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9110" windowHeight="11775" tabRatio="847"/>
  </bookViews>
  <sheets>
    <sheet name="паспорт программы" sheetId="1" r:id="rId1"/>
    <sheet name="1" sheetId="4" r:id="rId2"/>
    <sheet name="1.1" sheetId="7" r:id="rId3"/>
    <sheet name="1.2" sheetId="8" r:id="rId4"/>
    <sheet name="1.3" sheetId="6" r:id="rId5"/>
    <sheet name="2" sheetId="10" r:id="rId6"/>
    <sheet name="2.1" sheetId="12" r:id="rId7"/>
    <sheet name="2.2" sheetId="13" r:id="rId8"/>
    <sheet name="2.3" sheetId="11" r:id="rId9"/>
    <sheet name="3" sheetId="15" r:id="rId10"/>
    <sheet name="3.1" sheetId="17" r:id="rId11"/>
    <sheet name="3.2" sheetId="18" r:id="rId12"/>
    <sheet name="3.3" sheetId="16" r:id="rId13"/>
    <sheet name="4" sheetId="20" r:id="rId14"/>
    <sheet name="4.1" sheetId="22" r:id="rId15"/>
    <sheet name="4.2" sheetId="23" r:id="rId16"/>
    <sheet name="4.3" sheetId="21" r:id="rId17"/>
    <sheet name="5" sheetId="29" r:id="rId18"/>
    <sheet name="5.1" sheetId="26" r:id="rId19"/>
    <sheet name="5.2" sheetId="27" r:id="rId20"/>
    <sheet name="5.3" sheetId="25" r:id="rId21"/>
  </sheets>
  <definedNames>
    <definedName name="_xlnm.Print_Titles" localSheetId="2">'1.1'!$5:$7</definedName>
    <definedName name="_xlnm.Print_Titles" localSheetId="3">'1.2'!$6:$6</definedName>
    <definedName name="_xlnm.Print_Titles" localSheetId="4">'1.3'!$5:$7</definedName>
    <definedName name="_xlnm.Print_Titles" localSheetId="7">'2.2'!$9:$9</definedName>
    <definedName name="_xlnm.Print_Titles" localSheetId="8">'2.3'!$7:$9</definedName>
    <definedName name="_xlnm.Print_Titles" localSheetId="12">'3.3'!$7:$9</definedName>
    <definedName name="_xlnm.Print_Titles" localSheetId="15">'4.2'!$6:$6</definedName>
    <definedName name="_xlnm.Print_Titles" localSheetId="16">'4.3'!$6:$8</definedName>
    <definedName name="_xlnm.Print_Titles" localSheetId="20">'5.3'!$7:$9</definedName>
    <definedName name="_xlnm.Print_Area" localSheetId="1">'1'!$A$1:$I$12</definedName>
    <definedName name="_xlnm.Print_Area" localSheetId="2">'1.1'!$A$1:$K$19</definedName>
    <definedName name="_xlnm.Print_Area" localSheetId="3">'1.2'!$A$1:$E$18</definedName>
    <definedName name="_xlnm.Print_Area" localSheetId="4">'1.3'!$A$1:$M$95</definedName>
    <definedName name="_xlnm.Print_Area" localSheetId="5">'2'!$A$1:$I$15</definedName>
    <definedName name="_xlnm.Print_Area" localSheetId="6">'2.1'!$A$1:$K$13</definedName>
    <definedName name="_xlnm.Print_Area" localSheetId="7">'2.2'!$A$1:$E$15</definedName>
    <definedName name="_xlnm.Print_Area" localSheetId="8">'2.3'!$A$1:$M$104</definedName>
    <definedName name="_xlnm.Print_Area" localSheetId="9">'3'!$A$1:$I$14</definedName>
    <definedName name="_xlnm.Print_Area" localSheetId="10">'3.1'!$A$1:$K$10</definedName>
    <definedName name="_xlnm.Print_Area" localSheetId="11">'3.2'!$A$1:$E$9</definedName>
    <definedName name="_xlnm.Print_Area" localSheetId="12">'3.3'!$A$1:$M$29</definedName>
    <definedName name="_xlnm.Print_Area" localSheetId="13">'4'!$A$1:$I$13</definedName>
    <definedName name="_xlnm.Print_Area" localSheetId="14">'4.1'!$A$1:$K$9</definedName>
    <definedName name="_xlnm.Print_Area" localSheetId="15">'4.2'!$A$1:$E$8</definedName>
    <definedName name="_xlnm.Print_Area" localSheetId="16">'4.3'!$A$1:$M$58</definedName>
    <definedName name="_xlnm.Print_Area" localSheetId="17">'5'!$A$1:$I$14</definedName>
    <definedName name="_xlnm.Print_Area" localSheetId="18">'5.1'!$A$1:$K$11</definedName>
    <definedName name="_xlnm.Print_Area" localSheetId="19">'5.2'!$A$1:$E$9</definedName>
    <definedName name="_xlnm.Print_Area" localSheetId="20">'5.3'!$A$1:$M$34</definedName>
    <definedName name="_xlnm.Print_Area" localSheetId="0">'паспорт программы'!$A$1:$G$23</definedName>
  </definedNames>
  <calcPr calcId="125725"/>
</workbook>
</file>

<file path=xl/calcChain.xml><?xml version="1.0" encoding="utf-8"?>
<calcChain xmlns="http://schemas.openxmlformats.org/spreadsheetml/2006/main">
  <c r="D13" i="15"/>
  <c r="G78" i="11"/>
  <c r="F73" i="6"/>
  <c r="F74"/>
  <c r="F76"/>
  <c r="F77"/>
  <c r="F79"/>
  <c r="F80"/>
  <c r="F82"/>
  <c r="F83"/>
  <c r="F85"/>
  <c r="F86"/>
  <c r="F88"/>
  <c r="F89"/>
  <c r="F91"/>
  <c r="F92"/>
  <c r="F94"/>
  <c r="F95"/>
  <c r="F67"/>
  <c r="F68"/>
  <c r="H71"/>
  <c r="I71"/>
  <c r="J71"/>
  <c r="K71"/>
  <c r="G71"/>
  <c r="H70"/>
  <c r="I70"/>
  <c r="J70"/>
  <c r="K70"/>
  <c r="G70"/>
  <c r="F70" s="1"/>
  <c r="H64"/>
  <c r="H9" s="1"/>
  <c r="I64"/>
  <c r="I9" s="1"/>
  <c r="J64"/>
  <c r="J9" s="1"/>
  <c r="K64"/>
  <c r="K9" s="1"/>
  <c r="G64"/>
  <c r="G9" s="1"/>
  <c r="H65"/>
  <c r="I65"/>
  <c r="I63" s="1"/>
  <c r="J65"/>
  <c r="K65"/>
  <c r="G65"/>
  <c r="F65" s="1"/>
  <c r="G63"/>
  <c r="J63"/>
  <c r="E63"/>
  <c r="G66"/>
  <c r="F66" s="1"/>
  <c r="H66"/>
  <c r="I66"/>
  <c r="J66"/>
  <c r="K66"/>
  <c r="E66"/>
  <c r="H69"/>
  <c r="J69"/>
  <c r="E69"/>
  <c r="G72"/>
  <c r="F72" s="1"/>
  <c r="H72"/>
  <c r="I72"/>
  <c r="J72"/>
  <c r="K72"/>
  <c r="E72"/>
  <c r="G75"/>
  <c r="H75"/>
  <c r="I75"/>
  <c r="J75"/>
  <c r="K75"/>
  <c r="E75"/>
  <c r="G78"/>
  <c r="F78" s="1"/>
  <c r="H78"/>
  <c r="I78"/>
  <c r="J78"/>
  <c r="K78"/>
  <c r="E78"/>
  <c r="G81"/>
  <c r="F81" s="1"/>
  <c r="H81"/>
  <c r="I81"/>
  <c r="J81"/>
  <c r="K81"/>
  <c r="E81"/>
  <c r="G84"/>
  <c r="F84" s="1"/>
  <c r="H84"/>
  <c r="I84"/>
  <c r="J84"/>
  <c r="K84"/>
  <c r="E84"/>
  <c r="G87"/>
  <c r="F87" s="1"/>
  <c r="H87"/>
  <c r="I87"/>
  <c r="J87"/>
  <c r="K87"/>
  <c r="E87"/>
  <c r="G90"/>
  <c r="F90" s="1"/>
  <c r="H90"/>
  <c r="I90"/>
  <c r="J90"/>
  <c r="K90"/>
  <c r="E90"/>
  <c r="G93"/>
  <c r="F93" s="1"/>
  <c r="H93"/>
  <c r="I93"/>
  <c r="J93"/>
  <c r="K93"/>
  <c r="E93"/>
  <c r="G18" i="11"/>
  <c r="G8" i="7"/>
  <c r="H8" s="1"/>
  <c r="I8" s="1"/>
  <c r="J8" s="1"/>
  <c r="F75" i="6"/>
  <c r="F71"/>
  <c r="K69"/>
  <c r="I69"/>
  <c r="G69"/>
  <c r="H18" i="11"/>
  <c r="I18"/>
  <c r="J18"/>
  <c r="K18"/>
  <c r="H19"/>
  <c r="I19"/>
  <c r="J19"/>
  <c r="K19"/>
  <c r="G16"/>
  <c r="G17"/>
  <c r="G19"/>
  <c r="F69" i="6"/>
  <c r="H16" i="25"/>
  <c r="H11" s="1"/>
  <c r="H10" s="1"/>
  <c r="I16"/>
  <c r="I11" s="1"/>
  <c r="J16"/>
  <c r="J11" s="1"/>
  <c r="K16"/>
  <c r="K11" s="1"/>
  <c r="H17"/>
  <c r="H12" s="1"/>
  <c r="I17"/>
  <c r="I12" s="1"/>
  <c r="E12" s="1"/>
  <c r="J17"/>
  <c r="J12" s="1"/>
  <c r="K17"/>
  <c r="K12" s="1"/>
  <c r="K18"/>
  <c r="K13" s="1"/>
  <c r="H18"/>
  <c r="H13" s="1"/>
  <c r="I18"/>
  <c r="I13" s="1"/>
  <c r="E13" s="1"/>
  <c r="J18"/>
  <c r="J13" s="1"/>
  <c r="G16"/>
  <c r="G11" s="1"/>
  <c r="G17"/>
  <c r="G12" s="1"/>
  <c r="G18"/>
  <c r="G13" s="1"/>
  <c r="H19"/>
  <c r="H14" s="1"/>
  <c r="I19"/>
  <c r="I14" s="1"/>
  <c r="E14" s="1"/>
  <c r="J19"/>
  <c r="J14" s="1"/>
  <c r="K19"/>
  <c r="K14" s="1"/>
  <c r="G19"/>
  <c r="G14" s="1"/>
  <c r="H26"/>
  <c r="I26"/>
  <c r="J26"/>
  <c r="K26"/>
  <c r="H27"/>
  <c r="I27"/>
  <c r="J27"/>
  <c r="K27"/>
  <c r="H28"/>
  <c r="I28"/>
  <c r="J28"/>
  <c r="K28"/>
  <c r="G26"/>
  <c r="G27"/>
  <c r="G28"/>
  <c r="H29"/>
  <c r="I29"/>
  <c r="J29"/>
  <c r="K29"/>
  <c r="G29"/>
  <c r="F44"/>
  <c r="E44"/>
  <c r="F43"/>
  <c r="E43"/>
  <c r="F42"/>
  <c r="E42"/>
  <c r="F41"/>
  <c r="E41"/>
  <c r="E40" s="1"/>
  <c r="K40"/>
  <c r="J40"/>
  <c r="I40"/>
  <c r="H40"/>
  <c r="G40"/>
  <c r="F40"/>
  <c r="F39"/>
  <c r="E39"/>
  <c r="F38"/>
  <c r="E38"/>
  <c r="F37"/>
  <c r="E37"/>
  <c r="F36"/>
  <c r="F35" s="1"/>
  <c r="E36"/>
  <c r="K35"/>
  <c r="J35"/>
  <c r="I35"/>
  <c r="H35"/>
  <c r="G35"/>
  <c r="E35"/>
  <c r="H10" i="21"/>
  <c r="I10"/>
  <c r="J10"/>
  <c r="K10"/>
  <c r="H11"/>
  <c r="I11"/>
  <c r="J11"/>
  <c r="K11"/>
  <c r="H12"/>
  <c r="I12"/>
  <c r="J12"/>
  <c r="K12"/>
  <c r="G10"/>
  <c r="G11"/>
  <c r="G12"/>
  <c r="H13"/>
  <c r="I13"/>
  <c r="J13"/>
  <c r="K13"/>
  <c r="G13"/>
  <c r="F53"/>
  <c r="E53"/>
  <c r="F52"/>
  <c r="E52"/>
  <c r="F51"/>
  <c r="E51"/>
  <c r="F50"/>
  <c r="F49" s="1"/>
  <c r="E50"/>
  <c r="E49"/>
  <c r="K49"/>
  <c r="J49"/>
  <c r="I49"/>
  <c r="H49"/>
  <c r="G49"/>
  <c r="F33"/>
  <c r="E33"/>
  <c r="F32"/>
  <c r="E32"/>
  <c r="F31"/>
  <c r="E31"/>
  <c r="F30"/>
  <c r="E30"/>
  <c r="K29"/>
  <c r="J29"/>
  <c r="I29"/>
  <c r="H29"/>
  <c r="G29"/>
  <c r="F23"/>
  <c r="E23"/>
  <c r="F22"/>
  <c r="E22"/>
  <c r="F21"/>
  <c r="E21"/>
  <c r="F20"/>
  <c r="E20"/>
  <c r="E19" s="1"/>
  <c r="K19"/>
  <c r="J19"/>
  <c r="I19"/>
  <c r="H19"/>
  <c r="G19"/>
  <c r="H11" i="16"/>
  <c r="I11"/>
  <c r="J11"/>
  <c r="K11"/>
  <c r="H12"/>
  <c r="I12"/>
  <c r="J12"/>
  <c r="K12"/>
  <c r="H13"/>
  <c r="I13"/>
  <c r="J13"/>
  <c r="K13"/>
  <c r="G11"/>
  <c r="G12"/>
  <c r="G13"/>
  <c r="H14"/>
  <c r="I14"/>
  <c r="J14"/>
  <c r="K14"/>
  <c r="G14"/>
  <c r="H16" i="11"/>
  <c r="I16"/>
  <c r="J16"/>
  <c r="K16"/>
  <c r="H17"/>
  <c r="I17"/>
  <c r="J17"/>
  <c r="K17"/>
  <c r="H76"/>
  <c r="I76"/>
  <c r="J76"/>
  <c r="K76"/>
  <c r="H77"/>
  <c r="I77"/>
  <c r="J77"/>
  <c r="K77"/>
  <c r="H78"/>
  <c r="I78"/>
  <c r="J78"/>
  <c r="K78"/>
  <c r="G76"/>
  <c r="G77"/>
  <c r="H79"/>
  <c r="I79"/>
  <c r="J79"/>
  <c r="K79"/>
  <c r="G79"/>
  <c r="F89"/>
  <c r="E89"/>
  <c r="F88"/>
  <c r="E88"/>
  <c r="F87"/>
  <c r="E87"/>
  <c r="F86"/>
  <c r="E86"/>
  <c r="E85" s="1"/>
  <c r="K85"/>
  <c r="J85"/>
  <c r="I85"/>
  <c r="H85"/>
  <c r="G85"/>
  <c r="F74"/>
  <c r="E74"/>
  <c r="F73"/>
  <c r="E73"/>
  <c r="F72"/>
  <c r="E72"/>
  <c r="F71"/>
  <c r="F70"/>
  <c r="E71"/>
  <c r="K70"/>
  <c r="J70"/>
  <c r="I70"/>
  <c r="H70"/>
  <c r="G70"/>
  <c r="F64"/>
  <c r="E64"/>
  <c r="F63"/>
  <c r="E63"/>
  <c r="F62"/>
  <c r="E62"/>
  <c r="F61"/>
  <c r="E61"/>
  <c r="K60"/>
  <c r="J60"/>
  <c r="I60"/>
  <c r="H60"/>
  <c r="G60"/>
  <c r="F44"/>
  <c r="E44"/>
  <c r="F43"/>
  <c r="E43"/>
  <c r="F42"/>
  <c r="E42"/>
  <c r="F41"/>
  <c r="E41"/>
  <c r="K40"/>
  <c r="J40"/>
  <c r="I40"/>
  <c r="H40"/>
  <c r="G40"/>
  <c r="F24"/>
  <c r="E24"/>
  <c r="F23"/>
  <c r="E23"/>
  <c r="F22"/>
  <c r="E22"/>
  <c r="F21"/>
  <c r="E21"/>
  <c r="K20"/>
  <c r="J20"/>
  <c r="I20"/>
  <c r="H20"/>
  <c r="G20"/>
  <c r="H48" i="6"/>
  <c r="H10" s="1"/>
  <c r="E11" i="4" s="1"/>
  <c r="I48" i="6"/>
  <c r="I10" s="1"/>
  <c r="F11" i="4" s="1"/>
  <c r="J48" i="6"/>
  <c r="J10" s="1"/>
  <c r="G11" i="4" s="1"/>
  <c r="K48" i="6"/>
  <c r="K10" s="1"/>
  <c r="H11" i="4" s="1"/>
  <c r="G48" i="6"/>
  <c r="G10" s="1"/>
  <c r="F51"/>
  <c r="E51"/>
  <c r="F29" i="21"/>
  <c r="F19"/>
  <c r="E29"/>
  <c r="E70" i="11"/>
  <c r="F85"/>
  <c r="E60"/>
  <c r="F60"/>
  <c r="E40"/>
  <c r="F20"/>
  <c r="E20"/>
  <c r="F40"/>
  <c r="F48" i="6"/>
  <c r="F49"/>
  <c r="E28" i="25"/>
  <c r="G25"/>
  <c r="E29"/>
  <c r="E27"/>
  <c r="E26"/>
  <c r="E18" i="16"/>
  <c r="F18"/>
  <c r="F17"/>
  <c r="E19"/>
  <c r="J15"/>
  <c r="H15"/>
  <c r="H96" i="11"/>
  <c r="I96"/>
  <c r="J96"/>
  <c r="K96"/>
  <c r="H97"/>
  <c r="I97"/>
  <c r="J97"/>
  <c r="K97"/>
  <c r="H98"/>
  <c r="I98"/>
  <c r="J98"/>
  <c r="K98"/>
  <c r="G96"/>
  <c r="E96" s="1"/>
  <c r="E95" s="1"/>
  <c r="G97"/>
  <c r="E97"/>
  <c r="G98"/>
  <c r="E98" s="1"/>
  <c r="H99"/>
  <c r="I99"/>
  <c r="J99"/>
  <c r="J14" s="1"/>
  <c r="G15" i="10" s="1"/>
  <c r="K99" i="11"/>
  <c r="G99"/>
  <c r="E99"/>
  <c r="E16" i="16"/>
  <c r="F16"/>
  <c r="E17"/>
  <c r="G10"/>
  <c r="F84" i="11"/>
  <c r="J80"/>
  <c r="H80"/>
  <c r="F82"/>
  <c r="H13"/>
  <c r="J12"/>
  <c r="K14"/>
  <c r="K12"/>
  <c r="K11"/>
  <c r="E19"/>
  <c r="H14"/>
  <c r="K80"/>
  <c r="G12"/>
  <c r="E12" s="1"/>
  <c r="I12"/>
  <c r="J13"/>
  <c r="E16"/>
  <c r="H12"/>
  <c r="H11"/>
  <c r="E78"/>
  <c r="J11"/>
  <c r="E17"/>
  <c r="E76"/>
  <c r="G11"/>
  <c r="E11" s="1"/>
  <c r="E77"/>
  <c r="F77"/>
  <c r="E84"/>
  <c r="F99"/>
  <c r="I14"/>
  <c r="E81"/>
  <c r="F96"/>
  <c r="F83"/>
  <c r="F81"/>
  <c r="E82"/>
  <c r="F76"/>
  <c r="F97"/>
  <c r="E83"/>
  <c r="F98"/>
  <c r="K25" i="25"/>
  <c r="E25"/>
  <c r="H25"/>
  <c r="F29"/>
  <c r="F27"/>
  <c r="I25"/>
  <c r="J25"/>
  <c r="F26"/>
  <c r="F28"/>
  <c r="K15" i="16"/>
  <c r="F19"/>
  <c r="F15"/>
  <c r="I15"/>
  <c r="G15"/>
  <c r="I80" i="11"/>
  <c r="G80"/>
  <c r="F69"/>
  <c r="E69"/>
  <c r="F68"/>
  <c r="E68"/>
  <c r="F67"/>
  <c r="E67"/>
  <c r="F66"/>
  <c r="E66"/>
  <c r="K65"/>
  <c r="J65"/>
  <c r="I65"/>
  <c r="H65"/>
  <c r="G65"/>
  <c r="E93"/>
  <c r="F93"/>
  <c r="F94"/>
  <c r="E94"/>
  <c r="F92"/>
  <c r="E92"/>
  <c r="F91"/>
  <c r="E91"/>
  <c r="K90"/>
  <c r="J90"/>
  <c r="I90"/>
  <c r="H90"/>
  <c r="G90"/>
  <c r="F104"/>
  <c r="E104"/>
  <c r="F103"/>
  <c r="E103"/>
  <c r="F102"/>
  <c r="E102"/>
  <c r="F101"/>
  <c r="E101"/>
  <c r="K100"/>
  <c r="J100"/>
  <c r="I100"/>
  <c r="H100"/>
  <c r="G100"/>
  <c r="E50" i="6"/>
  <c r="E10" i="20"/>
  <c r="F10"/>
  <c r="G10"/>
  <c r="H10"/>
  <c r="E13"/>
  <c r="F13"/>
  <c r="G13"/>
  <c r="H13"/>
  <c r="D13"/>
  <c r="E12"/>
  <c r="F12"/>
  <c r="G12"/>
  <c r="H12"/>
  <c r="E11"/>
  <c r="F11"/>
  <c r="G11"/>
  <c r="H11"/>
  <c r="D10"/>
  <c r="D11"/>
  <c r="D9" s="1"/>
  <c r="D12"/>
  <c r="I13" i="11"/>
  <c r="F80"/>
  <c r="I11"/>
  <c r="E80"/>
  <c r="K13"/>
  <c r="E18"/>
  <c r="F79"/>
  <c r="E79"/>
  <c r="F78"/>
  <c r="G14"/>
  <c r="E14" s="1"/>
  <c r="F25" i="25"/>
  <c r="E15" i="16"/>
  <c r="E100" i="11"/>
  <c r="H75"/>
  <c r="F65"/>
  <c r="J75"/>
  <c r="I75"/>
  <c r="E65"/>
  <c r="F90"/>
  <c r="F100"/>
  <c r="E90"/>
  <c r="E27" i="16"/>
  <c r="E28"/>
  <c r="E26"/>
  <c r="E22"/>
  <c r="E23"/>
  <c r="E24"/>
  <c r="E21"/>
  <c r="E12"/>
  <c r="E14"/>
  <c r="E11"/>
  <c r="E13"/>
  <c r="H30" i="25"/>
  <c r="G30"/>
  <c r="H20"/>
  <c r="G20"/>
  <c r="H34" i="21"/>
  <c r="G34"/>
  <c r="H54"/>
  <c r="G54"/>
  <c r="H44"/>
  <c r="G44"/>
  <c r="H24"/>
  <c r="G24"/>
  <c r="H39"/>
  <c r="G39"/>
  <c r="H14"/>
  <c r="G14"/>
  <c r="H9"/>
  <c r="G9"/>
  <c r="H25" i="16"/>
  <c r="G25"/>
  <c r="H20"/>
  <c r="G20"/>
  <c r="H35" i="11"/>
  <c r="G35"/>
  <c r="H50"/>
  <c r="G50"/>
  <c r="H30"/>
  <c r="G30"/>
  <c r="H25"/>
  <c r="G25"/>
  <c r="H45"/>
  <c r="G45"/>
  <c r="H55"/>
  <c r="F38" i="21"/>
  <c r="E38"/>
  <c r="F37"/>
  <c r="E37"/>
  <c r="F36"/>
  <c r="E36"/>
  <c r="F35"/>
  <c r="E35"/>
  <c r="K34"/>
  <c r="J34"/>
  <c r="I34"/>
  <c r="F58"/>
  <c r="E58"/>
  <c r="F57"/>
  <c r="E57"/>
  <c r="F56"/>
  <c r="E56"/>
  <c r="F55"/>
  <c r="E55"/>
  <c r="K54"/>
  <c r="J54"/>
  <c r="I54"/>
  <c r="F29" i="16"/>
  <c r="E29"/>
  <c r="F28"/>
  <c r="F27"/>
  <c r="F26"/>
  <c r="K25"/>
  <c r="J25"/>
  <c r="I25"/>
  <c r="F39" i="11"/>
  <c r="E39"/>
  <c r="F38"/>
  <c r="E38"/>
  <c r="F37"/>
  <c r="E37"/>
  <c r="F36"/>
  <c r="E36"/>
  <c r="K35"/>
  <c r="J35"/>
  <c r="I35"/>
  <c r="F54"/>
  <c r="E54"/>
  <c r="F53"/>
  <c r="E53"/>
  <c r="F52"/>
  <c r="E52"/>
  <c r="F51"/>
  <c r="E51"/>
  <c r="K50"/>
  <c r="J50"/>
  <c r="I50"/>
  <c r="F34"/>
  <c r="E34"/>
  <c r="F33"/>
  <c r="E33"/>
  <c r="F32"/>
  <c r="E32"/>
  <c r="F31"/>
  <c r="E31"/>
  <c r="K30"/>
  <c r="J30"/>
  <c r="I30"/>
  <c r="I25"/>
  <c r="J25"/>
  <c r="K25"/>
  <c r="E26"/>
  <c r="F26"/>
  <c r="E27"/>
  <c r="F27"/>
  <c r="E28"/>
  <c r="F28"/>
  <c r="E29"/>
  <c r="F29"/>
  <c r="F46" i="21"/>
  <c r="F47"/>
  <c r="F48"/>
  <c r="F45"/>
  <c r="F26"/>
  <c r="F27"/>
  <c r="F28"/>
  <c r="F25"/>
  <c r="F41"/>
  <c r="F42"/>
  <c r="F43"/>
  <c r="F40"/>
  <c r="F16"/>
  <c r="F17"/>
  <c r="F18"/>
  <c r="F15"/>
  <c r="E47"/>
  <c r="K24"/>
  <c r="E27"/>
  <c r="J39"/>
  <c r="E42"/>
  <c r="E17"/>
  <c r="E48"/>
  <c r="E46"/>
  <c r="E45"/>
  <c r="K44"/>
  <c r="J44"/>
  <c r="I44"/>
  <c r="E28"/>
  <c r="E26"/>
  <c r="E25"/>
  <c r="J24"/>
  <c r="I24"/>
  <c r="E43"/>
  <c r="E41"/>
  <c r="E40"/>
  <c r="K39"/>
  <c r="I39"/>
  <c r="E54"/>
  <c r="G75" i="11"/>
  <c r="K75"/>
  <c r="F34" i="21"/>
  <c r="H15" i="10"/>
  <c r="D15"/>
  <c r="E15"/>
  <c r="F15"/>
  <c r="J95" i="11"/>
  <c r="K95"/>
  <c r="E35"/>
  <c r="F14" i="10"/>
  <c r="H95" i="11"/>
  <c r="I95"/>
  <c r="G95"/>
  <c r="E50"/>
  <c r="F50"/>
  <c r="E30"/>
  <c r="F35"/>
  <c r="H15"/>
  <c r="G55"/>
  <c r="H10" i="16"/>
  <c r="E25"/>
  <c r="E34" i="21"/>
  <c r="E24"/>
  <c r="I9"/>
  <c r="E39"/>
  <c r="E44"/>
  <c r="F54"/>
  <c r="H15" i="25"/>
  <c r="G15"/>
  <c r="F25" i="16"/>
  <c r="F30" i="11"/>
  <c r="F25"/>
  <c r="I15"/>
  <c r="E25"/>
  <c r="F44" i="21"/>
  <c r="F24"/>
  <c r="F39"/>
  <c r="H14" i="10"/>
  <c r="E14"/>
  <c r="G14"/>
  <c r="I10" i="11"/>
  <c r="K10"/>
  <c r="F12"/>
  <c r="J10"/>
  <c r="F11"/>
  <c r="H10"/>
  <c r="G15"/>
  <c r="K45"/>
  <c r="F24" i="16"/>
  <c r="F23"/>
  <c r="F22"/>
  <c r="F20" s="1"/>
  <c r="F21"/>
  <c r="K20"/>
  <c r="J20"/>
  <c r="I20"/>
  <c r="E20"/>
  <c r="H11" i="15"/>
  <c r="G12"/>
  <c r="F12"/>
  <c r="H14"/>
  <c r="G14"/>
  <c r="F14"/>
  <c r="E58" i="11"/>
  <c r="F11" i="15"/>
  <c r="H12"/>
  <c r="H13"/>
  <c r="I30" i="25"/>
  <c r="J30"/>
  <c r="K30"/>
  <c r="F32"/>
  <c r="F33"/>
  <c r="F34"/>
  <c r="F31"/>
  <c r="E32"/>
  <c r="E33"/>
  <c r="E34"/>
  <c r="E31"/>
  <c r="F22"/>
  <c r="F23"/>
  <c r="F24"/>
  <c r="F21"/>
  <c r="E22"/>
  <c r="E23"/>
  <c r="E24"/>
  <c r="E21"/>
  <c r="I20"/>
  <c r="J20"/>
  <c r="K20"/>
  <c r="G13" i="29"/>
  <c r="H12"/>
  <c r="I15" i="25"/>
  <c r="H11" i="29"/>
  <c r="E17" i="25"/>
  <c r="E19"/>
  <c r="E14" i="29"/>
  <c r="F14"/>
  <c r="G14"/>
  <c r="H14"/>
  <c r="E13"/>
  <c r="E12"/>
  <c r="F12"/>
  <c r="G12"/>
  <c r="D12"/>
  <c r="I12" s="1"/>
  <c r="D13"/>
  <c r="D14"/>
  <c r="E11"/>
  <c r="F11"/>
  <c r="G11"/>
  <c r="E16" i="21"/>
  <c r="E18"/>
  <c r="E15"/>
  <c r="I14"/>
  <c r="J14"/>
  <c r="K14"/>
  <c r="E12"/>
  <c r="J9"/>
  <c r="K9"/>
  <c r="E11" i="15"/>
  <c r="D11"/>
  <c r="E13"/>
  <c r="F13"/>
  <c r="G13"/>
  <c r="G11"/>
  <c r="G10" s="1"/>
  <c r="F13" i="10"/>
  <c r="H13"/>
  <c r="F47" i="11"/>
  <c r="F48"/>
  <c r="F49"/>
  <c r="F46"/>
  <c r="F59"/>
  <c r="F57"/>
  <c r="F58"/>
  <c r="F56"/>
  <c r="F19"/>
  <c r="F14"/>
  <c r="I45"/>
  <c r="J45"/>
  <c r="E46"/>
  <c r="E47"/>
  <c r="E49"/>
  <c r="E48"/>
  <c r="E56"/>
  <c r="E57"/>
  <c r="E59"/>
  <c r="E12" i="10"/>
  <c r="D20" i="1" s="1"/>
  <c r="F12" i="10"/>
  <c r="G12"/>
  <c r="H12"/>
  <c r="D12"/>
  <c r="I55" i="11"/>
  <c r="J55"/>
  <c r="K55"/>
  <c r="G13" i="10"/>
  <c r="I9" i="4"/>
  <c r="I12"/>
  <c r="F50" i="6"/>
  <c r="E23" i="1"/>
  <c r="D13" i="10"/>
  <c r="F95" i="11"/>
  <c r="I10" i="16"/>
  <c r="J10"/>
  <c r="F18" i="25"/>
  <c r="K15"/>
  <c r="F17"/>
  <c r="F30"/>
  <c r="E16"/>
  <c r="F12" i="16"/>
  <c r="E45" i="11"/>
  <c r="E20" i="25"/>
  <c r="G9" i="20"/>
  <c r="F10" i="21"/>
  <c r="E13"/>
  <c r="E10"/>
  <c r="F9" i="20"/>
  <c r="F12" i="21"/>
  <c r="F13"/>
  <c r="F11"/>
  <c r="F9" s="1"/>
  <c r="E11"/>
  <c r="E9" i="20"/>
  <c r="F18" i="11"/>
  <c r="F16"/>
  <c r="F17"/>
  <c r="E10" i="29"/>
  <c r="E12" i="15"/>
  <c r="E14"/>
  <c r="D23" i="1" s="1"/>
  <c r="F14" i="16"/>
  <c r="K10"/>
  <c r="E10"/>
  <c r="D12" i="15"/>
  <c r="D14"/>
  <c r="C23" i="1" s="1"/>
  <c r="F13" i="16"/>
  <c r="I13" i="15"/>
  <c r="J15" i="11"/>
  <c r="F55"/>
  <c r="J15" i="25"/>
  <c r="E18"/>
  <c r="E30"/>
  <c r="F20"/>
  <c r="I14" i="29"/>
  <c r="F19" i="25"/>
  <c r="G10" i="29"/>
  <c r="F13"/>
  <c r="F10" s="1"/>
  <c r="H13"/>
  <c r="H10" s="1"/>
  <c r="F16" i="25"/>
  <c r="D11" i="29"/>
  <c r="I11" s="1"/>
  <c r="F14" i="21"/>
  <c r="E14"/>
  <c r="I11" i="20"/>
  <c r="H9"/>
  <c r="F10" i="15"/>
  <c r="F11" i="16"/>
  <c r="F45" i="11"/>
  <c r="K15"/>
  <c r="E55"/>
  <c r="E13" i="10"/>
  <c r="E11" s="1"/>
  <c r="E75" i="11"/>
  <c r="F15" i="25"/>
  <c r="E15" i="11"/>
  <c r="I10" i="20"/>
  <c r="E9" i="21"/>
  <c r="F15" i="11"/>
  <c r="F10" i="16"/>
  <c r="I14" i="15"/>
  <c r="H10"/>
  <c r="E15" i="25"/>
  <c r="F75" i="11"/>
  <c r="I12" i="15" l="1"/>
  <c r="C20" i="1"/>
  <c r="G22"/>
  <c r="I13" i="10"/>
  <c r="E10" i="15"/>
  <c r="D22" i="1"/>
  <c r="F23"/>
  <c r="H10" i="4"/>
  <c r="K8" i="6"/>
  <c r="D11" i="4"/>
  <c r="F10" i="6"/>
  <c r="F9"/>
  <c r="G8"/>
  <c r="D10" i="4"/>
  <c r="I8" i="6"/>
  <c r="F10" i="4"/>
  <c r="F8" s="1"/>
  <c r="F13" i="25"/>
  <c r="J10"/>
  <c r="F11"/>
  <c r="F10" s="1"/>
  <c r="G10"/>
  <c r="E11"/>
  <c r="E10" s="1"/>
  <c r="I10"/>
  <c r="H8" i="6"/>
  <c r="E10" i="4"/>
  <c r="G10"/>
  <c r="J8" i="6"/>
  <c r="F12" i="25"/>
  <c r="F14"/>
  <c r="K10"/>
  <c r="F11" i="10"/>
  <c r="E19" i="1" s="1"/>
  <c r="H11" i="10"/>
  <c r="I12" i="20"/>
  <c r="H63" i="6"/>
  <c r="K63"/>
  <c r="F22" i="1"/>
  <c r="G13" i="11"/>
  <c r="F64" i="6"/>
  <c r="F63" s="1"/>
  <c r="G11" i="10"/>
  <c r="D10" i="15"/>
  <c r="E20" i="1"/>
  <c r="I13" i="29"/>
  <c r="I10" s="1"/>
  <c r="G20" i="1"/>
  <c r="I9" i="20"/>
  <c r="D10" i="29"/>
  <c r="E22" i="1"/>
  <c r="I12" i="10"/>
  <c r="I11" i="15"/>
  <c r="I10" s="1"/>
  <c r="C21" i="1"/>
  <c r="I15" i="10"/>
  <c r="F20" i="1"/>
  <c r="G23"/>
  <c r="B23" s="1"/>
  <c r="H8" i="4" l="1"/>
  <c r="G19" i="1" s="1"/>
  <c r="G21"/>
  <c r="E8" i="4"/>
  <c r="D19" i="1" s="1"/>
  <c r="D21"/>
  <c r="B20"/>
  <c r="F8" i="6"/>
  <c r="E13" i="11"/>
  <c r="E10" s="1"/>
  <c r="F13"/>
  <c r="F10" s="1"/>
  <c r="G10"/>
  <c r="D14" i="10"/>
  <c r="F21" i="1"/>
  <c r="G8" i="4"/>
  <c r="F19" i="1" s="1"/>
  <c r="D8" i="4"/>
  <c r="I10"/>
  <c r="I11"/>
  <c r="E21" i="1"/>
  <c r="B21" s="1"/>
  <c r="I8" i="4" l="1"/>
  <c r="I14" i="10"/>
  <c r="I11" s="1"/>
  <c r="D11"/>
  <c r="C19" i="1" s="1"/>
  <c r="B19" s="1"/>
  <c r="C22"/>
  <c r="B22" s="1"/>
</calcChain>
</file>

<file path=xl/sharedStrings.xml><?xml version="1.0" encoding="utf-8"?>
<sst xmlns="http://schemas.openxmlformats.org/spreadsheetml/2006/main" count="1082" uniqueCount="371">
  <si>
    <t xml:space="preserve">Приложение </t>
  </si>
  <si>
    <t xml:space="preserve">к постановлению администрации </t>
  </si>
  <si>
    <t>Координатор муниципальной программы</t>
  </si>
  <si>
    <t>Муниципальный заказчик муниципальной программы</t>
  </si>
  <si>
    <t>Цели муниципальной программы</t>
  </si>
  <si>
    <t>Перечень подпрограмм</t>
  </si>
  <si>
    <t>Расходы (тыс. рублей)</t>
  </si>
  <si>
    <t>Всего</t>
  </si>
  <si>
    <t>Всего, в том числе по годам:</t>
  </si>
  <si>
    <t>Средства федерального бюджета</t>
  </si>
  <si>
    <t>Средства бюджета Московской области</t>
  </si>
  <si>
    <t>Внебюджетные источники</t>
  </si>
  <si>
    <t>Источники финансирования муниципальной программы, в том числе по годам:</t>
  </si>
  <si>
    <t>Приложение № 1 к Программе</t>
  </si>
  <si>
    <t>Муниципальный заказчик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</si>
  <si>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</si>
  <si>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</si>
  <si>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Источники финансирования</t>
  </si>
  <si>
    <t>Итого</t>
  </si>
  <si>
    <t xml:space="preserve">Управление территориальной безопасности </t>
  </si>
  <si>
    <t>Всего:</t>
  </si>
  <si>
    <t>№ п/п</t>
  </si>
  <si>
    <t>Мероприятия по реализации подпрограммы</t>
  </si>
  <si>
    <t>Срок исполнения мероприятия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</si>
  <si>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</si>
  <si>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</si>
  <si>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</si>
  <si>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Установка и обслуживание КТС на 81 учреждении образования и 9 учреждениях культуры, а также  обслуживание автоматической пожарной сигнализации (АПС)</t>
  </si>
  <si>
    <t>2.</t>
  </si>
  <si>
    <t>Увеличение количества выявленных административных правонарушений при содействии членов народных дружин</t>
  </si>
  <si>
    <t>Предоставление помещения,награждение ценными подарками, почетными грамотами и благодарственными письмами Главы Пушкинского муниципального района</t>
  </si>
  <si>
    <t>Предупреждение проявлений экстремизма,  формирование мульти культурности и толерантности в молодежной среде</t>
  </si>
  <si>
    <t>Ежегодное увеличение количества образовательных организаций и числа обучающихся, охваченных профилактическими антинаркотическими программами, рекомендованными Министерством образования Московской области.</t>
  </si>
  <si>
    <t>Всего (тыс. руб.)</t>
  </si>
  <si>
    <t>Управление территориальной безопасности; Управление образования; Управление развития отраслей социальной сферы; Коммерческие организации</t>
  </si>
  <si>
    <t>Управление образования; Учреждения образования; Управление развития отраслей социальной сферы; Учреждения культуры</t>
  </si>
  <si>
    <t>Объем финансирования по годам (тыс. руб.)</t>
  </si>
  <si>
    <t>Управление территориальной безопасности; Управление делами; Общественные и волонтерские организации</t>
  </si>
  <si>
    <t>Управление территориальной безопасности; Управление образования; Учреждения образования; Управление развития отраслей социальной сферы; Учреждения культуры; Учреждения спорта</t>
  </si>
  <si>
    <t xml:space="preserve">Управление территориальной безопасности; Управление образования; Учреждения образования; Управление развития отраслей социальной сферы; Учреждения культуры; Учреждения спорта; Общественные и волонтерские организации </t>
  </si>
  <si>
    <t>Управление территориальной безопасности; Управление образования; Учреждения образования; Управление развития отраслей социальной сферы; Учреждения культуры; Общественные и волонтерские организации</t>
  </si>
  <si>
    <t xml:space="preserve"> </t>
  </si>
  <si>
    <t>N п/п</t>
  </si>
  <si>
    <t>Планируемые результаты реализации муниципальной программы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</si>
  <si>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</si>
  <si>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</si>
  <si>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</si>
  <si>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№ основного мероприятия в перечне мероприятий подпрограммы</t>
  </si>
  <si>
    <t>Снижение общего количества преступлений, совершенных на территории муниципального образования, не менее чем на 5 % ежегодно</t>
  </si>
  <si>
    <t>Приоритетный целевой</t>
  </si>
  <si>
    <t>единицы</t>
  </si>
  <si>
    <t>%</t>
  </si>
  <si>
    <t>Показатель муниципальной программы</t>
  </si>
  <si>
    <t>Увеличение доли  социально значимых объектов (учреждений), оборудованных в целях антитеррористической защищенности средствами безопасности</t>
  </si>
  <si>
    <t>Снижение доли несовершеннолетних в общем числе лиц, совершивших преступления</t>
  </si>
  <si>
    <t>Рост числа лиц, состоящих на диспансерном наблюдении с диагнозом «Употребление наркотиков с вредными последствиями»</t>
  </si>
  <si>
    <t>Наименование показателя</t>
  </si>
  <si>
    <t>Методика расчета показателя и единица измерения</t>
  </si>
  <si>
    <t>Исходные материалы</t>
  </si>
  <si>
    <t>Периодичность представления</t>
  </si>
  <si>
    <t>Статистический сборник «Состояние преступности в Московской области» информационного центра Главного управления МВД России по Московской области</t>
  </si>
  <si>
    <t>Один раз в квартал</t>
  </si>
  <si>
    <t xml:space="preserve">Увеличение доли  социально значимых объектов (учреждений), оборудованных в целях антитеррористической защищенности средствами безопасности </t>
  </si>
  <si>
    <t>На основании ежеквартальных отчетов</t>
  </si>
  <si>
    <t>-</t>
  </si>
  <si>
    <t>По информации
МУ МВД России «Пушкинское»</t>
  </si>
  <si>
    <t>Приложение № 2 к Программе</t>
  </si>
  <si>
    <t>Муниципальный заказчик подпрограммы</t>
  </si>
  <si>
    <t>Управление территориальной безопасности</t>
  </si>
  <si>
    <t>Сроки исполнения мероприятий</t>
  </si>
  <si>
    <t>Результаты выполнения мероприятий  подпрограммы</t>
  </si>
  <si>
    <t>Увеличение степени готовности сил и средств к предупреждению и ликвидации ЧС</t>
  </si>
  <si>
    <t>Внебюджетные средства</t>
  </si>
  <si>
    <t>Круглосуточное обеспечение безопасности людей на акватории.</t>
  </si>
  <si>
    <t xml:space="preserve">Управление территориальной безопасности МБУ "ПАСО" </t>
  </si>
  <si>
    <t>Тип Показателя</t>
  </si>
  <si>
    <t xml:space="preserve">Значение показателя рассчитывается по формуле: V = (Dобщ  + Pу + О) / 3, где: V - процент исполнения органом местного самоуправления Московской области обеспечения безопасности людей на воде Dобщ – снижение процента утонувших и травмированных жителей на территории муниципального образования по отношению к базовому периоду Pу – увеличение количества комфортных (безопасных) мест массового отдыха людей на водных объектах по отношению к базовому периоду О - увеличение процента населения муниципального образования обученного, прежде всего детей, плаванию и приемам спасения на воде, по отношению к базовому периоду Снижение процента утонувших и травмированных жителей на территории муниципального образования по отношению к базовому периоду рассчитывается по формуле: D общ.  = (D1 / D2) + (D3 / D4) + (D5 / D6), где: D1 – количество утонувших на территории муниципального образования Московской области за отчетный период; D2 – количество утонувших на территории муниципального образования Московской области за аналогичный период 2016 года; D3 – количество травмированных на водных объектах, расположенных на территории муниципального образования Московской области за отчетный период; D4 – количество травмированных на водных объектах расположенных, на территории муниципального образования Московской области за аналогичный период 2016 года; D5 – количество утонувшего жителей муниципального образования Московской области за пределами муниципального образования Московской области за отчетный период; D6 – количество утонувшего жителей муниципального образования Московской области за пределами муниципального образования Московской области за аналогичный период 2016 года. (ЕЖЕГОДНО ПРОЦЕНТ ДОЛЖЕН УВЕЛИЧИВАТЬСЯ НА 2 %) </t>
  </si>
  <si>
    <t>Приложение № 3 к Программе</t>
  </si>
  <si>
    <t>МБУ «Пушкинский АСО</t>
  </si>
  <si>
    <t>Всего  (тыс. руб.)</t>
  </si>
  <si>
    <t>Управление территориальной безопасности МБУ "Пушкинский АСО"</t>
  </si>
  <si>
    <t>Дистанционный контроль техсостояния точек оповещения по сети GSM и сервера управления  через удаленный доступ по Ethernet. Ежеквартальное ТО-1 и ТО-2  с выездом на места размещения оборудования.</t>
  </si>
  <si>
    <t>Планируемые результаты реализации подпрограммы</t>
  </si>
  <si>
    <t>Базовое значение показателя (на начало реализации  подпрограммы)</t>
  </si>
  <si>
    <t>Постановление Правительства Московской области от 04.02.2014 № 25/1 «О Московской областной сис­теме предупреждения и ликвидации чрезвычайных ситуа­ций». Данные по количеству населения, находя­щегося в зоне воздействия средств информи­рования и оповещения определяются Главным управлением МЧС России по Московской области. Данные по численности населения учитываются из статистических сведений, официаль­но опубликованных террито­риальным органом федеральной службы Государственной статистики по Московской области на рас­четный период.</t>
  </si>
  <si>
    <t>Один раз в полугодие</t>
  </si>
  <si>
    <t>Значение показателя рассчитывается по формуле: S общ. = (S1+ S2 + S3) / S4, где S1 – площадь населения Московской области охватывающая цент­ра­ли­зованным оповещением и информированием проживающего в пределах сель­ских поселений муниципального района; S2 – площадь населения Московской области охватывающая цент­ра­ли­зованным оповещением и информированием проживающего в пределах городских поселений муниципального района; S2 – площадь населения Московской области охватывающая цент­ра­ли­зованным оповещением и информированием проживающего в пределах городского округа; S4 – площадь муниципального образования Московской области.</t>
  </si>
  <si>
    <t>Приложение № 4 к Программе</t>
  </si>
  <si>
    <t>Снижение количества пожаров</t>
  </si>
  <si>
    <t>Тип  Показателя</t>
  </si>
  <si>
    <t>Методика расчета  показателя  и единица измерения</t>
  </si>
  <si>
    <t>Приложение № 5 к Программе</t>
  </si>
  <si>
    <r>
      <t>Повышение степени обеспеченности запасами материально-технических, продовольственных, медицинских и иных средств для целей гражданской обороны</t>
    </r>
    <r>
      <rPr>
        <sz val="9"/>
        <color indexed="8"/>
        <rFont val="Times New Roman"/>
        <family val="1"/>
        <charset val="204"/>
      </rPr>
      <t xml:space="preserve"> </t>
    </r>
  </si>
  <si>
    <t>Подключение соцобъектов к системе «Безопасный регион» в соответствии с заявками на подключение.</t>
  </si>
  <si>
    <t xml:space="preserve">Приоритеный целевой показатель </t>
  </si>
  <si>
    <t>Приоритетный целевой показатель</t>
  </si>
  <si>
    <t>Процент готовности  муниципального образования Московской области к действиям по предназначению при возникновении чрезвычайных ситуаций (происшествий) природного и техногенного характера</t>
  </si>
  <si>
    <t>Сокращение среднего времени совместного реагирования нескольких экстренных оперативных служб на обращения населения по единому номеру «112» на территории муниципального образования</t>
  </si>
  <si>
    <t>Процент исполнения органом местного самоуправления муниципального образования   полномочия по обеспечению безопасности людей на воде</t>
  </si>
  <si>
    <t xml:space="preserve">Процент исполнения органом местного самоуправления  муниципального образования полномочия по обеспечению безопасности  людей на воде
</t>
  </si>
  <si>
    <t>Увеличение процента покрытия системой 
централизованного оповеще-ния и информирования при чрезвычайных ситуациях или угрозе их возникновения территории муниципального образования</t>
  </si>
  <si>
    <t>Повышение степени пожарной защищенности муниципального образования, по отношению к базовому периоду</t>
  </si>
  <si>
    <t>Увеличение процента покрытия системой централизованного оповещения и информирования при чрезвычайных ситуациях или угрозе их возникновения территории муниципального образования</t>
  </si>
  <si>
    <t>Процент построения и развития систем аппаратно-программного комплекса «Безопасный город» на территории муниципального образования</t>
  </si>
  <si>
    <t>увеличение степени подготовки населения в области пожарной безопасности</t>
  </si>
  <si>
    <t>Соответствие обеспеченности территории населенных пунктов требованиям противопожарного водоснабжения</t>
  </si>
  <si>
    <t>Готовность руководящего состава и должностных лиц к действиям в случае возникновения ЧС, повышение степени готовности муниципального образования в области ГО</t>
  </si>
  <si>
    <t xml:space="preserve">Управление территориальной безопасности, МБУ "ПАСО" </t>
  </si>
  <si>
    <t>Создание финансовых резервов в целях ликвидации последствий ЧС в объеме 5000 тыс. руб.</t>
  </si>
  <si>
    <t>Поддержание номенклатуры материальных резервов на случай ЧС</t>
  </si>
  <si>
    <t>Бесперебойное функционирование ЕДДС</t>
  </si>
  <si>
    <t>Развитие АПК "Безопасный город"</t>
  </si>
  <si>
    <t>разработка планов ЧС</t>
  </si>
  <si>
    <t>Информированность населения по вопросам ЧС, в том числе безопасности на водных объектах</t>
  </si>
  <si>
    <t>Работоспособность каналов связи системы оповещения</t>
  </si>
  <si>
    <t>Средства бюджета городского округа Пушкино</t>
  </si>
  <si>
    <t>Итого по подпрограмме</t>
  </si>
  <si>
    <t>2020-2024 годы</t>
  </si>
  <si>
    <t>Бесприпятственная деятельность добровольных пожарных</t>
  </si>
  <si>
    <t>Отсутствие случаев гибели и травматизма людей в местах массового отдыха населения на воде</t>
  </si>
  <si>
    <t>Средства бюджета Пушкинского городского округа</t>
  </si>
  <si>
    <t>Пушкинского городского округа</t>
  </si>
  <si>
    <t>Управление территориальной безопасности, МБУ "ПАСО", МКУ "Лесной"</t>
  </si>
  <si>
    <t>Дистанционный контроль техсостояния точек оповещения по сети GSM и сервера управления  через удаленный доступ по Ethernet. Ежеквартальное ТО  выездом на места размещения оборудования. Обеспечение работоспособности каналов связи передачи команд оповещения.</t>
  </si>
  <si>
    <t>Организация линий управления системы оповещения по протоколам Ethernet.</t>
  </si>
  <si>
    <t>Повышение степени готовности защитных сооружений и других объектов гражданской обороны на территории муниципальных образований Московской области</t>
  </si>
  <si>
    <t xml:space="preserve">Увеличение степени готовности по территориальной обороне и гражданской обороне </t>
  </si>
  <si>
    <t>Финансирование указано в разрезе подмероприятий</t>
  </si>
  <si>
    <t>Управление территориальной безопасности; Управление образования; Учреждения образования; Управление развития отраслей социальной сферы; Учреждения культуры; Учреждения спорта; Общественные и волонтерские организации</t>
  </si>
  <si>
    <t>Предоставление помещения,награждение ценными подарками, почетными грамотами и благодарственными письмами Главы Пушкинского городского округа</t>
  </si>
  <si>
    <t>Финансирование не предусмотрено</t>
  </si>
  <si>
    <t>9</t>
  </si>
  <si>
    <t>11</t>
  </si>
  <si>
    <t>12</t>
  </si>
  <si>
    <t>13</t>
  </si>
  <si>
    <t>14</t>
  </si>
  <si>
    <t>15</t>
  </si>
  <si>
    <t>27</t>
  </si>
  <si>
    <t>26</t>
  </si>
  <si>
    <t>28</t>
  </si>
  <si>
    <t>29</t>
  </si>
  <si>
    <t>Комплексное обеспечение безопасности населения и объектов на территории Пушкинского городского округа, повышение уровня и результативности борьбы с преступностью.</t>
  </si>
  <si>
    <t>Управление территориальной безопасности; МКУ "Потребительские услуги"</t>
  </si>
  <si>
    <t>Проведение мероприятий по транспортировке умерших в морг, включая погрузочно – разгрузочные  работы,  с мест обнаружения или происшествия умерших для производства судебно-медицинской экспертизы</t>
  </si>
  <si>
    <t>Содержание территории кладбищ в соответствии с требованиями действующего законодательства и санитарными нормами и правилами</t>
  </si>
  <si>
    <t>«Развитие и совершенствование систем оповещения и информирования населения муниципального образования Московской области»</t>
  </si>
  <si>
    <t>«Обеспечение пожарной безопасности на территории муниципального образования Московской области»</t>
  </si>
  <si>
    <t>"Обеспечение пожарной безопасности на территории муниципального образования Московской области"</t>
  </si>
  <si>
    <t>"Профилактика преступлений и иных правонарушений"</t>
  </si>
  <si>
    <t>процент</t>
  </si>
  <si>
    <t>Количество отремонтированных зданий (помещений) территориальных органов МВД</t>
  </si>
  <si>
    <t>Количество отремонтированных зданий (помещений) территориальных подразделений УФСБ</t>
  </si>
  <si>
    <t>Доля коммерческих объектов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«Безопасный регион»</t>
  </si>
  <si>
    <t>Доля подъездов многоквартирных домов,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«Безопасный регион»</t>
  </si>
  <si>
    <t>Доля социальных объектов и мест с массовым пребыванием людей,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«Безопасный регион»</t>
  </si>
  <si>
    <t>Доля кладбищ, соответствующих требованиям Порядка деятельности общественных кладбищ</t>
  </si>
  <si>
    <t>Инвентаризация мест захоронений</t>
  </si>
  <si>
    <t>1</t>
  </si>
  <si>
    <t>2</t>
  </si>
  <si>
    <t>3</t>
  </si>
  <si>
    <t>4</t>
  </si>
  <si>
    <t>5</t>
  </si>
  <si>
    <t>6</t>
  </si>
  <si>
    <t>8</t>
  </si>
  <si>
    <t>7</t>
  </si>
  <si>
    <t>10</t>
  </si>
  <si>
    <t>Увеличение процента запасов материально-технических, продовольственных, медицинских и иных средств в целях гражданской обороны</t>
  </si>
  <si>
    <t>Увеличение степени готовности к использованию по предназначению защитных сооружений и иных объектов ГО</t>
  </si>
  <si>
    <t>Значение показателя рассчитывается по формуле: Н = (А + В + С) / 4, где: А – процент населения, руководящего состава и специалистов муниципального звена ТП МОСЧС муниципального образования подготовленного в области защиты от чрезвычайных ситуаций и гражданской обороны. Значение рассчитывается по формуле: А = D+C / Кобщ нас * 100%, где: F1 – количество населения муниципального образования прошедших подготовку, обучение, в области защиты от чрезвычайных ситуаций и гражданской обороны в УКП созданных органом местного самоуправления Московской области; F2 – количество населения руководящего состава и специалистов муниципального звена ТП МОСЧС муниципального района (городского округа) обученного в области защиты от чрезвычайных ситуаций и гражданской обороны Кобщ нас – общий численность населения, зарегистрированного на территории муниципального образования Московской области. В – соотношение фактического и нормативного объема накопления резервного фонда финансовых, материальных ресурсов муниципального образования для ликвидации чрезвычайных ситуаций муниципального и объектового характера на территории муниципального образования Значение рассчитывается по формуле: В = Fфакт 1 + Fфакт 2  / Fнорм.  *  100%, где: Fфакт 1 – уровень накопления материального резервного фонда по состоянию на 01.01. текущего года, в натурах. ед.; Fфакт 2 – объем заложенных материального имущества за отчетный период текущего года, в натурах. ед.; Fнорм – нормативный объем резерва материальных ресурсов для ликвидации чрез­вычайных ситуаций на территории Муниципального образования Московской области, натур. един.</t>
  </si>
  <si>
    <t xml:space="preserve">С – увеличение соотношения финансового резервного фонда для ликвидации последствий чрезвычайных ситуаций (происшествий), в том числе террористических актов, заложенного администрацией муниципального образования Московской области от объема бюджета ОМСУ муниципального образования Московской области. Значение рассчитывается по формуле: С = (Gфакт 3 / Gфакт 4) * 100% - (Gфакт 1  / Gфакт 2)*100%, где: Gфакт 1 – объем финансового резервного фонда для ликвидации чрезвычайных ситуаций природного и техногенного характера созданного ОМСУ муниципального образования Московской области по состоянию на 01 января базового года. Gфакт 2 - объем бюджета ОМСУ муниципального образования Московской области на базового год. Gфакт 3 – объем финансового резервного фонда для ликвидации чрезвычайных ситуаций природного и техногенного характера созданного ОМСУ муниципального образования Московской области по состоянию на 01 число месяца следующего за отчетным периодом. Gфакт 4 - объем бюджета ОМСУ муниципального образования Московской области на 01 число месяца следующего за отчетным периодом. R – увеличение процента количества органов управления и дежурно-диспетчерских служб ПОО, АСС и НАСФ, оборудованных современными техническими средствами для приема сигналов оповещения и информирования, по отношению к базовому периоду рассчитывается по формуле: R = N1 – N.2, где: N1 - процента количества органов управления и дежурно-диспетчерских служб ПОО, АСС и НАСФ, оборудованных современными техническими средствами для приема сигналов оповещения и информирования по состоянию на отчетную дату N2 -процент количества органов управления и дежурно-диспетчерских служб ПОО, АСС и НАСФ, оборудованных современными техническими средствами для приема сигналов оповещения и информирования по состоянию на 01.01 базового периода. N1 =Атек/Д*100% N2 =Абаз.пер./Д*100% Атек- количество органов управления и дежурно-диспетчерских служб ПОО, АСС и НАСФ, оборудованных современными техническими средствами для приема сигналов оповещения и информирования по состоянию на текущую дату Абаз.пер- количество органов управления и дежурно-диспетчерских служб ПОО, АСС и НАСФ, оборудованных современными техническими средствами для приема сигналов оповещения и информирования по состоянию на 01.01 базового периода Д – общие количество органов управления и дежурно-диспетчерских служб ПОО, АСС и НАСФ, оборудованных современными техническими средствами для приема сигналов оповещения и информирования
</t>
  </si>
  <si>
    <t>Увеличение количества комфортных (безопасных) мест массового отдыха людей на водных объектах по отношению к базовому периоду рассчитывается по формуле: Py = 100% – (Pb + Ps) /  *100, где: Pb - количество безопасных мест массового отдыха людей на водных объектах в 2016 году; Ps - количество безопасных мест массового отдыха людей на водных объектах, дополнительно созданных в текущем периоде. Увеличение процента населения муниципального образования обученного, прежде всего детей, плаванию и приемам спасения на воде, по отношению к базовому периоду рассчитывается по формуле: О = О общ. тек. – О(общ. тек. 2016) Ообщ. тек. – процент населения муниципального образования Московской области, прежде всего детей, обученных плаванию и приемам спасения на воде за отчетный период. О общ. тек. 2016 - процент населения муниципального образования Московской области, прежде всего детей, обученных плаванию и приемам спасения на воде за аналогичный период базового года О общ. тек.  = (О1 / О2) * 100%, где: О1 – количество населения прошедших обучение плаванию и приемам спасения на воде; О2 – общая численность населения муниципального образования.</t>
  </si>
  <si>
    <t xml:space="preserve">Постановление Правительство Московской области от 04.02.2014 года № 25/1 «О Московской областной системе предупреждения и ликвидации чрезвычайных ситуа-ций». Обучение организуется в соответствии с требованиями федераль¬ных законов от 12.02.1998 № 28-ФЗ «О гражданской обороне» и от 21.12.1994 № 68-ФЗ «О защите населения и территорий от чрезвы-чайных ситуаций природного и техногенного характера», постановлений Правительства Российской Федерации от 04.09.2003 № 547 «О подготовке населения в области защиты от чрезвычайных ситуаций природного и техногенного характера» и от 02.11.2000 № 841 «Об утверждении Положения об организации обучения населения в области гражданской обороны», приказов и указаний Министерства Российской Федерации по делам гражданской обороны, чрезвычайным ситуациям и ликвидации последствий стихийных бедствий и осуществляется по месту работы. Постановление Главы муниципального образования Московской области «О Порядке создания, хранения, использования и восполнения резерва материальных ресурсов для ликвидации чрезвычайных ситуаций на территории Муниципального образования Московской области». Постановление Правительства 
Московской области от 12.10.2012 № 1316/38 «Об утверждении номенклатуры и объемов резервов материальных ресурсов Московской области для ликвидации чрезвычайных ситуаций ежмуниципального
и регионального характера на территории Московской области». Постановление Главы муниципального образования Московской области «О Порядке создания, хранения, использования и восполнения резерва материальных ресурсов для ликвидации чрезвычайных ситуаций на территории Муниципального образования Московской области».
</t>
  </si>
  <si>
    <t xml:space="preserve">По итогам мониторинга. Ста-тистические данные по количеству утонувших на водных объектах согласно статистическим сведениям, официально опубли-кованным территориальным органом федеральной службы Государственной статистики по Московской области на расчетный период.
Постановление Правительства Московской области от 28.09.2007 № 732/21 «О Правилах охраны жизни людей на водных объектах в Московской области" «Водный кодекс Российской Федерации» от 03.06.2006 № 74-ФЗ.По итогам мониторинга. Статистические данные по количеству утонувших на водных объектах согласно статистическим сведениям, официально опубликованным территориальным органом федеральной службы Государственной статистики по Московской области на расчетный период. Обучение организуется в соответствии с требованиями федеральных законов от 12.02.1998 № 28-ФЗ «О гражданской обороне» и от 21.12.1994 № 68-ФЗ «О защите населения и территорий от чрезвычайных ситуаций природного и техногенного характера», постановлений Правительства Российской Федерации от 04.09.2003 № 547«О под-готовке населения в области защиты от чрезвычайных ситуаций природного и техногенного характера» и от 02.11.2000 № 841 «Об утверждении Положения об организации обучения населения в области гражданской обороны», приказов и указаний Министерства Российской Федерации по делам гражданской обороны, чрезвычайным ситуациям и ликвидации последствий стихийных бедствий и осуществляется по месту работы
</t>
  </si>
  <si>
    <t xml:space="preserve">Указ Президента Российской Федерации от 13.11.2012 № 1522 «О создании комплексной системы экстренного оповещения населения об угрозе возникновения или о возникновении чрезвычайных ситуаций»; от 28.12.2010 № 1632 «О совершенствовании системы обеспечения вызова экстренных оперативных служб на территории Российской Федерации», Федераль-ный закон от 12.02.1998 21.12.1994 № 68-ФЗ «О защите населения и территорий от чрезвычайных ситуаций природного и техногенного характера»
</t>
  </si>
  <si>
    <t xml:space="preserve">Сокращение среднего времени совместного реагирования нескольких экстренных оперативных служб на обращения населения по единому номеру «112» на территории муниципального образования определяется по формуле: С=Ттек"÷ Тисх" где: С – сокращение среднего времени совместного реагирования нескольких экстренных оперативных служб на обращения населения по единому номеру «112». Ттек – среднее времени совместного реагирования нескольких экстренных оперативных служб с учетом эксплуатации системы обеспечения вызова по единому номеру «112» в текущем году. Тисх- среднее времени совместного реагирования нескольких экстренных оперативных служб на момент принятия программы
</t>
  </si>
  <si>
    <t>Процент построения и 
развития систем аппаратно-программного комплекса «Безопасный город» на 
территории муниципального 
образования</t>
  </si>
  <si>
    <t>Значение показателя рассчитывается по формуле: Папк=(Ртз+Ртп+Ро+Рвэ) * 100% Папк - процент создания АПК «БГ» на территории муниципального образования Московской области; Ртз- показатель отражающий наличие разработанного и согласованного с СГК технического задания  на построение, внедрения АПК «Безопасный город» на территории муниципального образования (при наличии ТЗ Ртз=0,1,при отсутствии ТЗ Ртз=0); Ртп- показатель отражающий наличие разработанного и согласованного с СГК технического проекта  на построение, внедрения АПК «Безопасный город» на территории муниципального образования (при наличии ТП Ртп=0,2,при отсутствии ТЗ Ртп=0); Р0 – показатель отражающий наличие полного комплекта  оборудования, для внедрения АПК "Безопасный город" на территории муниципального образования (при наличии  Р0=0,4при отсутствии  Р0=0); Рвэ= показатель отражающий введение в эксплуатацию АПК «Безопасный город» на территории муниципального образования (при введении Рвэ=0,3,при отсутствии Рвэ=0); *Проект на создание АПК «Безопасный город» и созданный ЕЦОР соответствует положениям Концепции построения и развития АПК «Безопасный город», утвержденной распоряжением Правительства Российской Федерации № 2446-р от 03.12.2014 и Едиными требованиями к техническим параметрам сегментов АПК «Безопасный город», утвержденными МЧС России 29.12.2014.</t>
  </si>
  <si>
    <t xml:space="preserve">Поручение Президента Российской Федерации Д.А. Медведева от 27.05.2014 № Пр-1175;
Концепция построения и развития АПК «Безопасный город», утвержденной распоряжением Правительства Российской Федерации от 03.12.2014 № 2446-р Протокол заседания Межведомственной комиссии по вопросам, связанным с внедрением и развитием систем АПК «Безопасный город» под председательством заместителя Председателя Правительства Российской Федерации Д.О. Рогозина от 13.05.2014 № 2; Протокол заседания Межведомственной комиссии по вопросам, связанным с внедрением и развитием систем АПК «Безопасный город» под председательством заместителя Председателя Правительства Российской Федерации Д.О. Рогозина от 25.09.2014 № 3; </t>
  </si>
  <si>
    <t xml:space="preserve">Приказ МЧС России от 11.03.2015 № 110 «О мероприятиях по реализации в системе МЧС России Концепции построения и развития аппаратно-программного комплекса «Безопасный город»»; Временные единые требования к техническим параметрам сегментов аппаратно-программного комплексам «Безопасный город», утвержденные Министром МЧС России В.А. Пучковым от 29.12.2014 № 14-7-5552;
План мероприятий по реализации Концепции построения и развития аппаратно-программного комплекса технических средств «Безопасный город» на период 2016 – 2020 г., утвержденный заместителем Министра МЧС России генерал-полковником внутренней службы А.П. Чуприяном от 15.06.2016  №2-4-35-64-14, постановление Совета Федерации Федерального Собрания Российской Федерации № 223-СФ от 26.06.2019
</t>
  </si>
  <si>
    <t xml:space="preserve">Значение рассчитывается по формуле: S = (L + M + Y) / 3 L - процент снижения пожаров, произошедших на территории муниципального образования Московской области, по отношению к базовому показателю ;  M – процент снижения погибших и травмированных людей на пожарах, произошедших на территории муниципального образования Московской области за отчетный период, по отношению к аналогичному периоду базового года; Y – увеличение процента исправных гидрантов на территории муниципального района от нормативного количества, по отношению к базовому периоду процент снижения пожаров, произошедших на территории муниципального образования Московской области, по отношению к базовому показателю рассчитывается по формуле: L =  100 % - (D тек. / Dбаз. * 100%), где: D тек. – количество зарегистрированных пожаров на территории муниципального образования Московской области за отчетный период; Dбаз. - количество зарегистрированных пожаров на территории муниципального образования Московской области аналогичному периоду базового года. процент снижения погибших и травмированных людей на пожарах, произошедших на территории муниципального образования Московской области за отчетный период, по отношению к аналогичному периоду базового года, рассчитывается по формуле: M =  100 % - (D тек. / Dбаз. * 100%), где: D тек. – количество погибших и травмированных людей на пожарах на территории Московской области в общем числе погибших и травмированных за отчетный период; </t>
  </si>
  <si>
    <t xml:space="preserve">Методика расчета значений показателей эффектив­ности реализации подпрограмм По итогам мониторинга. Приказ Ми­нистерства Российской Федерации по делам гражданской обороны, чрезвычайным ситуациям и ликвидации последствий стихийных бедствий от 21.11.2008 № 714 «Об утверждении Порядка учета пожаров и их последствий» </t>
  </si>
  <si>
    <t xml:space="preserve">Указание Управление по обеспе­чению деятельности противопо­жарно-спасательной службы Мос­ковской области от 10.09.2014 № 41 Исх-1901/41-04 Методика расчета значений показателей эффектив­ности реализации подпрограмм По итогам мониторинга. Приказ Ми­нистерства Российской Федерации по делам гражданской обороны, чрезвычайным ситуациям и ликвидации последствий стихийных бедствий от 21.11.2008 № 714 «Об утверждении Порядка учета пожаров и их последствий» Мос­ковской области от 10.09.2014 № 41 Исх-1901/41-04 </t>
  </si>
  <si>
    <t xml:space="preserve">Dбаз. - количество погибших и травмированных людей на пожарах на территории Московской области, зарегистрированных в Росстате аналогичному периоду базового года. Увеличение процента исправных гидрантов на территории муниципального образования Московской области от нормативного количества по отношению к базовому показателю, рассчитывается по формуле: Y = (Dтек - Dбаз) * 100%, где Dтек = (NПГ.испр / NПГ.общее + NПВ.испр / NПВ.общее) / 2 Dбаз = аналогично Dтек в базовом периоде NПГ.испр – количество исправных пожарных гидрантов на территории муниципального образования; NПГ.общее – общее количество пожарных гидрантов на территории муниципального образования; NПВ.испр – количество пожарных водоемов на территории муниципального образования, обустроенных подъездами с площадками (пирсами) с твердым покрытием для установки пожарных автомобилей в любое время года; NПВ.общее – общее количество пожарных водоемов на территории муниципального образования.
</t>
  </si>
  <si>
    <t xml:space="preserve">Увеличение процента запасов материально-технических, продовольственных, медицинских и иных средств в целях гражданской обороны (Y) рассчитывается по формуле: Y= Y2- Y1 Y1 = (F1 / N)  * 100%, где: F1 – количество имеющегося в наличии имущества на складах по состоянию на 01 число базового года;N – количество имущества по нормам обеспечения Y2 = (F2 / N)  * 100%, где: F – количество имеющегося в наличии имущества на складах по состоянию на 1 число месяца следующего за отчетным; N – количество имущества по нормам обеспечения 
</t>
  </si>
  <si>
    <t>Постановление Правительства Московской области от 22.11.2012 № 1481/42 «О создании и содержании запасов материально-технических, 
продо¬вольственных, медицинских и иных средств в целях гражданской обороны»</t>
  </si>
  <si>
    <t xml:space="preserve">Увеличение степени готовности к использованию по предназначению защитных сооружений и иных объектов ГО (L) 
рассчитывается по формуле: L = ((D+E) /A) – (D1+ E1/A1))*100%, где: А – общее количество ЗСГО имеющихся на 
территории муниципального образования по состоянию на 01 число отчетного периода; А1 – общее количество ЗСГО имеющихся на территории муниципального образования по состоянию на 01 число базового года. D – количество ЗСГО оцененных как «Ограниченно готово» по состоянию на 01 число отчетного периода; Е – количество ЗСГО оцененных как «Готово» по состоянию на 01 число отчетного периода; D1 – количество ЗСГО оцененных как «Ограниченно готово» по состоянию на 01 число отчетного периода, базового периода; Е1 – количество ЗСГО оцененных как «Готово» по состоянию на 01 число отчетного периода, базового периода.
</t>
  </si>
  <si>
    <t xml:space="preserve">Значение показателя рассчитывается по формуле: Кптг = Кппг x 0,95, где: Кптг  – кол-во преступлений текущего года, Кппг  – кол-во преступлений предыдущего года 
</t>
  </si>
  <si>
    <t xml:space="preserve">Значение показателя рассчитывается по формуле: ДОАЗ = (КОО+ КОК + КОС)/ОКСЗО х  100 
где: ДОАЗ – доля объектов отвечающих, требованиям антитеррористической защищенности; КОО – количество объектов образования, отвечающих требованиям антитеррористической защищенности по итогам отчетного периода; КОК -  количество объектов культуры, отвечающих требованиям антитеррористической защищенности по итогам отчетного периода; КОС - количество объектов спорта, отвечающих требованиям антитеррористической защищенности по итогам отчетного периода; ОКСЗО – общее количество социально значимых объектов
</t>
  </si>
  <si>
    <t xml:space="preserve">Значение показателя рассчитывается по формуле: УЧНД  =  ЧНД1/ ЧНД0 х 100 % где: УЧНД – значение показателя; ЧНД1 – число членов народных дружин в отчетном периоде; ЧНД0  – число членов народных дружин в базовом периоде (2019 г.)
</t>
  </si>
  <si>
    <t xml:space="preserve">Информация, предоставляемая территориальным У (О) МВД </t>
  </si>
  <si>
    <t>Ежеквартальные отчеты Администрации муниципального образования, Управление ЖКХ</t>
  </si>
  <si>
    <t>Значение показателя определяется по фактическому количеству отремонтированных зданий (помещений), подчиненных Главному управлению Министерства внутренних дел Российской Федерации по Московской области территориальных органов Министерства внутренних дел Российской Федерации на районном уровне и их подразделений, осуществляющих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</si>
  <si>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>Значение показателя определяется по фактическому количеству отремонтированных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</si>
  <si>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>Информация, предоставляемая территориальным У (О) МВД</t>
  </si>
  <si>
    <t xml:space="preserve">Значение показателя рассчитывается по формуле: Р = С/В х 100% где: Р - доля несовершеннолетних в общем числе лиц, совершивших преступления; С – число несовершеннолетних, совершивших преступления в отчетном периоде; В – общее число лиц, совершивших преступления в отчетном периоде
</t>
  </si>
  <si>
    <t>Доля коммерческих объектов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«Безопасный регион» (приоритетный целевой показатель 2020г.)</t>
  </si>
  <si>
    <t>Дкоо = Ккоп/Оккоп х 100%, где: Дкоо – доля коммерческих объектов оборудованных, Ккоп – количество коммерческих объектов подключенных к системе «Безопасный регион», Оккоп – общее количество коммерческих объектов подлежащих подключению к системе «Безопасный регион»</t>
  </si>
  <si>
    <t>Ежеквартальные отчеты Администрации муниципального образования</t>
  </si>
  <si>
    <t>Доля подъездов многоквартирных домов,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«Безопасный регион» (приоритетный целевой показатель 2020г.)</t>
  </si>
  <si>
    <t xml:space="preserve">Дпо = Кпп/Окпп х 100%, где: Дпо – доля подъездов оборудованных, Кпп – количество подъездов подключенных к системе «Безопасный регион», Окпп – общее количество подъездов подлежащих подключению к системе «Безопасный регион»
</t>
  </si>
  <si>
    <t>Доля социальных объектов и мест с массовым пребыванием людей, оборудованных системами видеонаблюдения и подключенных к системе технологического обеспечения региональной общественной безопасности и оперативного управления «Безопасный регион» (приоритетный целевой показатель 2020г.)</t>
  </si>
  <si>
    <t>Дсоо = Ксоп/Оксоп х 100% где: Дсоо – доля социальных объектов оборудованных, Ксоп – количество социальных объектов, подключенных к системе «Безопасный регион», Оксоп – общее количество социальных объектов подлежащих подключению к системе «Безопасный регион»</t>
  </si>
  <si>
    <t xml:space="preserve">Расчет показателя: РЧЛ = КЛТГ/КЛПГх 100 РЧЛ – рост числа лиц, состоящих на диспансерном наблюдении  с диагнозом «Употребление наркотиков с вредными последствиями» % КЛТГ – количество лиц, состоящих на диспансерном наблюдении с диагнозом «Употребление наркотиков с вредными последствиями» на конец текущего года КЛПГ - количество лиц, состоящих на диспансерном наблюдении с диагнозом «Употребление наркотиков с вредными последствиями» на конец 2019 года
</t>
  </si>
  <si>
    <t>Информация территориального Управления здравоохранения</t>
  </si>
  <si>
    <t>Данные муниципальных образований Московской области</t>
  </si>
  <si>
    <t xml:space="preserve">S=(F1+F2)/2*1/T*K*100%
где S – доля кладбищ, соответствующих требованиям Порядка, %;
(F1+ F2) – количество кладбищ, соответствующих требованиям Порядка, ед.;
F1 – количество кладбищ, юридически оформленных в муниципальную собственность, ед.;
F2 – количество кладбищ, соответствующих требованиям Порядка, по итогам рассмотрения соответствия кладбищ муниципального района/городского округа требованиям Порядка на заседании Московской областной межведомственной комиссии  по вопросам погребения и похоронного дела на территории Московской области (далее – МВК), ед.;
T* – общее количество кладбищ на территории муниципального образования, ед.;
K – повышающий (стимулирующий) коэффициент, равный 1,1. 
Данный коэффициент применяется при наличии на территории муниципального образования:
</t>
  </si>
  <si>
    <t xml:space="preserve">I=Is/D*100% I - доля зоны захоронения кладбищ, на которых проведена инвентаризация захоронений в соответствии с требованиями законодательства, %; Is - площадь зоны захоронения, на которых проведена инвентаризация в электронном виде, га; D - общая площадь зоны захоронения на кладбищах муниципального образования
</t>
  </si>
  <si>
    <t>МБУ "Пушкинский АСО", МКУ "Царевское", МКУ "Ельдигинское</t>
  </si>
  <si>
    <t>Мероприятие 9. Обустройство противопожарных полос</t>
  </si>
  <si>
    <t>Управление территориальной безопасности Организации Пушкинского городского округа (Пушкинская районная больница, Пушкинская электросеть, Пушкинская теплосеть, Пушкинский водоканал, ОД ЖКХ)</t>
  </si>
  <si>
    <t>Обеспечение со складов Мобрезерва Московской области с учетом отсутствия у территории округа категории по гражданской обороне</t>
  </si>
  <si>
    <t>Управление территориальной безопасности Организации Пушкинского муниципального округа (Пушкинская районная больница, Пушкинская электросеть, Пушкинская теплосеть, Пушкинский водоканал, ОД ЖКХ)</t>
  </si>
  <si>
    <t>Управление территориальной безопасности, МКУ Поселений, МБУ Пушкинский АСО</t>
  </si>
  <si>
    <t>Заместитель Главы администрации Пушкинского городского округа, курирующий работу Управления территориальной безопасности</t>
  </si>
  <si>
    <t>1. Подпрограмма 1 "Профилактика преступлений и иных правонарушений"</t>
  </si>
  <si>
    <t>4. Подпрограмма 4 "Обеспечение пожарной безопасности"</t>
  </si>
  <si>
    <t>5. Подпрограмма 5 "Обеспечение мероприятий гражданской обороны"</t>
  </si>
  <si>
    <t xml:space="preserve">Паспорт 1 Подпрограммы 1 «Профилактика преступлений и иных правонарушений» </t>
  </si>
  <si>
    <t>Администрация Пушкинского городского округа</t>
  </si>
  <si>
    <t>Источники финансирования Всего:</t>
  </si>
  <si>
    <t>Паспорт 2 Подпрограммы 2</t>
  </si>
  <si>
    <t>Источник финансирования Всего:</t>
  </si>
  <si>
    <t>Паспорт 3 Подпрограммы 3</t>
  </si>
  <si>
    <t>«Развитие и совершенствование систем оповещения и информирования населения Московской области»</t>
  </si>
  <si>
    <t>Паспорт 4 Подпрограммы 4</t>
  </si>
  <si>
    <t>«Обеспечение пожарной безопасности»</t>
  </si>
  <si>
    <t xml:space="preserve">Паспорт 5 Подпрограммы 5 </t>
  </si>
  <si>
    <t>«Обеспечение мероприятий гражданской обороны»</t>
  </si>
  <si>
    <t>В пределах финансовых средств, предусмотренных на основную деятельность муниципальной программы «Развитие институтов гражданского общества, повышение эффективности местного самоуправления и реализации молодежной политики» в предусмотренных объемах на (тыс. руб.): 2020 - 31 777,10; 2021 - 30 956,80; 2022 - 30 956,80; 2023 - 30 956,80; 2024 - 30 956,80.</t>
  </si>
  <si>
    <t>Паспорт муниципальной программы Пушкинского городского округа «Безопасность и обеспечение безопасности жизнедеятельности населения» на 2020 - 2024 годы</t>
  </si>
  <si>
    <t>Приложение № 1 к Подпрограмме 1</t>
  </si>
  <si>
    <t>Приложение № 2 к Подпрограмме 1</t>
  </si>
  <si>
    <t>Приложение № 3 к Подпрограмме 1</t>
  </si>
  <si>
    <t>Приложение № 1 к Подпрограмме 2</t>
  </si>
  <si>
    <t>Приложение № 2 к Подпрограмме 2</t>
  </si>
  <si>
    <t>Приложение № 3 к Подпрограмме 2</t>
  </si>
  <si>
    <t>Приложение № 1 к Подпрограмме 3</t>
  </si>
  <si>
    <t>Приложение № 2 к Подпрограмме 3</t>
  </si>
  <si>
    <t>Приложение № 3 к Подпрограмме 3</t>
  </si>
  <si>
    <t>Приложение № 1 к Подпрограмме 4</t>
  </si>
  <si>
    <t>Приложение № 2 к Подпрограмме 4</t>
  </si>
  <si>
    <t>Приложение № 3 к Подпрограмме 4</t>
  </si>
  <si>
    <t>Приложение № 1 к Подпрограмме 5</t>
  </si>
  <si>
    <t>Приложение № 2 к Подпрограмме 5</t>
  </si>
  <si>
    <t>Приложение № 3 к Подпрограмме 5</t>
  </si>
  <si>
    <t>2. Подпрограмма 2 "Снижение рисков  возникновения и смягчение последствий чрезвычайных ситуаций природного и техногенного характера"</t>
  </si>
  <si>
    <t>2.Реализация в рамках Программы  «Развитие институтов гражданского общества, повышение эффективности местного самоуправления и реализации молодежной политики»  Подрограммы 3 «Молодежь Подмосковья»  в предусмотренных объемах на (тыс. руб.): 2020 - 49 140,6; 2021 - 48 431,5; 2022 - 48431,5; 2023 - 48 431,5; 2024 - 48431,5.</t>
  </si>
  <si>
    <t>2.Реализация в рамках Подпрограммы 1 «Развитие физической культуры и спорта»  Муниципальной  программы "Спорт " в предусмотренных объемах на (тыс. руб.): 2020 - 49 140,6; 2021 - 48 431,5; 2022 - 48431,5; 2023 - 48 431,5; 2024 - 48431,5.</t>
  </si>
  <si>
    <t>1.Реализация в рамках муниципальной  программы "Культура" в предусмотренных объемах (тыс. руб.): 2020 - 2 158,65; 2021 - 3 000,00; 2022 - 3 000,00; 2020 - 3 000,00; 2023 - 3 000,00, 2023 - 3 000,00.</t>
  </si>
  <si>
    <t>1.Реализация в рамках задачи «Сохранение, использование, популяризация и охрана объектов культурного наследия (памятников истории и культуры) народов Российской Федерации» Муниципальной  программы "Культура" в предусмотренных объемах на (тыс. руб.): 2020 - 2 158,65; 2021 - 3 000,00; 2022 - 3 000,00; 2023 - 3 000,00; 2024 - 3 000,00.</t>
  </si>
  <si>
    <t>1.Реализация в рамках муниципальной программы "Образование" в предусмотренных объемах на (тыс. руб.): 2020 - 2 982,70; 2021 - 4 453,10; 2022 - 4 453,10; 2023 - 4 453,10; 2024 - 4 453,10.</t>
  </si>
  <si>
    <t>2.Реализация в рамках муниципальной программы "Культура" в предусмотренных объемах на (тыс. руб.): 2020 - 109 380,71; 2021 - 107 082,86; 2022 - 107 082,86; 2023 - 107 082,86; 2024 - 107 082,86.</t>
  </si>
  <si>
    <t>1.Реализация в рамках подпрограммы «Дополнительное образование, воспитание и психолого-социальное сопровождение детей». Муниципальной  программы "Образование" в предусмотренных объемах на (тыс. руб.): 2020 - 835,0; 2021 - 1 120,0; 2022 - 1 120,0; 2023 - 1 120,0; 2024 - 1 120,0.</t>
  </si>
  <si>
    <t>2. Реализация в рамках подпрограммы «Молодежь Подмосковья» Муниципальной программы «Развитие институтов гражданского общества, повышение эффективности местного самоуправления и реализации молодежной политики» в предусмотренных объемах на (тыс. руб.): 2020 - 325,00; 2021 - 335,50; 2022 -  335,50; 2023 - 335,50; 2024 - 335,50.</t>
  </si>
  <si>
    <t>Увеличение числа граждан принимающих участие в деятельности народных дружин</t>
  </si>
  <si>
    <t xml:space="preserve"> «Снижение рисков и  возникновения и смягчение последствий чрезвычайных ситуаций природного и техногенного характера»</t>
  </si>
  <si>
    <t>«Обеспечение мероприятий гражданской обороны »</t>
  </si>
  <si>
    <r>
      <rPr>
        <b/>
        <sz val="9"/>
        <color indexed="8"/>
        <rFont val="Arial"/>
        <family val="2"/>
        <charset val="204"/>
      </rPr>
      <t>Макропоказатель</t>
    </r>
    <r>
      <rPr>
        <sz val="9"/>
        <color indexed="8"/>
        <rFont val="Arial"/>
        <family val="2"/>
        <charset val="204"/>
      </rPr>
      <t xml:space="preserve"> Снижение общего количества преступлений, совершенных на территории муниципального образования, не менее чем на 5 % ежегодно</t>
    </r>
  </si>
  <si>
    <r>
      <rPr>
        <b/>
        <sz val="9"/>
        <color indexed="8"/>
        <rFont val="Arial"/>
        <family val="2"/>
        <charset val="204"/>
      </rPr>
      <t>Основное мероприятие 04.</t>
    </r>
    <r>
      <rPr>
        <sz val="9"/>
        <color indexed="8"/>
        <rFont val="Arial"/>
        <family val="2"/>
        <charset val="204"/>
      </rPr>
      <t xml:space="preserve">
Развертывание элементов системы технологического обеспечения региональной общественной безопасности и оперативного управления «Безопасный регион»
</t>
    </r>
  </si>
  <si>
    <r>
      <t xml:space="preserve">Основное мероприятие 05. </t>
    </r>
    <r>
      <rPr>
        <sz val="9"/>
        <color indexed="8"/>
        <rFont val="Arial"/>
        <family val="2"/>
        <charset val="204"/>
      </rPr>
  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области.</t>
    </r>
  </si>
  <si>
    <r>
      <rPr>
        <b/>
        <sz val="9"/>
        <color indexed="8"/>
        <rFont val="Arial"/>
        <family val="2"/>
        <charset val="204"/>
      </rPr>
      <t xml:space="preserve">Основное мероприятие 06 </t>
    </r>
    <r>
      <rPr>
        <sz val="9"/>
        <color indexed="8"/>
        <rFont val="Arial"/>
        <family val="2"/>
        <charset val="204"/>
      </rPr>
      <t xml:space="preserve">«Оснащение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токсикоманией»
</t>
    </r>
  </si>
  <si>
    <r>
      <rPr>
        <b/>
        <sz val="9"/>
        <color indexed="8"/>
        <rFont val="Arial"/>
        <family val="2"/>
        <charset val="204"/>
      </rPr>
      <t xml:space="preserve">Основное мероприятие 07 </t>
    </r>
    <r>
      <rPr>
        <sz val="9"/>
        <color indexed="8"/>
        <rFont val="Arial"/>
        <family val="2"/>
        <charset val="204"/>
      </rPr>
      <t xml:space="preserve">Организация ритуальных услуг и содержание мест захоронения
</t>
    </r>
  </si>
  <si>
    <r>
      <t xml:space="preserve">Основное мероприятие 01. </t>
    </r>
    <r>
      <rPr>
        <sz val="9"/>
        <color indexed="8"/>
        <rFont val="Arial"/>
        <family val="2"/>
        <charset val="204"/>
      </rPr>
      <t>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</t>
    </r>
  </si>
  <si>
    <r>
      <t xml:space="preserve">Основное мероприятие 02. </t>
    </r>
    <r>
      <rPr>
        <sz val="9"/>
        <color indexed="8"/>
        <rFont val="Arial"/>
        <family val="2"/>
        <charset val="204"/>
      </rPr>
      <t>Обеспечение деятельности общественных объединений  правоохранительной направленности</t>
    </r>
  </si>
  <si>
    <t>Мероприятие 2.1 Проведение мероприятий по привлечению граждан, принимающих участие в деятельности народных дружин</t>
  </si>
  <si>
    <t>Мероприятие 2.2 Материальное стимулирование народных дружинников</t>
  </si>
  <si>
    <t>Мероприятие 2.3 Материально-техническое обеспечение деятельности народных дружин</t>
  </si>
  <si>
    <t>Мероприятие 2.4 Проведение мероприятий по обеспечению правопорядка и безопасности граждан</t>
  </si>
  <si>
    <r>
      <t>Мероприятие 2.5</t>
    </r>
    <r>
      <rPr>
        <b/>
        <sz val="9"/>
        <color indexed="8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 xml:space="preserve">Осуществление мероприятий по обучению народных дружинников 
</t>
    </r>
    <r>
      <rPr>
        <b/>
        <sz val="9"/>
        <color indexed="8"/>
        <rFont val="Arial"/>
        <family val="2"/>
        <charset val="204"/>
      </rPr>
      <t xml:space="preserve">
</t>
    </r>
  </si>
  <si>
    <r>
      <t xml:space="preserve">Основное мероприятие 03. </t>
    </r>
    <r>
      <rPr>
        <sz val="9"/>
        <color indexed="8"/>
        <rFont val="Arial"/>
        <family val="2"/>
        <charset val="204"/>
      </rPr>
      <t>Реализация мероприятий по обеспечению общественного порядка и общественной безопасности,  профилактике  проявлений экстремизма на территории муниципального образования Московской области</t>
    </r>
  </si>
  <si>
    <t xml:space="preserve">Мероприятие 3.1 Проведение капитального ремонта (ремонта) зданий (помещений) подчиненных Главному управлению Министерства внутренних дел Российской Федерации по Московской области территориальных органов Министерства внутренних дел Российской Федерации на районном уровне и их подразделений, осуществляющих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 </t>
  </si>
  <si>
    <r>
      <rPr>
        <sz val="9"/>
        <color theme="1"/>
        <rFont val="Arial"/>
        <family val="2"/>
        <charset val="204"/>
      </rPr>
      <t xml:space="preserve">Мероприятие 3.2 </t>
    </r>
    <r>
      <rPr>
        <sz val="9"/>
        <color indexed="8"/>
        <rFont val="Arial"/>
        <family val="2"/>
        <charset val="204"/>
      </rPr>
      <t>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  </r>
  </si>
  <si>
    <r>
      <rPr>
        <sz val="9"/>
        <color theme="1"/>
        <rFont val="Arial"/>
        <family val="2"/>
        <charset val="204"/>
      </rPr>
      <t xml:space="preserve">Мероприятие 4.1       </t>
    </r>
    <r>
      <rPr>
        <b/>
        <sz val="9"/>
        <color theme="1"/>
        <rFont val="Arial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>Оказание услуг по предоставлению видеоизображения для системы технологического обеспечения региональной общественной безопасности и оперативного управления «Безопасный регион»</t>
    </r>
  </si>
  <si>
    <t>Мероприятие 4.3 Обслуживание, модернизация и развитие системы «Безопасный регион»</t>
  </si>
  <si>
    <t xml:space="preserve">Мероприятие 4.4 Обеспечение установки на коммерческих объектах видеокамер с подключением к системе «Безопасный регион», а также интеграция имеющихся средств видеонаблюдения коммерческих объектов в систему «Безопасный регион» </t>
  </si>
  <si>
    <t>Мероприятие 5.1 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</si>
  <si>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Подмироаприятие 5.1.2 Обучение педагогов и волонтеров методикам проведения профилактических занятий с использованием программ, одобренных Министерством образования Московской области</t>
  </si>
  <si>
    <t>Подмироприятие 5.1.3 Изготовление и размещение рекламы, агитационных материалов направленных на: информирование общественности и целевых групп профилактики о государственной стратегии, а также реализуемой профилактической деятельности в отношении наркомании; - формирования общественного мнения, направленного на изменение норм, связанных с поведением «риска», и пропаганду ценностей здорового образа жизни; - информирование о рисках, связанных с наркотиками;                        - стимулирование подростков и молодежи и их родителей к обращению за психологической и иной профессиональной помощью</t>
  </si>
  <si>
    <t>Мероприятие 6.1.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</si>
  <si>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Мероприятие 7.1 Возмещение специализированной службе по вопросам похоронного дела стоимости услуг по погребению умерших в части, превышающей размер возмещения, установленный законодательством РФ и МО                    </t>
  </si>
  <si>
    <t xml:space="preserve">Мероприятие 7.2          Расходы на обеспечение деятельности (оказание услуг)муниципальных учреждений в сфере похоронного дела
</t>
  </si>
  <si>
    <t>Мероприятие 7.3 Оформление земельных участков под кладбищами в муниципальную собственность включая создание новых кладбищ</t>
  </si>
  <si>
    <t>Мероприятие 7.4 Содержание мест захоронения</t>
  </si>
  <si>
    <t xml:space="preserve">Мероприятие 7.5 Содержание и благоустройство воинских, почетных, одиночных захоронений в случаях, если погребение осуществлялось за счет средств федерального бюджета, бюджета субъекта Российской Федерации или бюджетов муниципальных образований, а также иных захоронений и памятников, находящихся под охраной государства
</t>
  </si>
  <si>
    <t>Мероприятие 7.6 Содержание и благоустройство могил и надгробий Героев Советского Союза, Героев Российской Федерации или полных кавалеров ордена Славы при отсутствии близких родственников, если таковые могилы и надгробия имеются на территории кладбищ</t>
  </si>
  <si>
    <t>Мероприятие7.7    Проведение инвентаризации мест захоронений</t>
  </si>
  <si>
    <t>Мероприятие7.8 Обустройство и восстановление воинских захоронений, находящихся в государственной собственности</t>
  </si>
  <si>
    <t>01</t>
  </si>
  <si>
    <t>02</t>
  </si>
  <si>
    <t>03</t>
  </si>
  <si>
    <t>"Снижение рисков возникновения и смягчение последствий чрезвычайных ситуаций природного и техногенного характера "</t>
  </si>
  <si>
    <r>
      <t>Основное мероприятие 01</t>
    </r>
    <r>
      <rPr>
        <sz val="9"/>
        <color indexed="8"/>
        <rFont val="Arial"/>
        <family val="2"/>
        <charset val="204"/>
      </rPr>
      <t>. 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</t>
    </r>
  </si>
  <si>
    <t xml:space="preserve">Мероприятие 1.1 Подготовка должностных лиц по вопросам гражданской обороны, предупреждения и ликвидации чрезвычайных ситуаций.
 (Институт развития МЧС России, УМЦ ГКУ «Специальный центр «Звенигород», др. специализированные учебные учреждения)
</t>
  </si>
  <si>
    <t>Мероприятие 2.1 Создание и содержание курсов гражданской обороны</t>
  </si>
  <si>
    <t xml:space="preserve">Мероприятие 3.1 Оборудование учебно-консультационных пунктов для подготовки неработающего населения информационными стендами, оснащение УКП учебной литературой и видеотехникой </t>
  </si>
  <si>
    <t>Мероприятие 4.1 Подготовка населения в области гражданской обороны и действиям в чрезвычайных ситуациях. Пропаганда знаний в области ГО (изготовление и распространение памяток, листовок, аншлагов, баннеров и т.д.).</t>
  </si>
  <si>
    <t>Мероприятие 5.1 Проведение учений, соревнований, тренировок, смотров-конкурсов</t>
  </si>
  <si>
    <t>Мероприятие 6.1 Создание резервов материальных ресурсов для ликвидации ЧС на территории муниципального образования</t>
  </si>
  <si>
    <t>Мероприятие 7.1
Реализация мероприятий предусмотренных Планом действий и предупреждения чрезвычайных ситуаций природного и техногенного характера муниципального образования (разработка, корректировка, всех Планов и т.д.)</t>
  </si>
  <si>
    <t xml:space="preserve">Мероприятие 8.1
Создание, содержание и организация деятельности аварийно-спасательных формирований на территории муниципального образования
</t>
  </si>
  <si>
    <t xml:space="preserve">Мероприятие 9.1
Содержание оперативного персонала системы обеспечения вызова муниципальных экстренных оперативных служб по единому номеру 112, ЕДДС
</t>
  </si>
  <si>
    <t>Мероприятие 10.1 Совершенствование и развитие системы обеспечения вызова муниципальных экстренных оперативных служб по единому номеру 112, ЕДДС (комуналка,канцтовары,форма и.т.д.)</t>
  </si>
  <si>
    <t>Мероприятие 11.1 Обеспечение деятельности ЕДДС</t>
  </si>
  <si>
    <r>
      <rPr>
        <b/>
        <sz val="9"/>
        <color indexed="8"/>
        <rFont val="Arial"/>
        <family val="2"/>
        <charset val="204"/>
      </rPr>
      <t>Основное мероприятие 02.</t>
    </r>
    <r>
      <rPr>
        <sz val="9"/>
        <color indexed="8"/>
        <rFont val="Arial"/>
        <family val="2"/>
        <charset val="204"/>
      </rPr>
      <t xml:space="preserve"> Выполнение мероприятий по безопасности населения на водных объектах, расположенных на территории Московской области</t>
    </r>
  </si>
  <si>
    <t>Мероприятие 2.1 Создание, поддержание мест массового отдыха у воды (пляж, спасательный пост на воде, установление аншлагов)</t>
  </si>
  <si>
    <t>Мероприятие 1.1 Осуществление мероприятий по обеспечению безопасности людей на водных объектах, охране их жизни и здоровья</t>
  </si>
  <si>
    <t>Подмероприятие 3.1            Оказание услуг по проведению анализа проб воды в водоемах Пушкинского городского округа</t>
  </si>
  <si>
    <r>
      <rPr>
        <b/>
        <sz val="9"/>
        <color indexed="8"/>
        <rFont val="Arial"/>
        <family val="2"/>
        <charset val="204"/>
      </rPr>
      <t>Основное мероприятие 03.</t>
    </r>
    <r>
      <rPr>
        <sz val="9"/>
        <color indexed="8"/>
        <rFont val="Arial"/>
        <family val="2"/>
        <charset val="204"/>
      </rPr>
      <t xml:space="preserve"> Создание, содержание системно-аппаратного комплекса «Безопасный город» на территории Московской области</t>
    </r>
  </si>
  <si>
    <t xml:space="preserve">Мероприятие 1.1 Создание, содержание системно-аппаратного комплекса «Безопасный город» </t>
  </si>
  <si>
    <r>
      <t xml:space="preserve">Основное мероприятие 01. </t>
    </r>
    <r>
      <rPr>
        <sz val="9"/>
        <color indexed="8"/>
        <rFont val="Arial"/>
        <family val="2"/>
        <charset val="204"/>
      </rPr>
      <t>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</t>
    </r>
  </si>
  <si>
    <t>Мероприятие 1.1       Содержание, поддержание в постоянной готовности к применению, модернизация систем информирования и оповещения населения при чрезвычайных ситуациях или об угрозе возникновения чрезвычайных ситуаций, военных действий</t>
  </si>
  <si>
    <t>Мероприятие 2.1 Модернизация каналов связи (Подключение линий Ethernet к оконечным устройствам системы оповещения)</t>
  </si>
  <si>
    <t>Мероприятие 3.1 Обслуживание каналов связи системы оповещения</t>
  </si>
  <si>
    <r>
      <t xml:space="preserve">Основное мероприятие 01 </t>
    </r>
    <r>
      <rPr>
        <sz val="9"/>
        <color indexed="8"/>
        <rFont val="Arial"/>
        <family val="2"/>
        <charset val="204"/>
      </rPr>
      <t>Повышение степени пожарной безопасности</t>
    </r>
  </si>
  <si>
    <t xml:space="preserve">Мероприятие 1.1
Оказание поддержки общественным объединениям пожарной охраны, социальное и экономическое стимулирование участия граждан и организаций в добровольной пожарной охране
</t>
  </si>
  <si>
    <t xml:space="preserve">Мероприятие 2.1
Содержание пожарных гидрантов, обеспечение их исправного состояния и готовности к забору воды в любое время года
</t>
  </si>
  <si>
    <t>Мероприятие 3.1
Содержание пожарных водоемов и создание условий для забора воды из них в любое время года (обустройство подъездов с площадками с твердым покрытием для установки пожарных автомобилей)</t>
  </si>
  <si>
    <t xml:space="preserve">Мероприятие 4.1
Установка и содержание автономных дымовых пожарных извещателей в местах проживания многодетных семей и семей, находящихся в трудной жизненной ситуации
</t>
  </si>
  <si>
    <t xml:space="preserve">Мероприятие 5.1
Содержание в исправном состоянии средств обеспечения пожарной безопасности жилых и общественных зданий, находящихся в муниципальной собственности
</t>
  </si>
  <si>
    <t xml:space="preserve">Мероприятие 6.1
Организация обучения населения мерам пожарной безопасности и пропаганда в области пожарной безопасности, содействие распространению пожарно-технических знаний
</t>
  </si>
  <si>
    <t>Мероприятие 7.1
Дополнительные мероприятия в условиях особого противопожарного режима</t>
  </si>
  <si>
    <t xml:space="preserve">Мероприятие 8.1
Обеспечение связи и оповещения населения о пожаре
</t>
  </si>
  <si>
    <r>
      <t>Основное мероприятие 01</t>
    </r>
    <r>
      <rPr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>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</t>
    </r>
  </si>
  <si>
    <t>Мероприятие 1.1 Создание запасов материально-технических, продовольственных, медицинских и иных средств в целях гражданской обороны</t>
  </si>
  <si>
    <r>
      <t>Основное мероприятие 02</t>
    </r>
    <r>
      <rPr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Arial"/>
        <family val="2"/>
        <charset val="204"/>
      </rPr>
      <t>Обеспечение готовности защитных сооружений и других объектов гражданской обороны на территории муниципальных образований Московской области</t>
    </r>
  </si>
  <si>
    <t>Мероприятие 1.1 Создание и обеспечение готовности сил и средств гражданской обороны муниципального образования Московской области</t>
  </si>
  <si>
    <t>Мероприятие 2.1 Повышение степени готовности к использованию по предназначению защитных сооружений и других объектов гражданской обороны</t>
  </si>
  <si>
    <t>Мероприятие 3.1 Организация и выполнение мероприятий, предусмотренных планом гражданской обороны защиты населения муниципального образования Московской области</t>
  </si>
  <si>
    <t>04</t>
  </si>
  <si>
    <t>05</t>
  </si>
  <si>
    <t>07</t>
  </si>
  <si>
    <t xml:space="preserve">Объем финансирования мероприятия в 2019 году (тыс. руб.) </t>
  </si>
  <si>
    <t>Объем финансирования мероприятия в 2019 году (тыс. руб.)</t>
  </si>
  <si>
    <t xml:space="preserve"> Муниципальная программа Пушкинского городского округа «Безопасность и обеспечение безопасности жизнедеятельности населения» на 2020 - 2024 годы</t>
  </si>
  <si>
    <t>Планируемые результаты реализации Подпрограммы 1 "Профилактика преступлений и иных правонарушений"</t>
  </si>
  <si>
    <t>Методика расчета значений показателей эффективности реализации Подпрограммы 1</t>
  </si>
  <si>
    <t>Перечень мероприятий Подпрограммы 1 "Профилактика преступлений и иных правонарушений"</t>
  </si>
  <si>
    <t>«Снижение рисков возникновения  и смягчение последствий чрезвычайных ситуаций природного и техногенного характера на территории муниципального образования Московской области»</t>
  </si>
  <si>
    <t>Планируемые результаты реализации Подпрограммы 2</t>
  </si>
  <si>
    <t>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</si>
  <si>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Методика расчета значений показателей эффективности реализации Подпрограммы 2</t>
  </si>
  <si>
    <t>Перечень  мероприятий Подпрограммы 2</t>
  </si>
  <si>
    <t>Планируемые результаты реализации Подпрограммы 3</t>
  </si>
  <si>
    <t>Методика расчета значений показателей эффективности реализации Подпрограммы 3</t>
  </si>
  <si>
    <t>Планируемые результаты реализации Подпрограммы 4</t>
  </si>
  <si>
    <t>Перечень мероприятий Подпрограммы 4</t>
  </si>
  <si>
    <t>Методика расчета значений показателей эффективности реализации Подпрограммы 5</t>
  </si>
  <si>
    <t>Мероприятие 1 1   Проведение мероприятий по профилактике терроризма</t>
  </si>
  <si>
    <t>Подмероприятие 1. 1.1 Проведение Круглых столов, конференций, семинаров, Культурно-зрелищных и спортивных мероприятий, в т.ч. приуроченных к памятным датам</t>
  </si>
  <si>
    <t>Подмероприятие 1.1.2 Обучение должностных лиц по вопросам нераспространения терроризма и экстремизма</t>
  </si>
  <si>
    <t>Подмероприятие 1.1.3 Организация и проведение мероприятий, направ-ленных на предупреждение проявлений экстремизма,  формирование мульти культурности и толерантности в молодежной среде</t>
  </si>
  <si>
    <t>Мероприятие 1.2 Приобретение оборудования (материалов), наглядных пособий и оснащения для использования при проведении тренировок на объектах с массовым пребыванием людей</t>
  </si>
  <si>
    <t xml:space="preserve">Мероприятие 1.3 Оборудование социально значимых объектов инженерно-техническими сооружениями, обеспечивающими контроль доступа или блокирование несанкционированного доступа, контроль и оповещение о возникновении угроз
</t>
  </si>
  <si>
    <t>Подмероприятие 1.3.1 Оборудование объектов образования и культуры инженерно-техническими средствами антитеррористической защиты (установка и обслуживание КТС)</t>
  </si>
  <si>
    <t>Мероприятие 3.3           Участие в мероприятиях по профилактике терроризма и рейдах в местах массового отдыха и скопления молодежи с целью выявления экстремистски настроенных лиц</t>
  </si>
  <si>
    <r>
      <rPr>
        <sz val="9"/>
        <color indexed="8"/>
        <rFont val="Arial"/>
        <family val="2"/>
        <charset val="204"/>
      </rPr>
      <t>Мероприятие 4.2</t>
    </r>
    <r>
      <rPr>
        <b/>
        <sz val="9"/>
        <color indexed="8"/>
        <rFont val="Arial"/>
        <family val="2"/>
        <charset val="204"/>
      </rPr>
      <t xml:space="preserve">  </t>
    </r>
    <r>
      <rPr>
        <sz val="9"/>
        <color indexed="8"/>
        <rFont val="Arial"/>
        <family val="2"/>
        <charset val="204"/>
      </rPr>
      <t xml:space="preserve">Проведение работ по установке видеокамер с подключением к системе «Безопасный регион» на подъездах многоквартирных домов </t>
    </r>
  </si>
  <si>
    <t>3. Реализация в рамках  «Сохранение, использование, популяризация и охрана объектов культурного наследия (памятников истории и культуры) народов Российской Федерации»  муниципальной программы «Культура» в предусмотренных объемах  (тыс. руб.): 2020 - 1 011,00; 2021 - 898,80; 2022 - 592,80; 2023 - 592,80; 2024 - 592,80.</t>
  </si>
  <si>
    <t>3. Реализация в рамках  «Сохранение, использование, популяризация и охрана объектов культурного наследия (памятников истории и культуры) народов Российской Федерации»  муниципальной программы «Культура» в предусмотренных объемах (тыс. руб.): 2020 - 1 011,00; 2021 - 898,80; 2022 - 592,80; 2023 - 592,80; 2024 - 592,80.</t>
  </si>
  <si>
    <t>1.Реализация в рамках подпрограммы «Дополнительное образование, воспитание и психолого-социальное сопровождение детей». Муниципальной  программы "Образование" в предусмотренных объемах  (тыс. руб.): 2020 - 835,0; 2021 - 1 120,0; 2022 - 1 120,0; 2023 - 1 120,0; 2024 - 1 120,0.</t>
  </si>
  <si>
    <t>2. Реализация в рамках подпрограммы «Молодежь Подмосковья» Муниципальной программы «Развитие институтов гражданского общества, повышение эффективности местного самоуправления и реализации молодежной политики» в предусмотренных объемах  (тыс. руб.): 2020 - 325,00; 2021 - 335,50; 2022 -  335,50; 2023 - 335,50; 2024 - 335,50.</t>
  </si>
  <si>
    <t>Подмироаприятие 5.1.1          Проведение антинаркотических мероприятий с использованием профилактических программ, одобренных Министерством образования Московской области</t>
  </si>
  <si>
    <t>Управление территориальной безопасности администрации городского Пушкинского городского округа</t>
  </si>
  <si>
    <t>Базовое значение показателя на 2019 год</t>
  </si>
  <si>
    <t>Планируемые результаты реализации Подпрограммы 5</t>
  </si>
  <si>
    <t>Перечень  мероприятий Подпрограммы 5</t>
  </si>
  <si>
    <t>Управление территориальной безопасности администрации Пушкинского городского округа</t>
  </si>
  <si>
    <t>Базовое значение показателя (на 2019 год)</t>
  </si>
  <si>
    <t>Перечень  мероприятий Подпрограммы 3</t>
  </si>
  <si>
    <t>Методика расчета значений показателей эффективности реализации Подпрограммы 4</t>
  </si>
  <si>
    <t>3. Подпрограмма 3 "Развитие и совершенствование систем оповещения и информирования населения Московской области"</t>
  </si>
  <si>
    <t xml:space="preserve">от 18.12.2019 №_1711______ 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</si>
</sst>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#,##0.0_ ;\-#,##0.0\ "/>
    <numFmt numFmtId="166" formatCode="0.0"/>
  </numFmts>
  <fonts count="26"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6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6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.5"/>
      <color theme="1"/>
      <name val="Times New Roman"/>
      <family val="1"/>
      <charset val="204"/>
    </font>
    <font>
      <sz val="9.5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i/>
      <u/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67">
    <xf numFmtId="0" fontId="0" fillId="0" borderId="0" xfId="0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2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49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vertical="top" wrapText="1"/>
    </xf>
    <xf numFmtId="49" fontId="21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1" fillId="2" borderId="1" xfId="0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Fill="1" applyBorder="1" applyAlignment="1">
      <alignment vertical="top" wrapText="1"/>
    </xf>
    <xf numFmtId="0" fontId="16" fillId="2" borderId="1" xfId="0" applyFont="1" applyFill="1" applyBorder="1" applyAlignment="1">
      <alignment horizontal="center" wrapText="1"/>
    </xf>
    <xf numFmtId="4" fontId="22" fillId="0" borderId="0" xfId="0" applyNumberFormat="1" applyFont="1"/>
    <xf numFmtId="0" fontId="23" fillId="0" borderId="0" xfId="0" applyFont="1" applyAlignment="1">
      <alignment horizontal="right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0" fillId="0" borderId="0" xfId="0" applyFont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0" fillId="0" borderId="0" xfId="0" applyFont="1" applyAlignment="1">
      <alignment wrapText="1"/>
    </xf>
    <xf numFmtId="4" fontId="0" fillId="0" borderId="0" xfId="0" applyNumberFormat="1" applyFont="1" applyAlignment="1">
      <alignment wrapText="1"/>
    </xf>
    <xf numFmtId="0" fontId="0" fillId="0" borderId="7" xfId="0" applyFont="1" applyBorder="1" applyAlignment="1">
      <alignment wrapText="1"/>
    </xf>
    <xf numFmtId="0" fontId="16" fillId="0" borderId="0" xfId="0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0" fillId="0" borderId="0" xfId="0" applyFont="1" applyAlignment="1">
      <alignment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24" fillId="0" borderId="0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9" fillId="0" borderId="1" xfId="0" applyFont="1" applyBorder="1" applyAlignment="1">
      <alignment vertical="top" wrapText="1"/>
    </xf>
    <xf numFmtId="164" fontId="16" fillId="0" borderId="1" xfId="1" applyNumberFormat="1" applyFont="1" applyBorder="1" applyAlignment="1">
      <alignment horizontal="center" wrapText="1"/>
    </xf>
    <xf numFmtId="164" fontId="25" fillId="0" borderId="1" xfId="1" applyNumberFormat="1" applyFont="1" applyBorder="1" applyAlignment="1">
      <alignment horizontal="center" wrapText="1"/>
    </xf>
    <xf numFmtId="164" fontId="16" fillId="0" borderId="1" xfId="1" applyNumberFormat="1" applyFont="1" applyBorder="1" applyAlignment="1">
      <alignment horizontal="center" vertical="center" wrapText="1"/>
    </xf>
    <xf numFmtId="164" fontId="25" fillId="0" borderId="1" xfId="1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164" fontId="19" fillId="2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5" fontId="16" fillId="0" borderId="1" xfId="1" applyNumberFormat="1" applyFont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top"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6" fontId="16" fillId="0" borderId="1" xfId="1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1" fontId="25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3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6" fillId="0" borderId="3" xfId="0" applyNumberFormat="1" applyFont="1" applyBorder="1" applyAlignment="1">
      <alignment horizontal="center" vertical="top" wrapText="1"/>
    </xf>
    <xf numFmtId="164" fontId="16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6" fillId="2" borderId="1" xfId="0" applyNumberFormat="1" applyFont="1" applyFill="1" applyBorder="1" applyAlignment="1">
      <alignment horizontal="center" wrapText="1"/>
    </xf>
    <xf numFmtId="49" fontId="16" fillId="0" borderId="1" xfId="0" applyNumberFormat="1" applyFont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6" fillId="0" borderId="7" xfId="0" applyFont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16" fillId="0" borderId="15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5" xfId="0" applyFont="1" applyBorder="1" applyAlignment="1">
      <alignment vertical="top" wrapText="1"/>
    </xf>
    <xf numFmtId="0" fontId="25" fillId="0" borderId="1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13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6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6" fillId="0" borderId="2" xfId="0" applyFont="1" applyBorder="1" applyAlignment="1">
      <alignment horizontal="left" vertical="top" wrapText="1"/>
    </xf>
    <xf numFmtId="0" fontId="16" fillId="2" borderId="3" xfId="0" applyFont="1" applyFill="1" applyBorder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2" borderId="5" xfId="0" applyFont="1" applyFill="1" applyBorder="1" applyAlignment="1">
      <alignment horizontal="justify" vertical="top" wrapText="1"/>
    </xf>
    <xf numFmtId="0" fontId="16" fillId="2" borderId="1" xfId="0" applyFont="1" applyFill="1" applyBorder="1" applyAlignment="1">
      <alignment horizontal="justify" vertical="top" wrapText="1"/>
    </xf>
    <xf numFmtId="0" fontId="16" fillId="2" borderId="13" xfId="0" applyFont="1" applyFill="1" applyBorder="1" applyAlignment="1">
      <alignment horizontal="justify" vertical="top" wrapText="1"/>
    </xf>
    <xf numFmtId="0" fontId="16" fillId="2" borderId="14" xfId="0" applyFont="1" applyFill="1" applyBorder="1" applyAlignment="1">
      <alignment horizontal="justify" vertical="top" wrapText="1"/>
    </xf>
    <xf numFmtId="0" fontId="16" fillId="2" borderId="9" xfId="0" applyFont="1" applyFill="1" applyBorder="1" applyAlignment="1">
      <alignment horizontal="justify" vertical="top" wrapText="1"/>
    </xf>
    <xf numFmtId="0" fontId="16" fillId="2" borderId="7" xfId="0" applyFont="1" applyFill="1" applyBorder="1" applyAlignment="1">
      <alignment horizontal="justify" vertical="top" wrapText="1"/>
    </xf>
    <xf numFmtId="0" fontId="16" fillId="2" borderId="0" xfId="0" applyFont="1" applyFill="1" applyBorder="1" applyAlignment="1">
      <alignment horizontal="justify" vertical="top" wrapText="1"/>
    </xf>
    <xf numFmtId="0" fontId="16" fillId="2" borderId="15" xfId="0" applyFont="1" applyFill="1" applyBorder="1" applyAlignment="1">
      <alignment horizontal="justify" vertical="top" wrapText="1"/>
    </xf>
    <xf numFmtId="0" fontId="16" fillId="2" borderId="4" xfId="0" applyFont="1" applyFill="1" applyBorder="1" applyAlignment="1">
      <alignment horizontal="justify" vertical="top" wrapText="1"/>
    </xf>
    <xf numFmtId="0" fontId="16" fillId="2" borderId="11" xfId="0" applyFont="1" applyFill="1" applyBorder="1" applyAlignment="1">
      <alignment horizontal="justify" vertical="top" wrapText="1"/>
    </xf>
    <xf numFmtId="0" fontId="16" fillId="2" borderId="10" xfId="0" applyFont="1" applyFill="1" applyBorder="1" applyAlignment="1">
      <alignment horizontal="justify" vertical="top" wrapText="1"/>
    </xf>
    <xf numFmtId="0" fontId="16" fillId="2" borderId="8" xfId="0" applyFont="1" applyFill="1" applyBorder="1" applyAlignment="1">
      <alignment horizontal="justify" vertical="top" wrapText="1"/>
    </xf>
    <xf numFmtId="0" fontId="25" fillId="2" borderId="7" xfId="0" applyFont="1" applyFill="1" applyBorder="1" applyAlignment="1">
      <alignment horizontal="justify" vertical="top" wrapText="1"/>
    </xf>
    <xf numFmtId="0" fontId="25" fillId="2" borderId="0" xfId="0" applyFont="1" applyFill="1" applyBorder="1" applyAlignment="1">
      <alignment horizontal="justify" vertical="top" wrapText="1"/>
    </xf>
    <xf numFmtId="0" fontId="25" fillId="2" borderId="15" xfId="0" applyFont="1" applyFill="1" applyBorder="1" applyAlignment="1">
      <alignment horizontal="justify" vertical="top" wrapText="1"/>
    </xf>
    <xf numFmtId="0" fontId="19" fillId="0" borderId="1" xfId="0" applyFont="1" applyBorder="1" applyAlignment="1">
      <alignment horizontal="left" vertical="top" wrapText="1"/>
    </xf>
    <xf numFmtId="0" fontId="25" fillId="2" borderId="4" xfId="0" applyFont="1" applyFill="1" applyBorder="1" applyAlignment="1">
      <alignment vertical="top" wrapText="1"/>
    </xf>
    <xf numFmtId="0" fontId="25" fillId="2" borderId="11" xfId="0" applyFont="1" applyFill="1" applyBorder="1" applyAlignment="1">
      <alignment vertical="top" wrapText="1"/>
    </xf>
    <xf numFmtId="0" fontId="25" fillId="2" borderId="10" xfId="0" applyFont="1" applyFill="1" applyBorder="1" applyAlignment="1">
      <alignment vertical="top" wrapText="1"/>
    </xf>
    <xf numFmtId="0" fontId="16" fillId="0" borderId="6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6" fillId="2" borderId="8" xfId="0" applyFont="1" applyFill="1" applyBorder="1" applyAlignment="1">
      <alignment horizontal="left" vertical="top" wrapText="1"/>
    </xf>
    <xf numFmtId="0" fontId="16" fillId="2" borderId="5" xfId="0" applyFont="1" applyFill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center" vertical="top" wrapText="1"/>
    </xf>
    <xf numFmtId="4" fontId="16" fillId="0" borderId="13" xfId="0" applyNumberFormat="1" applyFont="1" applyBorder="1" applyAlignment="1">
      <alignment horizontal="center" vertical="top" wrapText="1"/>
    </xf>
    <xf numFmtId="4" fontId="16" fillId="0" borderId="14" xfId="0" applyNumberFormat="1" applyFont="1" applyBorder="1" applyAlignment="1">
      <alignment horizontal="center" vertical="top" wrapText="1"/>
    </xf>
    <xf numFmtId="4" fontId="16" fillId="0" borderId="9" xfId="0" applyNumberFormat="1" applyFont="1" applyBorder="1" applyAlignment="1">
      <alignment horizontal="center" vertical="top" wrapText="1"/>
    </xf>
    <xf numFmtId="4" fontId="16" fillId="0" borderId="4" xfId="0" applyNumberFormat="1" applyFont="1" applyBorder="1" applyAlignment="1">
      <alignment horizontal="center" vertical="top" wrapText="1"/>
    </xf>
    <xf numFmtId="4" fontId="16" fillId="0" borderId="11" xfId="0" applyNumberFormat="1" applyFont="1" applyBorder="1" applyAlignment="1">
      <alignment horizontal="center" vertical="top" wrapText="1"/>
    </xf>
    <xf numFmtId="4" fontId="16" fillId="0" borderId="10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25" fillId="2" borderId="4" xfId="0" applyFont="1" applyFill="1" applyBorder="1" applyAlignment="1">
      <alignment horizontal="justify" vertical="top" wrapText="1"/>
    </xf>
    <xf numFmtId="0" fontId="25" fillId="2" borderId="11" xfId="0" applyFont="1" applyFill="1" applyBorder="1" applyAlignment="1">
      <alignment horizontal="justify" vertical="top" wrapText="1"/>
    </xf>
    <xf numFmtId="0" fontId="25" fillId="2" borderId="10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6" fillId="0" borderId="6" xfId="0" applyFont="1" applyBorder="1" applyAlignment="1">
      <alignment horizontal="left" vertical="top" wrapText="1"/>
    </xf>
    <xf numFmtId="0" fontId="16" fillId="0" borderId="1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6" fillId="0" borderId="3" xfId="0" applyFont="1" applyBorder="1" applyAlignment="1">
      <alignment wrapText="1"/>
    </xf>
    <xf numFmtId="0" fontId="16" fillId="0" borderId="5" xfId="0" applyFont="1" applyBorder="1" applyAlignment="1">
      <alignment wrapText="1"/>
    </xf>
    <xf numFmtId="0" fontId="21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19" fillId="0" borderId="5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5"/>
  <sheetViews>
    <sheetView tabSelected="1" zoomScaleNormal="100" workbookViewId="0">
      <selection activeCell="D4" sqref="D4"/>
    </sheetView>
  </sheetViews>
  <sheetFormatPr defaultRowHeight="15"/>
  <cols>
    <col min="1" max="1" width="36.140625" customWidth="1"/>
    <col min="2" max="7" width="16.28515625" customWidth="1"/>
  </cols>
  <sheetData>
    <row r="1" spans="1:7">
      <c r="G1" s="1" t="s">
        <v>0</v>
      </c>
    </row>
    <row r="2" spans="1:7">
      <c r="G2" s="1" t="s">
        <v>1</v>
      </c>
    </row>
    <row r="3" spans="1:7">
      <c r="G3" s="1" t="s">
        <v>121</v>
      </c>
    </row>
    <row r="4" spans="1:7">
      <c r="G4" s="51" t="s">
        <v>370</v>
      </c>
    </row>
    <row r="5" spans="1:7" ht="54" customHeight="1">
      <c r="A5" s="171" t="s">
        <v>333</v>
      </c>
      <c r="B5" s="171"/>
      <c r="C5" s="171"/>
      <c r="D5" s="171"/>
      <c r="E5" s="171"/>
      <c r="F5" s="171"/>
      <c r="G5" s="171"/>
    </row>
    <row r="6" spans="1:7" ht="24.75" customHeight="1">
      <c r="A6" s="171"/>
      <c r="B6" s="171"/>
      <c r="C6" s="171"/>
      <c r="D6" s="171"/>
      <c r="E6" s="171"/>
      <c r="F6" s="171"/>
      <c r="G6" s="171"/>
    </row>
    <row r="7" spans="1:7" ht="31.5" customHeight="1">
      <c r="A7" s="171" t="s">
        <v>229</v>
      </c>
      <c r="B7" s="171"/>
      <c r="C7" s="171"/>
      <c r="D7" s="171"/>
      <c r="E7" s="171"/>
      <c r="F7" s="171"/>
      <c r="G7" s="171"/>
    </row>
    <row r="8" spans="1:7" ht="15.75">
      <c r="A8" s="2"/>
    </row>
    <row r="9" spans="1:7" ht="27.75" customHeight="1">
      <c r="A9" s="66" t="s">
        <v>2</v>
      </c>
      <c r="B9" s="180" t="s">
        <v>213</v>
      </c>
      <c r="C9" s="180"/>
      <c r="D9" s="180"/>
      <c r="E9" s="180"/>
      <c r="F9" s="180"/>
      <c r="G9" s="180"/>
    </row>
    <row r="10" spans="1:7" ht="24">
      <c r="A10" s="66" t="s">
        <v>3</v>
      </c>
      <c r="B10" s="180" t="s">
        <v>68</v>
      </c>
      <c r="C10" s="180"/>
      <c r="D10" s="180"/>
      <c r="E10" s="180"/>
      <c r="F10" s="180"/>
      <c r="G10" s="180"/>
    </row>
    <row r="11" spans="1:7" ht="30" customHeight="1">
      <c r="A11" s="66" t="s">
        <v>4</v>
      </c>
      <c r="B11" s="181" t="s">
        <v>141</v>
      </c>
      <c r="C11" s="181"/>
      <c r="D11" s="181"/>
      <c r="E11" s="181"/>
      <c r="F11" s="181"/>
      <c r="G11" s="181"/>
    </row>
    <row r="12" spans="1:7">
      <c r="A12" s="182" t="s">
        <v>5</v>
      </c>
      <c r="B12" s="183" t="s">
        <v>214</v>
      </c>
      <c r="C12" s="184"/>
      <c r="D12" s="184"/>
      <c r="E12" s="184"/>
      <c r="F12" s="184"/>
      <c r="G12" s="185"/>
    </row>
    <row r="13" spans="1:7" ht="26.25" customHeight="1">
      <c r="A13" s="182"/>
      <c r="B13" s="172" t="s">
        <v>245</v>
      </c>
      <c r="C13" s="173"/>
      <c r="D13" s="173"/>
      <c r="E13" s="173"/>
      <c r="F13" s="173"/>
      <c r="G13" s="174"/>
    </row>
    <row r="14" spans="1:7" ht="26.25" customHeight="1">
      <c r="A14" s="182"/>
      <c r="B14" s="172" t="s">
        <v>369</v>
      </c>
      <c r="C14" s="173"/>
      <c r="D14" s="173"/>
      <c r="E14" s="173"/>
      <c r="F14" s="173"/>
      <c r="G14" s="174"/>
    </row>
    <row r="15" spans="1:7">
      <c r="A15" s="182"/>
      <c r="B15" s="172" t="s">
        <v>215</v>
      </c>
      <c r="C15" s="173"/>
      <c r="D15" s="173"/>
      <c r="E15" s="173"/>
      <c r="F15" s="173"/>
      <c r="G15" s="174"/>
    </row>
    <row r="16" spans="1:7">
      <c r="A16" s="182"/>
      <c r="B16" s="175" t="s">
        <v>216</v>
      </c>
      <c r="C16" s="176"/>
      <c r="D16" s="176"/>
      <c r="E16" s="176"/>
      <c r="F16" s="176"/>
      <c r="G16" s="177"/>
    </row>
    <row r="17" spans="1:9">
      <c r="A17" s="178" t="s">
        <v>12</v>
      </c>
      <c r="B17" s="179" t="s">
        <v>6</v>
      </c>
      <c r="C17" s="179"/>
      <c r="D17" s="179"/>
      <c r="E17" s="179"/>
      <c r="F17" s="179"/>
      <c r="G17" s="179"/>
    </row>
    <row r="18" spans="1:9" ht="22.5" customHeight="1">
      <c r="A18" s="178"/>
      <c r="B18" s="68" t="s">
        <v>7</v>
      </c>
      <c r="C18" s="68">
        <v>2020</v>
      </c>
      <c r="D18" s="68">
        <v>2021</v>
      </c>
      <c r="E18" s="68">
        <v>2022</v>
      </c>
      <c r="F18" s="68">
        <v>2023</v>
      </c>
      <c r="G18" s="68">
        <v>2024</v>
      </c>
    </row>
    <row r="19" spans="1:9">
      <c r="A19" s="66" t="s">
        <v>8</v>
      </c>
      <c r="B19" s="92">
        <f>SUM(C19:G19)</f>
        <v>547323.43999999994</v>
      </c>
      <c r="C19" s="92">
        <f>'1'!D8+'2'!D11+'3'!D10+'4'!D9+'5'!D10</f>
        <v>110904.08</v>
      </c>
      <c r="D19" s="92">
        <f>'1'!E8+'2'!E11+'3'!E10+'4'!E9+'5'!E10</f>
        <v>110188.34</v>
      </c>
      <c r="E19" s="92">
        <f>'1'!F8+'2'!F11+'3'!F10+'4'!F9+'5'!F10</f>
        <v>110188.34</v>
      </c>
      <c r="F19" s="92">
        <f>'1'!G8+'2'!G11+'3'!G10+'4'!G9+'5'!G10</f>
        <v>108021.34</v>
      </c>
      <c r="G19" s="92">
        <f>'1'!H8+'2'!H11+'3'!H10+'4'!H9+'5'!H10</f>
        <v>108021.34</v>
      </c>
      <c r="H19" s="32"/>
      <c r="I19" s="32"/>
    </row>
    <row r="20" spans="1:9">
      <c r="A20" s="66" t="s">
        <v>9</v>
      </c>
      <c r="B20" s="92">
        <f>SUM(C20:G20)</f>
        <v>0</v>
      </c>
      <c r="C20" s="91">
        <f>'1'!D9+'2'!D12+'3'!D11+'4'!D10+'5'!D11</f>
        <v>0</v>
      </c>
      <c r="D20" s="91">
        <f>'1'!E9+'2'!E12+'3'!E11+'4'!E10+'5'!E11</f>
        <v>0</v>
      </c>
      <c r="E20" s="91">
        <f>'1'!F9+'2'!F12+'3'!F11+'4'!F10+'5'!F11</f>
        <v>0</v>
      </c>
      <c r="F20" s="91">
        <f>'1'!G9+'2'!G12+'3'!G11+'4'!G10+'5'!G11</f>
        <v>0</v>
      </c>
      <c r="G20" s="91">
        <f>'1'!H9+'2'!H12+'3'!H11+'4'!H10+'5'!H11</f>
        <v>0</v>
      </c>
      <c r="H20" s="32"/>
    </row>
    <row r="21" spans="1:9">
      <c r="A21" s="66" t="s">
        <v>10</v>
      </c>
      <c r="B21" s="92">
        <f>SUM(C21:G21)</f>
        <v>6501</v>
      </c>
      <c r="C21" s="91">
        <f>'1'!D10+'2'!D13+'3'!D12+'4'!D11+'5'!D12</f>
        <v>2167</v>
      </c>
      <c r="D21" s="91">
        <f>'1'!E10+'2'!E13+'3'!E12+'4'!E11+'5'!E12</f>
        <v>2167</v>
      </c>
      <c r="E21" s="91">
        <f>'1'!F10+'2'!F13+'3'!F12+'4'!F11+'5'!F12</f>
        <v>2167</v>
      </c>
      <c r="F21" s="91">
        <f>'1'!G10+'2'!G13+'3'!G12+'4'!G11+'5'!G12</f>
        <v>0</v>
      </c>
      <c r="G21" s="91">
        <f>'1'!H10+'2'!H13+'3'!H12+'4'!H11+'5'!H12</f>
        <v>0</v>
      </c>
      <c r="H21" s="32"/>
    </row>
    <row r="22" spans="1:9" ht="24">
      <c r="A22" s="110" t="s">
        <v>120</v>
      </c>
      <c r="B22" s="92">
        <f>SUM(C22:G22)</f>
        <v>540822.43999999994</v>
      </c>
      <c r="C22" s="91">
        <f>'1'!D11+'2'!D14+'3'!D13+'4'!D12+'5'!D13</f>
        <v>108737.08</v>
      </c>
      <c r="D22" s="91">
        <f>'1'!E11+'2'!E14+'3'!E13+'4'!E12+'5'!E13</f>
        <v>108021.34</v>
      </c>
      <c r="E22" s="91">
        <f>'1'!F11+'2'!F14+'3'!F13+'4'!F12+'5'!F13</f>
        <v>108021.34</v>
      </c>
      <c r="F22" s="91">
        <f>'1'!G11+'2'!G14+'3'!G13+'4'!G12+'5'!G13</f>
        <v>108021.34</v>
      </c>
      <c r="G22" s="91">
        <f>'1'!H11+'2'!H14+'3'!H13+'4'!H12+'5'!H13</f>
        <v>108021.34</v>
      </c>
      <c r="H22" s="32"/>
    </row>
    <row r="23" spans="1:9">
      <c r="A23" s="66" t="s">
        <v>11</v>
      </c>
      <c r="B23" s="92">
        <f>SUM(C23:G23)</f>
        <v>0</v>
      </c>
      <c r="C23" s="91">
        <f>'1'!D12+'2'!D15+'3'!D14+'4'!D13+'5'!D14</f>
        <v>0</v>
      </c>
      <c r="D23" s="91">
        <f>'1'!E12+'2'!E15+'3'!E14+'4'!E13+'5'!E14</f>
        <v>0</v>
      </c>
      <c r="E23" s="91">
        <f>'1'!F12+'2'!F15+'3'!F14+'4'!F13+'5'!F14</f>
        <v>0</v>
      </c>
      <c r="F23" s="91">
        <f>'1'!G12+'2'!G15+'3'!G14+'4'!G13+'5'!G14</f>
        <v>0</v>
      </c>
      <c r="G23" s="91">
        <f>'1'!H12+'2'!H15+'3'!H14+'4'!H13+'5'!H14</f>
        <v>0</v>
      </c>
    </row>
    <row r="24" spans="1:9" ht="15.75">
      <c r="A24" s="3"/>
    </row>
    <row r="25" spans="1:9" ht="62.25" customHeight="1">
      <c r="D25" s="32"/>
      <c r="E25" s="32"/>
    </row>
    <row r="26" spans="1:9">
      <c r="D26" s="32"/>
    </row>
    <row r="27" spans="1:9" ht="128.25" customHeight="1">
      <c r="E27" s="32"/>
    </row>
    <row r="28" spans="1:9" ht="105.75" customHeight="1"/>
    <row r="29" spans="1:9" ht="63" customHeight="1"/>
    <row r="30" spans="1:9" ht="81.75" customHeight="1"/>
    <row r="31" spans="1:9" ht="43.5" customHeight="1"/>
    <row r="32" spans="1:9" ht="135.75" customHeight="1"/>
    <row r="33" ht="18.75" customHeight="1"/>
    <row r="34" ht="67.5" customHeight="1"/>
    <row r="35" ht="76.5" customHeight="1"/>
    <row r="36" ht="122.25" customHeight="1"/>
    <row r="37" ht="32.25" customHeight="1"/>
    <row r="38" ht="36.75" customHeight="1"/>
    <row r="39" ht="84" customHeight="1"/>
    <row r="40" ht="114.75" customHeight="1"/>
    <row r="41" ht="31.5" customHeight="1"/>
    <row r="42" ht="77.25" customHeight="1"/>
    <row r="43" ht="48.75" customHeight="1"/>
    <row r="44" ht="48" customHeight="1"/>
    <row r="45" ht="84" customHeight="1"/>
    <row r="46" ht="39" customHeight="1"/>
    <row r="47" ht="33" customHeight="1"/>
    <row r="48" ht="34.5" customHeight="1"/>
    <row r="49" ht="18.75" customHeight="1"/>
    <row r="50" ht="20.25" customHeight="1"/>
    <row r="51" ht="17.25" customHeight="1"/>
    <row r="53" ht="32.25" customHeight="1"/>
    <row r="54" ht="49.5" customHeight="1"/>
    <row r="55" ht="78.75" customHeight="1"/>
    <row r="56" ht="96.75" customHeight="1"/>
    <row r="57" ht="61.5" customHeight="1"/>
    <row r="58" ht="94.5" customHeight="1"/>
    <row r="60" ht="90.75" customHeight="1"/>
    <row r="62" ht="77.25" customHeight="1"/>
    <row r="63" ht="43.5" customHeight="1"/>
    <row r="64" ht="33.75" customHeight="1"/>
    <row r="66" ht="30.75" customHeight="1"/>
    <row r="67" ht="30.75" customHeight="1"/>
    <row r="68" ht="33.75" customHeight="1"/>
    <row r="69" ht="33" customHeight="1"/>
    <row r="70" ht="32.25" customHeight="1"/>
    <row r="71" ht="60.75" customHeight="1"/>
    <row r="72" ht="36.75" customHeight="1"/>
    <row r="73" ht="45.75" customHeight="1"/>
    <row r="74" ht="107.25" customHeight="1"/>
    <row r="75" ht="33.75" customHeight="1"/>
    <row r="76" ht="31.5" customHeight="1"/>
    <row r="77" ht="44.25" customHeight="1"/>
    <row r="78" ht="31.5" customHeight="1"/>
    <row r="79" ht="31.5" customHeight="1"/>
    <row r="80" ht="34.5" customHeight="1"/>
    <row r="84" ht="32.25" customHeight="1"/>
    <row r="85" ht="17.25" customHeight="1"/>
    <row r="86" ht="42" customHeight="1"/>
    <row r="91" ht="78.75" customHeight="1"/>
    <row r="92" ht="15.75" customHeight="1"/>
    <row r="93" ht="30.75" customHeight="1"/>
    <row r="95" ht="31.5" customHeight="1"/>
    <row r="96" ht="33.75" customHeight="1"/>
    <row r="98" ht="30" customHeight="1"/>
    <row r="99" ht="30" customHeight="1"/>
    <row r="100" ht="30.75" customHeight="1"/>
    <row r="102" ht="31.5" customHeight="1"/>
    <row r="103" ht="50.25" customHeight="1"/>
    <row r="105" ht="45.75" customHeight="1"/>
    <row r="106" ht="50.25" customHeight="1"/>
    <row r="108" ht="33.75" customHeight="1"/>
    <row r="110" ht="33" customHeight="1"/>
    <row r="111" ht="18" customHeight="1"/>
    <row r="112" ht="33" customHeight="1"/>
    <row r="113" ht="33" customHeight="1"/>
    <row r="114" ht="45.75" customHeight="1"/>
    <row r="115" ht="31.5" customHeight="1"/>
    <row r="116" ht="34.5" customHeight="1"/>
    <row r="117" ht="18.75" customHeight="1"/>
    <row r="118" ht="32.25" customHeight="1"/>
    <row r="119" ht="16.5" customHeight="1"/>
    <row r="120" ht="63.75" customHeight="1"/>
    <row r="124" ht="93.75" customHeight="1"/>
    <row r="125" ht="45.75" customHeight="1"/>
    <row r="126" ht="37.5" customHeight="1"/>
    <row r="128" ht="26.25" customHeight="1"/>
    <row r="131" ht="33" customHeight="1"/>
    <row r="132" ht="49.5" customHeight="1"/>
    <row r="134" ht="35.25" customHeight="1"/>
    <row r="135" ht="18.75" customHeight="1"/>
    <row r="137" ht="30.75" customHeight="1"/>
    <row r="139" ht="30" customHeight="1"/>
    <row r="141" ht="77.25" customHeight="1"/>
    <row r="142" ht="32.25" customHeight="1"/>
    <row r="143" ht="48" customHeight="1"/>
    <row r="144" ht="47.25" customHeight="1"/>
    <row r="145" ht="76.5" customHeight="1"/>
    <row r="146" ht="48.75" customHeight="1"/>
    <row r="147" ht="60" customHeight="1"/>
    <row r="149" ht="30" customHeight="1"/>
    <row r="150" ht="33" customHeight="1"/>
    <row r="151" ht="23.25" customHeight="1"/>
    <row r="152" ht="31.5" customHeight="1"/>
    <row r="153" ht="32.25" customHeight="1"/>
    <row r="154" ht="31.5" customHeight="1"/>
    <row r="155" ht="31.5" customHeight="1"/>
    <row r="157" ht="33.75" customHeight="1"/>
    <row r="159" ht="33" customHeight="1"/>
    <row r="160" ht="33" customHeight="1"/>
    <row r="161" spans="1:1" ht="83.25" customHeight="1"/>
    <row r="162" spans="1:1" ht="51" customHeight="1"/>
    <row r="163" spans="1:1" ht="47.25" customHeight="1"/>
    <row r="164" spans="1:1" ht="19.5" customHeight="1"/>
    <row r="165" spans="1:1" ht="45" customHeight="1"/>
    <row r="168" spans="1:1" ht="31.5" customHeight="1"/>
    <row r="169" spans="1:1" ht="48" customHeight="1"/>
    <row r="171" spans="1:1" ht="47.25" customHeight="1"/>
    <row r="172" spans="1:1" ht="29.25" customHeight="1"/>
    <row r="173" spans="1:1" ht="37.5" customHeight="1"/>
    <row r="175" spans="1:1">
      <c r="A175" s="5"/>
    </row>
  </sheetData>
  <mergeCells count="14">
    <mergeCell ref="A17:A18"/>
    <mergeCell ref="B17:G17"/>
    <mergeCell ref="B9:G9"/>
    <mergeCell ref="B10:G10"/>
    <mergeCell ref="B11:G11"/>
    <mergeCell ref="A12:A16"/>
    <mergeCell ref="B12:G12"/>
    <mergeCell ref="B13:G13"/>
    <mergeCell ref="B14:G14"/>
    <mergeCell ref="A5:G5"/>
    <mergeCell ref="A6:G6"/>
    <mergeCell ref="B15:G15"/>
    <mergeCell ref="B16:G16"/>
    <mergeCell ref="A7:G7"/>
  </mergeCells>
  <pageMargins left="0.59055118110236227" right="0.59055118110236227" top="0.74803149606299213" bottom="0.74803149606299213" header="0.31496062992125984" footer="0.31496062992125984"/>
  <pageSetup paperSize="9" orientation="landscape" horizontalDpi="180" verticalDpi="180" r:id="rId1"/>
  <rowBreaks count="1" manualBreakCount="1">
    <brk id="23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I14"/>
  <sheetViews>
    <sheetView zoomScaleNormal="100" workbookViewId="0">
      <selection activeCell="B7" sqref="B7:I7"/>
    </sheetView>
  </sheetViews>
  <sheetFormatPr defaultRowHeight="15"/>
  <cols>
    <col min="1" max="1" width="19.28515625" customWidth="1"/>
    <col min="2" max="2" width="16.85546875" customWidth="1"/>
    <col min="3" max="3" width="20" customWidth="1"/>
    <col min="4" max="9" width="12.5703125" customWidth="1"/>
  </cols>
  <sheetData>
    <row r="1" spans="1:9">
      <c r="I1" s="7" t="s">
        <v>77</v>
      </c>
    </row>
    <row r="2" spans="1:9" ht="15.75">
      <c r="A2" s="2"/>
    </row>
    <row r="3" spans="1:9" ht="15.75">
      <c r="A3" s="193" t="s">
        <v>222</v>
      </c>
      <c r="B3" s="193"/>
      <c r="C3" s="193"/>
      <c r="D3" s="193"/>
      <c r="E3" s="193"/>
      <c r="F3" s="193"/>
      <c r="G3" s="193"/>
      <c r="H3" s="193"/>
      <c r="I3" s="193"/>
    </row>
    <row r="4" spans="1:9" ht="15.75" customHeight="1">
      <c r="A4" s="171" t="s">
        <v>223</v>
      </c>
      <c r="B4" s="171"/>
      <c r="C4" s="171"/>
      <c r="D4" s="171"/>
      <c r="E4" s="171"/>
      <c r="F4" s="171"/>
      <c r="G4" s="171"/>
      <c r="H4" s="171"/>
      <c r="I4" s="171"/>
    </row>
    <row r="5" spans="1:9" ht="3.75" customHeight="1">
      <c r="A5" s="171"/>
      <c r="B5" s="171"/>
      <c r="C5" s="171"/>
      <c r="D5" s="171"/>
      <c r="E5" s="171"/>
      <c r="F5" s="171"/>
      <c r="G5" s="171"/>
      <c r="H5" s="171"/>
      <c r="I5" s="171"/>
    </row>
    <row r="6" spans="1:9" ht="15.75">
      <c r="A6" s="9"/>
    </row>
    <row r="7" spans="1:9" ht="36" customHeight="1">
      <c r="A7" s="108" t="s">
        <v>67</v>
      </c>
      <c r="B7" s="186" t="s">
        <v>365</v>
      </c>
      <c r="C7" s="186"/>
      <c r="D7" s="186"/>
      <c r="E7" s="186"/>
      <c r="F7" s="186"/>
      <c r="G7" s="186"/>
      <c r="H7" s="186"/>
      <c r="I7" s="186"/>
    </row>
    <row r="8" spans="1:9" ht="56.25" customHeight="1">
      <c r="A8" s="178" t="s">
        <v>15</v>
      </c>
      <c r="B8" s="178" t="s">
        <v>16</v>
      </c>
      <c r="C8" s="178" t="s">
        <v>221</v>
      </c>
      <c r="D8" s="203" t="s">
        <v>6</v>
      </c>
      <c r="E8" s="203"/>
      <c r="F8" s="203"/>
      <c r="G8" s="203"/>
      <c r="H8" s="203"/>
      <c r="I8" s="203"/>
    </row>
    <row r="9" spans="1:9">
      <c r="A9" s="178"/>
      <c r="B9" s="178"/>
      <c r="C9" s="178"/>
      <c r="D9" s="69">
        <v>2020</v>
      </c>
      <c r="E9" s="69">
        <v>2021</v>
      </c>
      <c r="F9" s="69">
        <v>2022</v>
      </c>
      <c r="G9" s="69">
        <v>2023</v>
      </c>
      <c r="H9" s="69">
        <v>2024</v>
      </c>
      <c r="I9" s="69" t="s">
        <v>18</v>
      </c>
    </row>
    <row r="10" spans="1:9" ht="15" customHeight="1">
      <c r="A10" s="178"/>
      <c r="B10" s="178" t="s">
        <v>218</v>
      </c>
      <c r="C10" s="67" t="s">
        <v>20</v>
      </c>
      <c r="D10" s="116">
        <f t="shared" ref="D10:I10" si="0">SUM(D11:D14)</f>
        <v>5962</v>
      </c>
      <c r="E10" s="116">
        <f t="shared" si="0"/>
        <v>5962</v>
      </c>
      <c r="F10" s="116">
        <f t="shared" si="0"/>
        <v>5962</v>
      </c>
      <c r="G10" s="116">
        <f t="shared" si="0"/>
        <v>5962</v>
      </c>
      <c r="H10" s="116">
        <f t="shared" si="0"/>
        <v>5962</v>
      </c>
      <c r="I10" s="116">
        <f t="shared" si="0"/>
        <v>29810</v>
      </c>
    </row>
    <row r="11" spans="1:9" ht="36">
      <c r="A11" s="178"/>
      <c r="B11" s="178"/>
      <c r="C11" s="67" t="s">
        <v>9</v>
      </c>
      <c r="D11" s="116">
        <f>'3.3'!G11</f>
        <v>0</v>
      </c>
      <c r="E11" s="116">
        <f>'3.3'!H11</f>
        <v>0</v>
      </c>
      <c r="F11" s="116">
        <f>'3.3'!I11</f>
        <v>0</v>
      </c>
      <c r="G11" s="116">
        <f>'3.3'!J11</f>
        <v>0</v>
      </c>
      <c r="H11" s="116">
        <f>'3.3'!K11</f>
        <v>0</v>
      </c>
      <c r="I11" s="116">
        <f>SUM(D11:H11)</f>
        <v>0</v>
      </c>
    </row>
    <row r="12" spans="1:9" ht="26.25" customHeight="1">
      <c r="A12" s="178"/>
      <c r="B12" s="178"/>
      <c r="C12" s="67" t="s">
        <v>10</v>
      </c>
      <c r="D12" s="116">
        <f>'3.3'!G12</f>
        <v>0</v>
      </c>
      <c r="E12" s="116">
        <f>'3.3'!H12</f>
        <v>0</v>
      </c>
      <c r="F12" s="116">
        <f>'3.3'!I12</f>
        <v>0</v>
      </c>
      <c r="G12" s="116">
        <f>'3.3'!J12</f>
        <v>0</v>
      </c>
      <c r="H12" s="116">
        <f>'3.3'!K12</f>
        <v>0</v>
      </c>
      <c r="I12" s="116">
        <f>SUM(D12:H12)</f>
        <v>0</v>
      </c>
    </row>
    <row r="13" spans="1:9" ht="40.5" customHeight="1">
      <c r="A13" s="178"/>
      <c r="B13" s="178"/>
      <c r="C13" s="67" t="s">
        <v>115</v>
      </c>
      <c r="D13" s="116">
        <f>'3.3'!G13</f>
        <v>5962</v>
      </c>
      <c r="E13" s="116">
        <f>'3.3'!H13</f>
        <v>5962</v>
      </c>
      <c r="F13" s="116">
        <f>'3.3'!I13</f>
        <v>5962</v>
      </c>
      <c r="G13" s="116">
        <f>'3.3'!J13</f>
        <v>5962</v>
      </c>
      <c r="H13" s="116">
        <f>'3.3'!K13</f>
        <v>5962</v>
      </c>
      <c r="I13" s="116">
        <f>SUM(D13:H13)</f>
        <v>29810</v>
      </c>
    </row>
    <row r="14" spans="1:9" ht="24">
      <c r="A14" s="178"/>
      <c r="B14" s="178"/>
      <c r="C14" s="67" t="s">
        <v>11</v>
      </c>
      <c r="D14" s="116">
        <f>'3.3'!G14</f>
        <v>0</v>
      </c>
      <c r="E14" s="116">
        <f>'3.3'!H14</f>
        <v>0</v>
      </c>
      <c r="F14" s="116">
        <f>'3.3'!I14</f>
        <v>0</v>
      </c>
      <c r="G14" s="116">
        <f>'3.3'!J14</f>
        <v>0</v>
      </c>
      <c r="H14" s="116">
        <f>'3.3'!K14</f>
        <v>0</v>
      </c>
      <c r="I14" s="116">
        <f>SUM(D14:H14)</f>
        <v>0</v>
      </c>
    </row>
  </sheetData>
  <mergeCells count="8">
    <mergeCell ref="A3:I3"/>
    <mergeCell ref="B7:I7"/>
    <mergeCell ref="A8:A14"/>
    <mergeCell ref="B8:B9"/>
    <mergeCell ref="C8:C9"/>
    <mergeCell ref="D8:I8"/>
    <mergeCell ref="B10:B14"/>
    <mergeCell ref="A4:I5"/>
  </mergeCells>
  <pageMargins left="0.57291666666666663" right="0.58333333333333337" top="0.75" bottom="0.75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0"/>
  <sheetViews>
    <sheetView zoomScaleNormal="100" workbookViewId="0">
      <selection activeCell="A3" sqref="A3:K3"/>
    </sheetView>
  </sheetViews>
  <sheetFormatPr defaultRowHeight="15"/>
  <cols>
    <col min="1" max="1" width="6.7109375" customWidth="1"/>
    <col min="2" max="2" width="29" customWidth="1"/>
    <col min="3" max="4" width="10.85546875" customWidth="1"/>
    <col min="5" max="5" width="18" customWidth="1"/>
    <col min="6" max="10" width="8.7109375" customWidth="1"/>
    <col min="11" max="11" width="14.42578125" customWidth="1"/>
  </cols>
  <sheetData>
    <row r="1" spans="1:12">
      <c r="K1" s="7" t="s">
        <v>236</v>
      </c>
    </row>
    <row r="2" spans="1:12" ht="15.75">
      <c r="A2" s="9"/>
    </row>
    <row r="3" spans="1:12" ht="15.75">
      <c r="A3" s="193" t="s">
        <v>342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2" ht="15.75" customHeight="1">
      <c r="A4" s="249" t="s">
        <v>145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</row>
    <row r="5" spans="1:12" ht="15.75" customHeight="1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49"/>
    </row>
    <row r="6" spans="1:12" ht="15.7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2" ht="51" customHeight="1">
      <c r="A7" s="257" t="s">
        <v>42</v>
      </c>
      <c r="B7" s="257" t="s">
        <v>82</v>
      </c>
      <c r="C7" s="257" t="s">
        <v>75</v>
      </c>
      <c r="D7" s="257" t="s">
        <v>44</v>
      </c>
      <c r="E7" s="257" t="s">
        <v>83</v>
      </c>
      <c r="F7" s="257" t="s">
        <v>46</v>
      </c>
      <c r="G7" s="257"/>
      <c r="H7" s="257"/>
      <c r="I7" s="257"/>
      <c r="J7" s="257"/>
      <c r="K7" s="257" t="s">
        <v>47</v>
      </c>
    </row>
    <row r="8" spans="1:12">
      <c r="A8" s="257"/>
      <c r="B8" s="257"/>
      <c r="C8" s="257"/>
      <c r="D8" s="257"/>
      <c r="E8" s="257"/>
      <c r="F8" s="31">
        <v>2020</v>
      </c>
      <c r="G8" s="31">
        <v>2021</v>
      </c>
      <c r="H8" s="31">
        <v>2022</v>
      </c>
      <c r="I8" s="31">
        <v>2023</v>
      </c>
      <c r="J8" s="31">
        <v>2024</v>
      </c>
      <c r="K8" s="257"/>
    </row>
    <row r="9" spans="1:12">
      <c r="A9" s="29">
        <v>1</v>
      </c>
      <c r="B9" s="29">
        <v>2</v>
      </c>
      <c r="C9" s="29">
        <v>3</v>
      </c>
      <c r="D9" s="29">
        <v>4</v>
      </c>
      <c r="E9" s="29">
        <v>5</v>
      </c>
      <c r="F9" s="29">
        <v>6</v>
      </c>
      <c r="G9" s="29">
        <v>7</v>
      </c>
      <c r="H9" s="29">
        <v>8</v>
      </c>
      <c r="I9" s="29">
        <v>9</v>
      </c>
      <c r="J9" s="29">
        <v>10</v>
      </c>
      <c r="K9" s="29">
        <v>11</v>
      </c>
    </row>
    <row r="10" spans="1:12" ht="103.5" customHeight="1">
      <c r="A10" s="30" t="s">
        <v>157</v>
      </c>
      <c r="B10" s="43" t="s">
        <v>100</v>
      </c>
      <c r="C10" s="39" t="s">
        <v>94</v>
      </c>
      <c r="D10" s="44" t="s">
        <v>51</v>
      </c>
      <c r="E10" s="44">
        <v>95</v>
      </c>
      <c r="F10" s="44">
        <v>97</v>
      </c>
      <c r="G10" s="44">
        <v>98</v>
      </c>
      <c r="H10" s="44">
        <v>99</v>
      </c>
      <c r="I10" s="44">
        <v>100</v>
      </c>
      <c r="J10" s="44" t="s">
        <v>64</v>
      </c>
      <c r="K10" s="159" t="s">
        <v>287</v>
      </c>
      <c r="L10" s="45"/>
    </row>
  </sheetData>
  <mergeCells count="9">
    <mergeCell ref="A3:K3"/>
    <mergeCell ref="C7:C8"/>
    <mergeCell ref="A7:A8"/>
    <mergeCell ref="B7:B8"/>
    <mergeCell ref="D7:D8"/>
    <mergeCell ref="E7:E8"/>
    <mergeCell ref="F7:J7"/>
    <mergeCell ref="K7:K8"/>
    <mergeCell ref="A4:K5"/>
  </mergeCells>
  <pageMargins left="0.58333333333333337" right="0.5833333333333333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9"/>
  <sheetViews>
    <sheetView zoomScaleNormal="100" workbookViewId="0">
      <selection activeCell="A4" sqref="A4:E4"/>
    </sheetView>
  </sheetViews>
  <sheetFormatPr defaultRowHeight="15"/>
  <cols>
    <col min="1" max="1" width="6.28515625" customWidth="1"/>
    <col min="2" max="2" width="27.5703125" customWidth="1"/>
    <col min="3" max="3" width="52.28515625" customWidth="1"/>
    <col min="4" max="4" width="34.28515625" customWidth="1"/>
    <col min="5" max="5" width="13.42578125" customWidth="1"/>
  </cols>
  <sheetData>
    <row r="1" spans="1:5">
      <c r="E1" s="7" t="s">
        <v>237</v>
      </c>
    </row>
    <row r="2" spans="1:5" ht="15.75">
      <c r="A2" s="2"/>
    </row>
    <row r="4" spans="1:5" ht="15.75">
      <c r="A4" s="193" t="s">
        <v>343</v>
      </c>
      <c r="B4" s="193"/>
      <c r="C4" s="193"/>
      <c r="D4" s="193"/>
      <c r="E4" s="193"/>
    </row>
    <row r="5" spans="1:5" ht="15.75" customHeight="1">
      <c r="A5" s="249" t="s">
        <v>145</v>
      </c>
      <c r="B5" s="249"/>
      <c r="C5" s="249"/>
      <c r="D5" s="249"/>
      <c r="E5" s="249"/>
    </row>
    <row r="6" spans="1:5" ht="15.75" customHeight="1">
      <c r="A6" s="249"/>
      <c r="B6" s="249"/>
      <c r="C6" s="249"/>
      <c r="D6" s="249"/>
      <c r="E6" s="249"/>
    </row>
    <row r="7" spans="1:5" ht="15.75">
      <c r="A7" s="14"/>
      <c r="B7" s="14"/>
      <c r="C7" s="14"/>
      <c r="D7" s="14"/>
      <c r="E7" s="14"/>
    </row>
    <row r="8" spans="1:5" ht="30.75" customHeight="1">
      <c r="A8" s="17" t="s">
        <v>21</v>
      </c>
      <c r="B8" s="17" t="s">
        <v>56</v>
      </c>
      <c r="C8" s="17" t="s">
        <v>57</v>
      </c>
      <c r="D8" s="17" t="s">
        <v>58</v>
      </c>
      <c r="E8" s="17" t="s">
        <v>59</v>
      </c>
    </row>
    <row r="9" spans="1:5" ht="170.25" customHeight="1">
      <c r="A9" s="40" t="s">
        <v>26</v>
      </c>
      <c r="B9" s="41" t="s">
        <v>102</v>
      </c>
      <c r="C9" s="115" t="s">
        <v>86</v>
      </c>
      <c r="D9" s="42" t="s">
        <v>84</v>
      </c>
      <c r="E9" s="40" t="s">
        <v>61</v>
      </c>
    </row>
  </sheetData>
  <mergeCells count="2">
    <mergeCell ref="A4:E4"/>
    <mergeCell ref="A5:E6"/>
  </mergeCells>
  <pageMargins left="0.58333333333333337" right="0.58333333333333337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zoomScaleNormal="100" workbookViewId="0">
      <selection activeCell="A3" sqref="A3:M3"/>
    </sheetView>
  </sheetViews>
  <sheetFormatPr defaultRowHeight="15"/>
  <cols>
    <col min="1" max="1" width="5.140625" customWidth="1"/>
    <col min="2" max="2" width="14.140625" customWidth="1"/>
    <col min="4" max="4" width="13.28515625" customWidth="1"/>
    <col min="12" max="12" width="13.140625" customWidth="1"/>
    <col min="13" max="13" width="16.28515625" customWidth="1"/>
  </cols>
  <sheetData>
    <row r="1" spans="1:13">
      <c r="M1" s="7" t="s">
        <v>238</v>
      </c>
    </row>
    <row r="2" spans="1:13" ht="15.75">
      <c r="A2" s="13"/>
    </row>
    <row r="3" spans="1:13" ht="15.75">
      <c r="A3" s="193" t="s">
        <v>367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</row>
    <row r="4" spans="1:13" ht="15.75" customHeight="1">
      <c r="A4" s="249" t="s">
        <v>145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13" ht="15.75" customHeight="1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</row>
    <row r="6" spans="1:13" ht="15.7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83.25" customHeight="1">
      <c r="A7" s="203" t="s">
        <v>42</v>
      </c>
      <c r="B7" s="203" t="s">
        <v>22</v>
      </c>
      <c r="C7" s="203" t="s">
        <v>69</v>
      </c>
      <c r="D7" s="203" t="s">
        <v>17</v>
      </c>
      <c r="E7" s="203" t="s">
        <v>331</v>
      </c>
      <c r="F7" s="203" t="s">
        <v>79</v>
      </c>
      <c r="G7" s="203" t="s">
        <v>36</v>
      </c>
      <c r="H7" s="203"/>
      <c r="I7" s="203"/>
      <c r="J7" s="203"/>
      <c r="K7" s="203"/>
      <c r="L7" s="203" t="s">
        <v>24</v>
      </c>
      <c r="M7" s="203" t="s">
        <v>70</v>
      </c>
    </row>
    <row r="8" spans="1:13">
      <c r="A8" s="203"/>
      <c r="B8" s="203"/>
      <c r="C8" s="203"/>
      <c r="D8" s="203"/>
      <c r="E8" s="203"/>
      <c r="F8" s="203"/>
      <c r="G8" s="64">
        <v>2020</v>
      </c>
      <c r="H8" s="64">
        <v>2021</v>
      </c>
      <c r="I8" s="19">
        <v>2022</v>
      </c>
      <c r="J8" s="19">
        <v>2023</v>
      </c>
      <c r="K8" s="19">
        <v>2024</v>
      </c>
      <c r="L8" s="203"/>
      <c r="M8" s="203"/>
    </row>
    <row r="9" spans="1:13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  <c r="J9" s="21">
        <v>10</v>
      </c>
      <c r="K9" s="21">
        <v>11</v>
      </c>
      <c r="L9" s="21">
        <v>12</v>
      </c>
      <c r="M9" s="21">
        <v>13</v>
      </c>
    </row>
    <row r="10" spans="1:13">
      <c r="A10" s="186">
        <v>1</v>
      </c>
      <c r="B10" s="242" t="s">
        <v>309</v>
      </c>
      <c r="C10" s="186" t="s">
        <v>117</v>
      </c>
      <c r="D10" s="27" t="s">
        <v>18</v>
      </c>
      <c r="E10" s="97">
        <f t="shared" ref="E10:K10" si="0">SUM(E11:E14)</f>
        <v>5962</v>
      </c>
      <c r="F10" s="97">
        <f t="shared" si="0"/>
        <v>29810</v>
      </c>
      <c r="G10" s="97">
        <f>SUM(G11:G14)</f>
        <v>5962</v>
      </c>
      <c r="H10" s="97">
        <f t="shared" si="0"/>
        <v>5962</v>
      </c>
      <c r="I10" s="107">
        <f t="shared" si="0"/>
        <v>5962</v>
      </c>
      <c r="J10" s="97">
        <f t="shared" si="0"/>
        <v>5962</v>
      </c>
      <c r="K10" s="97">
        <f t="shared" si="0"/>
        <v>5962</v>
      </c>
      <c r="L10" s="178" t="s">
        <v>80</v>
      </c>
      <c r="M10" s="178" t="s">
        <v>123</v>
      </c>
    </row>
    <row r="11" spans="1:13" ht="60" customHeight="1">
      <c r="A11" s="186"/>
      <c r="B11" s="243"/>
      <c r="C11" s="186"/>
      <c r="D11" s="16" t="s">
        <v>9</v>
      </c>
      <c r="E11" s="97">
        <f>G11</f>
        <v>0</v>
      </c>
      <c r="F11" s="97">
        <f>SUM(G11:K11)</f>
        <v>0</v>
      </c>
      <c r="G11" s="97">
        <f t="shared" ref="G11:K13" si="1">SUM(G16,G21,G26)</f>
        <v>0</v>
      </c>
      <c r="H11" s="97">
        <f t="shared" si="1"/>
        <v>0</v>
      </c>
      <c r="I11" s="97">
        <f t="shared" si="1"/>
        <v>0</v>
      </c>
      <c r="J11" s="97">
        <f t="shared" si="1"/>
        <v>0</v>
      </c>
      <c r="K11" s="97">
        <f t="shared" si="1"/>
        <v>0</v>
      </c>
      <c r="L11" s="178"/>
      <c r="M11" s="178"/>
    </row>
    <row r="12" spans="1:13" ht="75.75" customHeight="1">
      <c r="A12" s="186"/>
      <c r="B12" s="243"/>
      <c r="C12" s="186"/>
      <c r="D12" s="16" t="s">
        <v>10</v>
      </c>
      <c r="E12" s="97">
        <f>G12</f>
        <v>0</v>
      </c>
      <c r="F12" s="97">
        <f>SUM(G12:K12)</f>
        <v>0</v>
      </c>
      <c r="G12" s="97">
        <f t="shared" si="1"/>
        <v>0</v>
      </c>
      <c r="H12" s="97">
        <f t="shared" si="1"/>
        <v>0</v>
      </c>
      <c r="I12" s="97">
        <f t="shared" si="1"/>
        <v>0</v>
      </c>
      <c r="J12" s="97">
        <f t="shared" si="1"/>
        <v>0</v>
      </c>
      <c r="K12" s="97">
        <f t="shared" si="1"/>
        <v>0</v>
      </c>
      <c r="L12" s="178"/>
      <c r="M12" s="178"/>
    </row>
    <row r="13" spans="1:13" ht="82.5" customHeight="1">
      <c r="A13" s="186"/>
      <c r="B13" s="243"/>
      <c r="C13" s="186"/>
      <c r="D13" s="74" t="s">
        <v>120</v>
      </c>
      <c r="E13" s="97">
        <f>G13</f>
        <v>5962</v>
      </c>
      <c r="F13" s="97">
        <f>SUM(G13:K13)</f>
        <v>29810</v>
      </c>
      <c r="G13" s="97">
        <f t="shared" si="1"/>
        <v>5962</v>
      </c>
      <c r="H13" s="97">
        <f t="shared" si="1"/>
        <v>5962</v>
      </c>
      <c r="I13" s="97">
        <f t="shared" si="1"/>
        <v>5962</v>
      </c>
      <c r="J13" s="97">
        <f t="shared" si="1"/>
        <v>5962</v>
      </c>
      <c r="K13" s="97">
        <f t="shared" si="1"/>
        <v>5962</v>
      </c>
      <c r="L13" s="178"/>
      <c r="M13" s="178"/>
    </row>
    <row r="14" spans="1:13" ht="109.5" customHeight="1">
      <c r="A14" s="186"/>
      <c r="B14" s="238"/>
      <c r="C14" s="186"/>
      <c r="D14" s="16" t="s">
        <v>72</v>
      </c>
      <c r="E14" s="97">
        <f>G14</f>
        <v>0</v>
      </c>
      <c r="F14" s="97">
        <f>SUM(G14:K14)</f>
        <v>0</v>
      </c>
      <c r="G14" s="97">
        <f>SUM(G19,G24,G29)</f>
        <v>0</v>
      </c>
      <c r="H14" s="97">
        <f>SUM(H19,H24,H29)</f>
        <v>0</v>
      </c>
      <c r="I14" s="97">
        <f>SUM(I19,I24,I29)</f>
        <v>0</v>
      </c>
      <c r="J14" s="97">
        <f>SUM(J19,J24,J29)</f>
        <v>0</v>
      </c>
      <c r="K14" s="97">
        <f>SUM(K19,K24,K29)</f>
        <v>0</v>
      </c>
      <c r="L14" s="178"/>
      <c r="M14" s="178"/>
    </row>
    <row r="15" spans="1:13">
      <c r="A15" s="202">
        <v>2</v>
      </c>
      <c r="B15" s="190" t="s">
        <v>310</v>
      </c>
      <c r="C15" s="186" t="s">
        <v>117</v>
      </c>
      <c r="D15" s="82" t="s">
        <v>18</v>
      </c>
      <c r="E15" s="97">
        <f t="shared" ref="E15:K15" si="2">SUM(E16:E19)</f>
        <v>5306.2</v>
      </c>
      <c r="F15" s="97">
        <f t="shared" si="2"/>
        <v>26531</v>
      </c>
      <c r="G15" s="97">
        <f t="shared" si="2"/>
        <v>5306.2</v>
      </c>
      <c r="H15" s="97">
        <f t="shared" si="2"/>
        <v>5306.2</v>
      </c>
      <c r="I15" s="107">
        <f t="shared" si="2"/>
        <v>5306.2</v>
      </c>
      <c r="J15" s="97">
        <f t="shared" si="2"/>
        <v>5306.2</v>
      </c>
      <c r="K15" s="97">
        <f t="shared" si="2"/>
        <v>5306.2</v>
      </c>
      <c r="L15" s="178" t="s">
        <v>207</v>
      </c>
      <c r="M15" s="178" t="s">
        <v>81</v>
      </c>
    </row>
    <row r="16" spans="1:13" ht="36">
      <c r="A16" s="202"/>
      <c r="B16" s="191"/>
      <c r="C16" s="186"/>
      <c r="D16" s="81" t="s">
        <v>9</v>
      </c>
      <c r="E16" s="97">
        <f>G16</f>
        <v>0</v>
      </c>
      <c r="F16" s="97">
        <f>SUM(G16:K16)</f>
        <v>0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  <c r="L16" s="178"/>
      <c r="M16" s="178"/>
    </row>
    <row r="17" spans="1:16" ht="62.25" customHeight="1">
      <c r="A17" s="202"/>
      <c r="B17" s="191"/>
      <c r="C17" s="186"/>
      <c r="D17" s="81" t="s">
        <v>10</v>
      </c>
      <c r="E17" s="97">
        <f>G17</f>
        <v>0</v>
      </c>
      <c r="F17" s="97">
        <f>SUM(G17:K17)</f>
        <v>0</v>
      </c>
      <c r="G17" s="106">
        <v>0</v>
      </c>
      <c r="H17" s="106">
        <v>0</v>
      </c>
      <c r="I17" s="106">
        <v>0</v>
      </c>
      <c r="J17" s="106">
        <v>0</v>
      </c>
      <c r="K17" s="106">
        <v>0</v>
      </c>
      <c r="L17" s="178"/>
      <c r="M17" s="178"/>
    </row>
    <row r="18" spans="1:16" ht="80.25" customHeight="1">
      <c r="A18" s="202"/>
      <c r="B18" s="191"/>
      <c r="C18" s="186"/>
      <c r="D18" s="81" t="s">
        <v>120</v>
      </c>
      <c r="E18" s="97">
        <f>G18</f>
        <v>5306.2</v>
      </c>
      <c r="F18" s="97">
        <f>SUM(G18:K18)</f>
        <v>26531</v>
      </c>
      <c r="G18" s="106">
        <v>5306.2</v>
      </c>
      <c r="H18" s="106">
        <v>5306.2</v>
      </c>
      <c r="I18" s="106">
        <v>5306.2</v>
      </c>
      <c r="J18" s="106">
        <v>5306.2</v>
      </c>
      <c r="K18" s="106">
        <v>5306.2</v>
      </c>
      <c r="L18" s="178"/>
      <c r="M18" s="178"/>
      <c r="P18" s="32"/>
    </row>
    <row r="19" spans="1:16" ht="39.75" customHeight="1">
      <c r="A19" s="202"/>
      <c r="B19" s="192"/>
      <c r="C19" s="186"/>
      <c r="D19" s="81" t="s">
        <v>72</v>
      </c>
      <c r="E19" s="97">
        <f>G19</f>
        <v>0</v>
      </c>
      <c r="F19" s="97">
        <f>SUM(G19:K19)</f>
        <v>0</v>
      </c>
      <c r="G19" s="106">
        <v>0</v>
      </c>
      <c r="H19" s="106">
        <v>0</v>
      </c>
      <c r="I19" s="106">
        <v>0</v>
      </c>
      <c r="J19" s="106">
        <v>0</v>
      </c>
      <c r="K19" s="106">
        <v>0</v>
      </c>
      <c r="L19" s="178"/>
      <c r="M19" s="178"/>
    </row>
    <row r="20" spans="1:16" ht="15" customHeight="1">
      <c r="A20" s="202">
        <v>3</v>
      </c>
      <c r="B20" s="190" t="s">
        <v>311</v>
      </c>
      <c r="C20" s="186" t="s">
        <v>117</v>
      </c>
      <c r="D20" s="34" t="s">
        <v>18</v>
      </c>
      <c r="E20" s="97">
        <f t="shared" ref="E20:K20" si="3">SUM(E21:E24)</f>
        <v>200</v>
      </c>
      <c r="F20" s="97">
        <f t="shared" si="3"/>
        <v>1000</v>
      </c>
      <c r="G20" s="106">
        <f t="shared" si="3"/>
        <v>200</v>
      </c>
      <c r="H20" s="106">
        <f t="shared" si="3"/>
        <v>200</v>
      </c>
      <c r="I20" s="107">
        <f t="shared" si="3"/>
        <v>200</v>
      </c>
      <c r="J20" s="106">
        <f t="shared" si="3"/>
        <v>200</v>
      </c>
      <c r="K20" s="106">
        <f t="shared" si="3"/>
        <v>200</v>
      </c>
      <c r="L20" s="178" t="s">
        <v>80</v>
      </c>
      <c r="M20" s="178" t="s">
        <v>124</v>
      </c>
    </row>
    <row r="21" spans="1:16" ht="36">
      <c r="A21" s="202"/>
      <c r="B21" s="191"/>
      <c r="C21" s="186"/>
      <c r="D21" s="33" t="s">
        <v>9</v>
      </c>
      <c r="E21" s="97">
        <f>G21</f>
        <v>0</v>
      </c>
      <c r="F21" s="97">
        <f>SUM(G21:K21)</f>
        <v>0</v>
      </c>
      <c r="G21" s="106">
        <v>0</v>
      </c>
      <c r="H21" s="106">
        <v>0</v>
      </c>
      <c r="I21" s="107">
        <v>0</v>
      </c>
      <c r="J21" s="106">
        <v>0</v>
      </c>
      <c r="K21" s="106">
        <v>0</v>
      </c>
      <c r="L21" s="178"/>
      <c r="M21" s="178"/>
    </row>
    <row r="22" spans="1:16" ht="48">
      <c r="A22" s="202"/>
      <c r="B22" s="191"/>
      <c r="C22" s="186"/>
      <c r="D22" s="33" t="s">
        <v>10</v>
      </c>
      <c r="E22" s="97">
        <f>G22</f>
        <v>0</v>
      </c>
      <c r="F22" s="97">
        <f>SUM(G22:K22)</f>
        <v>0</v>
      </c>
      <c r="G22" s="106">
        <v>0</v>
      </c>
      <c r="H22" s="106">
        <v>0</v>
      </c>
      <c r="I22" s="107">
        <v>0</v>
      </c>
      <c r="J22" s="106">
        <v>0</v>
      </c>
      <c r="K22" s="106">
        <v>0</v>
      </c>
      <c r="L22" s="178"/>
      <c r="M22" s="178"/>
    </row>
    <row r="23" spans="1:16" ht="60">
      <c r="A23" s="202"/>
      <c r="B23" s="191"/>
      <c r="C23" s="186"/>
      <c r="D23" s="74" t="s">
        <v>120</v>
      </c>
      <c r="E23" s="97">
        <f>G23</f>
        <v>200</v>
      </c>
      <c r="F23" s="97">
        <f>SUM(G23:K23)</f>
        <v>1000</v>
      </c>
      <c r="G23" s="106">
        <v>200</v>
      </c>
      <c r="H23" s="106">
        <v>200</v>
      </c>
      <c r="I23" s="107">
        <v>200</v>
      </c>
      <c r="J23" s="106">
        <v>200</v>
      </c>
      <c r="K23" s="106">
        <v>200</v>
      </c>
      <c r="L23" s="178"/>
      <c r="M23" s="178"/>
    </row>
    <row r="24" spans="1:16" ht="24">
      <c r="A24" s="202"/>
      <c r="B24" s="192"/>
      <c r="C24" s="186"/>
      <c r="D24" s="33" t="s">
        <v>72</v>
      </c>
      <c r="E24" s="97">
        <f>G24</f>
        <v>0</v>
      </c>
      <c r="F24" s="97">
        <f>SUM(G24:K24)</f>
        <v>0</v>
      </c>
      <c r="G24" s="106">
        <v>0</v>
      </c>
      <c r="H24" s="106">
        <v>0</v>
      </c>
      <c r="I24" s="107">
        <v>0</v>
      </c>
      <c r="J24" s="106">
        <v>0</v>
      </c>
      <c r="K24" s="106">
        <v>0</v>
      </c>
      <c r="L24" s="178"/>
      <c r="M24" s="178"/>
    </row>
    <row r="25" spans="1:16" ht="15" customHeight="1">
      <c r="A25" s="202">
        <v>4</v>
      </c>
      <c r="B25" s="190" t="s">
        <v>312</v>
      </c>
      <c r="C25" s="186" t="s">
        <v>117</v>
      </c>
      <c r="D25" s="63" t="s">
        <v>18</v>
      </c>
      <c r="E25" s="97">
        <f t="shared" ref="E25:K25" si="4">SUM(E26:E29)</f>
        <v>455.8</v>
      </c>
      <c r="F25" s="97">
        <f t="shared" si="4"/>
        <v>2279</v>
      </c>
      <c r="G25" s="97">
        <f t="shared" si="4"/>
        <v>455.8</v>
      </c>
      <c r="H25" s="97">
        <f t="shared" si="4"/>
        <v>455.8</v>
      </c>
      <c r="I25" s="107">
        <f t="shared" si="4"/>
        <v>455.8</v>
      </c>
      <c r="J25" s="97">
        <f t="shared" si="4"/>
        <v>455.8</v>
      </c>
      <c r="K25" s="97">
        <f t="shared" si="4"/>
        <v>455.8</v>
      </c>
      <c r="L25" s="178" t="s">
        <v>78</v>
      </c>
      <c r="M25" s="178" t="s">
        <v>114</v>
      </c>
    </row>
    <row r="26" spans="1:16" ht="36">
      <c r="A26" s="202"/>
      <c r="B26" s="191"/>
      <c r="C26" s="186"/>
      <c r="D26" s="62" t="s">
        <v>9</v>
      </c>
      <c r="E26" s="97">
        <f>G26</f>
        <v>0</v>
      </c>
      <c r="F26" s="97">
        <f>SUM(G26:K26)</f>
        <v>0</v>
      </c>
      <c r="G26" s="106">
        <v>0</v>
      </c>
      <c r="H26" s="106">
        <v>0</v>
      </c>
      <c r="I26" s="107">
        <v>0</v>
      </c>
      <c r="J26" s="106">
        <v>0</v>
      </c>
      <c r="K26" s="106">
        <v>0</v>
      </c>
      <c r="L26" s="178"/>
      <c r="M26" s="178"/>
    </row>
    <row r="27" spans="1:16" ht="48">
      <c r="A27" s="202"/>
      <c r="B27" s="191"/>
      <c r="C27" s="186"/>
      <c r="D27" s="62" t="s">
        <v>10</v>
      </c>
      <c r="E27" s="97">
        <f>G27</f>
        <v>0</v>
      </c>
      <c r="F27" s="97">
        <f>SUM(G27:K27)</f>
        <v>0</v>
      </c>
      <c r="G27" s="106">
        <v>0</v>
      </c>
      <c r="H27" s="106">
        <v>0</v>
      </c>
      <c r="I27" s="107">
        <v>0</v>
      </c>
      <c r="J27" s="106">
        <v>0</v>
      </c>
      <c r="K27" s="106">
        <v>0</v>
      </c>
      <c r="L27" s="178"/>
      <c r="M27" s="178"/>
    </row>
    <row r="28" spans="1:16" ht="60">
      <c r="A28" s="202"/>
      <c r="B28" s="191"/>
      <c r="C28" s="186"/>
      <c r="D28" s="74" t="s">
        <v>120</v>
      </c>
      <c r="E28" s="97">
        <f>G28</f>
        <v>455.8</v>
      </c>
      <c r="F28" s="97">
        <f>SUM(G28:K28)</f>
        <v>2279</v>
      </c>
      <c r="G28" s="106">
        <v>455.8</v>
      </c>
      <c r="H28" s="106">
        <v>455.8</v>
      </c>
      <c r="I28" s="106">
        <v>455.8</v>
      </c>
      <c r="J28" s="106">
        <v>455.8</v>
      </c>
      <c r="K28" s="106">
        <v>455.8</v>
      </c>
      <c r="L28" s="178"/>
      <c r="M28" s="178"/>
    </row>
    <row r="29" spans="1:16" ht="22.5" customHeight="1">
      <c r="A29" s="202"/>
      <c r="B29" s="192"/>
      <c r="C29" s="186"/>
      <c r="D29" s="62" t="s">
        <v>72</v>
      </c>
      <c r="E29" s="97">
        <f>H29</f>
        <v>0</v>
      </c>
      <c r="F29" s="97">
        <f>SUM(G29:K29)</f>
        <v>0</v>
      </c>
      <c r="G29" s="106">
        <v>0</v>
      </c>
      <c r="H29" s="106">
        <v>0</v>
      </c>
      <c r="I29" s="107">
        <v>0</v>
      </c>
      <c r="J29" s="106">
        <v>0</v>
      </c>
      <c r="K29" s="106">
        <v>0</v>
      </c>
      <c r="L29" s="178"/>
      <c r="M29" s="178"/>
    </row>
  </sheetData>
  <mergeCells count="31">
    <mergeCell ref="M10:M14"/>
    <mergeCell ref="L10:L14"/>
    <mergeCell ref="B10:B14"/>
    <mergeCell ref="A10:A14"/>
    <mergeCell ref="C10:C14"/>
    <mergeCell ref="A3:M3"/>
    <mergeCell ref="F7:F8"/>
    <mergeCell ref="L7:L8"/>
    <mergeCell ref="B7:B8"/>
    <mergeCell ref="A7:A8"/>
    <mergeCell ref="C7:C8"/>
    <mergeCell ref="D7:D8"/>
    <mergeCell ref="E7:E8"/>
    <mergeCell ref="G7:K7"/>
    <mergeCell ref="M7:M8"/>
    <mergeCell ref="M15:M19"/>
    <mergeCell ref="A4:M5"/>
    <mergeCell ref="A25:A29"/>
    <mergeCell ref="B25:B29"/>
    <mergeCell ref="C25:C29"/>
    <mergeCell ref="L25:L29"/>
    <mergeCell ref="M25:M29"/>
    <mergeCell ref="A15:A19"/>
    <mergeCell ref="B15:B19"/>
    <mergeCell ref="C15:C19"/>
    <mergeCell ref="L15:L19"/>
    <mergeCell ref="A20:A24"/>
    <mergeCell ref="B20:B24"/>
    <mergeCell ref="C20:C24"/>
    <mergeCell ref="L20:L24"/>
    <mergeCell ref="M20:M24"/>
  </mergeCells>
  <pageMargins left="0.59055118110236227" right="0.62992125984251968" top="0.74803149606299213" bottom="0.74803149606299213" header="0.31496062992125984" footer="0.31496062992125984"/>
  <pageSetup paperSize="9" scale="98" fitToHeight="4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13"/>
  <sheetViews>
    <sheetView zoomScaleNormal="100" workbookViewId="0">
      <selection activeCell="B6" sqref="B6:I6"/>
    </sheetView>
  </sheetViews>
  <sheetFormatPr defaultRowHeight="15"/>
  <cols>
    <col min="1" max="1" width="17.5703125" customWidth="1"/>
    <col min="2" max="2" width="18.28515625" customWidth="1"/>
    <col min="3" max="3" width="15" customWidth="1"/>
    <col min="4" max="9" width="12.85546875" customWidth="1"/>
  </cols>
  <sheetData>
    <row r="1" spans="1:9">
      <c r="I1" s="7" t="s">
        <v>87</v>
      </c>
    </row>
    <row r="2" spans="1:9">
      <c r="A2" s="6"/>
    </row>
    <row r="3" spans="1:9" ht="15.75">
      <c r="A3" s="193" t="s">
        <v>224</v>
      </c>
      <c r="B3" s="193"/>
      <c r="C3" s="193"/>
      <c r="D3" s="193"/>
      <c r="E3" s="193"/>
      <c r="F3" s="193"/>
      <c r="G3" s="193"/>
      <c r="H3" s="193"/>
      <c r="I3" s="193"/>
    </row>
    <row r="4" spans="1:9" ht="15.75" customHeight="1">
      <c r="A4" s="258" t="s">
        <v>225</v>
      </c>
      <c r="B4" s="258"/>
      <c r="C4" s="258"/>
      <c r="D4" s="258"/>
      <c r="E4" s="258"/>
      <c r="F4" s="258"/>
      <c r="G4" s="258"/>
      <c r="H4" s="258"/>
      <c r="I4" s="258"/>
    </row>
    <row r="5" spans="1:9" ht="15.75">
      <c r="A5" s="14"/>
      <c r="B5" s="14"/>
      <c r="C5" s="14"/>
      <c r="D5" s="14"/>
      <c r="E5" s="14"/>
      <c r="F5" s="14"/>
      <c r="G5" s="14"/>
      <c r="H5" s="14"/>
      <c r="I5" s="14"/>
    </row>
    <row r="6" spans="1:9" ht="36" customHeight="1">
      <c r="A6" s="114" t="s">
        <v>67</v>
      </c>
      <c r="B6" s="186" t="s">
        <v>365</v>
      </c>
      <c r="C6" s="186"/>
      <c r="D6" s="186"/>
      <c r="E6" s="186"/>
      <c r="F6" s="186"/>
      <c r="G6" s="186"/>
      <c r="H6" s="186"/>
      <c r="I6" s="186"/>
    </row>
    <row r="7" spans="1:9" ht="36" customHeight="1">
      <c r="A7" s="186" t="s">
        <v>15</v>
      </c>
      <c r="B7" s="186" t="s">
        <v>16</v>
      </c>
      <c r="C7" s="259" t="s">
        <v>221</v>
      </c>
      <c r="D7" s="186" t="s">
        <v>6</v>
      </c>
      <c r="E7" s="186"/>
      <c r="F7" s="186"/>
      <c r="G7" s="186"/>
      <c r="H7" s="186"/>
      <c r="I7" s="186"/>
    </row>
    <row r="8" spans="1:9">
      <c r="A8" s="186"/>
      <c r="B8" s="186"/>
      <c r="C8" s="260"/>
      <c r="D8" s="69">
        <v>2020</v>
      </c>
      <c r="E8" s="69">
        <v>2021</v>
      </c>
      <c r="F8" s="69">
        <v>2022</v>
      </c>
      <c r="G8" s="69">
        <v>2023</v>
      </c>
      <c r="H8" s="69">
        <v>2024</v>
      </c>
      <c r="I8" s="69" t="s">
        <v>18</v>
      </c>
    </row>
    <row r="9" spans="1:9" ht="15" customHeight="1">
      <c r="A9" s="186"/>
      <c r="B9" s="202" t="s">
        <v>218</v>
      </c>
      <c r="C9" s="66" t="s">
        <v>20</v>
      </c>
      <c r="D9" s="105">
        <f t="shared" ref="D9:I9" si="0">SUM(D10:D13)</f>
        <v>1807.7</v>
      </c>
      <c r="E9" s="105">
        <f t="shared" si="0"/>
        <v>1807.7</v>
      </c>
      <c r="F9" s="105">
        <f t="shared" si="0"/>
        <v>1807.7</v>
      </c>
      <c r="G9" s="105">
        <f t="shared" si="0"/>
        <v>1807.7</v>
      </c>
      <c r="H9" s="105">
        <f t="shared" si="0"/>
        <v>1807.7</v>
      </c>
      <c r="I9" s="105">
        <f t="shared" si="0"/>
        <v>9038.5</v>
      </c>
    </row>
    <row r="10" spans="1:9" ht="36">
      <c r="A10" s="186"/>
      <c r="B10" s="202"/>
      <c r="C10" s="66" t="s">
        <v>9</v>
      </c>
      <c r="D10" s="105">
        <f>'4.3'!G10</f>
        <v>0</v>
      </c>
      <c r="E10" s="105">
        <f>'4.3'!H10</f>
        <v>0</v>
      </c>
      <c r="F10" s="105">
        <f>'4.3'!I10</f>
        <v>0</v>
      </c>
      <c r="G10" s="105">
        <f>'4.3'!J10</f>
        <v>0</v>
      </c>
      <c r="H10" s="105">
        <f>'4.3'!K10</f>
        <v>0</v>
      </c>
      <c r="I10" s="105">
        <f>SUM(D10:H10)</f>
        <v>0</v>
      </c>
    </row>
    <row r="11" spans="1:9" ht="48">
      <c r="A11" s="186"/>
      <c r="B11" s="202"/>
      <c r="C11" s="66" t="s">
        <v>10</v>
      </c>
      <c r="D11" s="105">
        <f>'4.3'!G11</f>
        <v>0</v>
      </c>
      <c r="E11" s="105">
        <f>'4.3'!H11</f>
        <v>0</v>
      </c>
      <c r="F11" s="105">
        <f>'4.3'!I11</f>
        <v>0</v>
      </c>
      <c r="G11" s="105">
        <f>'4.3'!J11</f>
        <v>0</v>
      </c>
      <c r="H11" s="105">
        <f>'4.3'!K11</f>
        <v>0</v>
      </c>
      <c r="I11" s="105">
        <f>SUM(D11:H11)</f>
        <v>0</v>
      </c>
    </row>
    <row r="12" spans="1:9" ht="48">
      <c r="A12" s="186"/>
      <c r="B12" s="202"/>
      <c r="C12" s="67" t="s">
        <v>115</v>
      </c>
      <c r="D12" s="105">
        <f>'4.3'!G12</f>
        <v>1807.7</v>
      </c>
      <c r="E12" s="105">
        <f>'4.3'!H12</f>
        <v>1807.7</v>
      </c>
      <c r="F12" s="105">
        <f>'4.3'!I12</f>
        <v>1807.7</v>
      </c>
      <c r="G12" s="105">
        <f>'4.3'!J12</f>
        <v>1807.7</v>
      </c>
      <c r="H12" s="105">
        <f>'4.3'!K12</f>
        <v>1807.7</v>
      </c>
      <c r="I12" s="105">
        <f>SUM(D12:H12)</f>
        <v>9038.5</v>
      </c>
    </row>
    <row r="13" spans="1:9" ht="24">
      <c r="A13" s="186"/>
      <c r="B13" s="202"/>
      <c r="C13" s="66" t="s">
        <v>11</v>
      </c>
      <c r="D13" s="105">
        <f>'4.3'!G13</f>
        <v>0</v>
      </c>
      <c r="E13" s="105">
        <f>'4.3'!H13</f>
        <v>0</v>
      </c>
      <c r="F13" s="105">
        <f>'4.3'!I13</f>
        <v>0</v>
      </c>
      <c r="G13" s="105">
        <f>'4.3'!J13</f>
        <v>0</v>
      </c>
      <c r="H13" s="105">
        <f>'4.3'!K13</f>
        <v>0</v>
      </c>
      <c r="I13" s="105">
        <v>0</v>
      </c>
    </row>
  </sheetData>
  <mergeCells count="8">
    <mergeCell ref="A3:I3"/>
    <mergeCell ref="A4:I4"/>
    <mergeCell ref="B6:I6"/>
    <mergeCell ref="A7:A13"/>
    <mergeCell ref="B7:B8"/>
    <mergeCell ref="C7:C8"/>
    <mergeCell ref="D7:I7"/>
    <mergeCell ref="B9:B13"/>
  </mergeCells>
  <pageMargins left="0.58333333333333337" right="0.58333333333333337" top="0.75" bottom="0.75" header="0.3" footer="0.3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9"/>
  <sheetViews>
    <sheetView zoomScaleNormal="100" workbookViewId="0">
      <selection activeCell="B9" sqref="B9"/>
    </sheetView>
  </sheetViews>
  <sheetFormatPr defaultRowHeight="15"/>
  <cols>
    <col min="1" max="1" width="6" customWidth="1"/>
    <col min="2" max="2" width="40.85546875" customWidth="1"/>
    <col min="3" max="3" width="12" customWidth="1"/>
    <col min="4" max="4" width="9.42578125" customWidth="1"/>
    <col min="5" max="5" width="9.85546875" customWidth="1"/>
    <col min="6" max="10" width="8.7109375" customWidth="1"/>
    <col min="11" max="11" width="11.28515625" customWidth="1"/>
  </cols>
  <sheetData>
    <row r="1" spans="1:11">
      <c r="K1" s="7" t="s">
        <v>239</v>
      </c>
    </row>
    <row r="2" spans="1:11">
      <c r="A2" s="6"/>
    </row>
    <row r="3" spans="1:11" ht="15.75">
      <c r="A3" s="258" t="s">
        <v>344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</row>
    <row r="4" spans="1:11" ht="15.75">
      <c r="A4" s="258" t="s">
        <v>147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</row>
    <row r="5" spans="1:11" ht="15.7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</row>
    <row r="6" spans="1:11" ht="87" customHeight="1">
      <c r="A6" s="257" t="s">
        <v>42</v>
      </c>
      <c r="B6" s="257" t="s">
        <v>82</v>
      </c>
      <c r="C6" s="257" t="s">
        <v>89</v>
      </c>
      <c r="D6" s="257" t="s">
        <v>44</v>
      </c>
      <c r="E6" s="257" t="s">
        <v>45</v>
      </c>
      <c r="F6" s="257" t="s">
        <v>46</v>
      </c>
      <c r="G6" s="257"/>
      <c r="H6" s="257"/>
      <c r="I6" s="257"/>
      <c r="J6" s="257"/>
      <c r="K6" s="257" t="s">
        <v>47</v>
      </c>
    </row>
    <row r="7" spans="1:11">
      <c r="A7" s="257"/>
      <c r="B7" s="257"/>
      <c r="C7" s="257"/>
      <c r="D7" s="257"/>
      <c r="E7" s="257"/>
      <c r="F7" s="31">
        <v>2020</v>
      </c>
      <c r="G7" s="31">
        <v>2021</v>
      </c>
      <c r="H7" s="31">
        <v>2022</v>
      </c>
      <c r="I7" s="31">
        <v>2023</v>
      </c>
      <c r="J7" s="31">
        <v>2024</v>
      </c>
      <c r="K7" s="257"/>
    </row>
    <row r="8" spans="1:11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9">
        <v>11</v>
      </c>
    </row>
    <row r="9" spans="1:11" ht="36" customHeight="1">
      <c r="A9" s="30" t="s">
        <v>157</v>
      </c>
      <c r="B9" s="54" t="s">
        <v>101</v>
      </c>
      <c r="C9" s="18" t="s">
        <v>95</v>
      </c>
      <c r="D9" s="28" t="s">
        <v>51</v>
      </c>
      <c r="E9" s="18">
        <v>89</v>
      </c>
      <c r="F9" s="18">
        <v>91</v>
      </c>
      <c r="G9" s="18">
        <v>93</v>
      </c>
      <c r="H9" s="18">
        <v>94</v>
      </c>
      <c r="I9" s="18">
        <v>95</v>
      </c>
      <c r="J9" s="18">
        <v>96</v>
      </c>
      <c r="K9" s="160" t="s">
        <v>287</v>
      </c>
    </row>
  </sheetData>
  <mergeCells count="9">
    <mergeCell ref="A3:K3"/>
    <mergeCell ref="C6:C7"/>
    <mergeCell ref="A6:A7"/>
    <mergeCell ref="B6:B7"/>
    <mergeCell ref="D6:D7"/>
    <mergeCell ref="E6:E7"/>
    <mergeCell ref="F6:J6"/>
    <mergeCell ref="K6:K7"/>
    <mergeCell ref="A4:K4"/>
  </mergeCells>
  <pageMargins left="0.58333333333333337" right="0.625" top="0.75" bottom="0.75" header="0.3" footer="0.3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8"/>
  <sheetViews>
    <sheetView zoomScaleNormal="100" zoomScalePageLayoutView="85" workbookViewId="0">
      <selection activeCell="A3" sqref="A3:E3"/>
    </sheetView>
  </sheetViews>
  <sheetFormatPr defaultRowHeight="15"/>
  <cols>
    <col min="1" max="1" width="6.85546875" customWidth="1"/>
    <col min="2" max="2" width="24.85546875" customWidth="1"/>
    <col min="3" max="3" width="64.85546875" customWidth="1"/>
    <col min="4" max="4" width="24.85546875" customWidth="1"/>
    <col min="5" max="5" width="11.28515625" customWidth="1"/>
  </cols>
  <sheetData>
    <row r="1" spans="1:5">
      <c r="E1" s="7" t="s">
        <v>240</v>
      </c>
    </row>
    <row r="2" spans="1:5" ht="15.75">
      <c r="A2" s="8"/>
    </row>
    <row r="3" spans="1:5" ht="15.75">
      <c r="A3" s="193" t="s">
        <v>368</v>
      </c>
      <c r="B3" s="193"/>
      <c r="C3" s="193"/>
      <c r="D3" s="193"/>
      <c r="E3" s="193"/>
    </row>
    <row r="4" spans="1:5" ht="15.75">
      <c r="A4" s="193" t="s">
        <v>146</v>
      </c>
      <c r="B4" s="193"/>
      <c r="C4" s="193"/>
      <c r="D4" s="193"/>
      <c r="E4" s="193"/>
    </row>
    <row r="5" spans="1:5" ht="15.75">
      <c r="A5" s="2"/>
    </row>
    <row r="6" spans="1:5" ht="47.25" customHeight="1">
      <c r="A6" s="140" t="s">
        <v>21</v>
      </c>
      <c r="B6" s="140" t="s">
        <v>56</v>
      </c>
      <c r="C6" s="140" t="s">
        <v>57</v>
      </c>
      <c r="D6" s="140" t="s">
        <v>58</v>
      </c>
      <c r="E6" s="140" t="s">
        <v>59</v>
      </c>
    </row>
    <row r="7" spans="1:5" ht="228" customHeight="1">
      <c r="A7" s="204" t="s">
        <v>26</v>
      </c>
      <c r="B7" s="190" t="s">
        <v>101</v>
      </c>
      <c r="C7" s="169" t="s">
        <v>179</v>
      </c>
      <c r="D7" s="165" t="s">
        <v>181</v>
      </c>
      <c r="E7" s="202" t="s">
        <v>61</v>
      </c>
    </row>
    <row r="8" spans="1:5" ht="147" customHeight="1">
      <c r="A8" s="206"/>
      <c r="B8" s="192"/>
      <c r="C8" s="170" t="s">
        <v>182</v>
      </c>
      <c r="D8" s="166" t="s">
        <v>180</v>
      </c>
      <c r="E8" s="202"/>
    </row>
  </sheetData>
  <mergeCells count="5">
    <mergeCell ref="A4:E4"/>
    <mergeCell ref="A3:E3"/>
    <mergeCell ref="A7:A8"/>
    <mergeCell ref="B7:B8"/>
    <mergeCell ref="E7:E8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8"/>
  <sheetViews>
    <sheetView zoomScaleNormal="100" workbookViewId="0">
      <selection activeCell="E29" sqref="E29:K29"/>
    </sheetView>
  </sheetViews>
  <sheetFormatPr defaultRowHeight="15"/>
  <cols>
    <col min="1" max="1" width="5.5703125" customWidth="1"/>
    <col min="2" max="2" width="15.28515625" customWidth="1"/>
    <col min="4" max="4" width="21.5703125" customWidth="1"/>
    <col min="5" max="5" width="8.42578125" customWidth="1"/>
    <col min="6" max="6" width="10.140625" customWidth="1"/>
    <col min="7" max="11" width="8.42578125" customWidth="1"/>
    <col min="12" max="12" width="10.85546875" customWidth="1"/>
    <col min="13" max="13" width="12.140625" customWidth="1"/>
  </cols>
  <sheetData>
    <row r="1" spans="1:13">
      <c r="M1" s="7" t="s">
        <v>241</v>
      </c>
    </row>
    <row r="2" spans="1:13">
      <c r="A2" s="7"/>
    </row>
    <row r="3" spans="1:13" ht="15.75">
      <c r="A3" s="193" t="s">
        <v>345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</row>
    <row r="4" spans="1:13" ht="15.75">
      <c r="A4" s="258" t="s">
        <v>146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</row>
    <row r="5" spans="1:13" ht="15.7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13" ht="101.25" customHeight="1">
      <c r="A6" s="203" t="s">
        <v>42</v>
      </c>
      <c r="B6" s="203" t="s">
        <v>22</v>
      </c>
      <c r="C6" s="203" t="s">
        <v>69</v>
      </c>
      <c r="D6" s="203" t="s">
        <v>17</v>
      </c>
      <c r="E6" s="203" t="s">
        <v>331</v>
      </c>
      <c r="F6" s="203" t="s">
        <v>33</v>
      </c>
      <c r="G6" s="203" t="s">
        <v>36</v>
      </c>
      <c r="H6" s="203"/>
      <c r="I6" s="203"/>
      <c r="J6" s="203"/>
      <c r="K6" s="203"/>
      <c r="L6" s="203" t="s">
        <v>24</v>
      </c>
      <c r="M6" s="203" t="s">
        <v>70</v>
      </c>
    </row>
    <row r="7" spans="1:13" ht="23.25" customHeight="1">
      <c r="A7" s="203"/>
      <c r="B7" s="203"/>
      <c r="C7" s="203"/>
      <c r="D7" s="203"/>
      <c r="E7" s="203"/>
      <c r="F7" s="203"/>
      <c r="G7" s="64">
        <v>2020</v>
      </c>
      <c r="H7" s="64">
        <v>2021</v>
      </c>
      <c r="I7" s="56">
        <v>2022</v>
      </c>
      <c r="J7" s="26">
        <v>2023</v>
      </c>
      <c r="K7" s="26">
        <v>2024</v>
      </c>
      <c r="L7" s="203"/>
      <c r="M7" s="203"/>
    </row>
    <row r="8" spans="1:13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57">
        <v>9</v>
      </c>
      <c r="J8" s="21">
        <v>10</v>
      </c>
      <c r="K8" s="21">
        <v>11</v>
      </c>
      <c r="L8" s="21">
        <v>12</v>
      </c>
      <c r="M8" s="21">
        <v>13</v>
      </c>
    </row>
    <row r="9" spans="1:13" ht="25.5" customHeight="1">
      <c r="A9" s="204">
        <v>1</v>
      </c>
      <c r="B9" s="222" t="s">
        <v>313</v>
      </c>
      <c r="C9" s="186" t="s">
        <v>117</v>
      </c>
      <c r="D9" s="34" t="s">
        <v>18</v>
      </c>
      <c r="E9" s="97">
        <f t="shared" ref="E9:K9" si="0">SUM(E10:E13)</f>
        <v>1807.7</v>
      </c>
      <c r="F9" s="97">
        <f t="shared" si="0"/>
        <v>9038.5</v>
      </c>
      <c r="G9" s="97">
        <f t="shared" si="0"/>
        <v>1807.7</v>
      </c>
      <c r="H9" s="97">
        <f t="shared" si="0"/>
        <v>1807.7</v>
      </c>
      <c r="I9" s="107">
        <f t="shared" si="0"/>
        <v>1807.7</v>
      </c>
      <c r="J9" s="97">
        <f t="shared" si="0"/>
        <v>1807.7</v>
      </c>
      <c r="K9" s="97">
        <f t="shared" si="0"/>
        <v>1807.7</v>
      </c>
      <c r="L9" s="204" t="s">
        <v>212</v>
      </c>
      <c r="M9" s="204" t="s">
        <v>88</v>
      </c>
    </row>
    <row r="10" spans="1:13" ht="29.25" customHeight="1">
      <c r="A10" s="205"/>
      <c r="B10" s="222"/>
      <c r="C10" s="186"/>
      <c r="D10" s="22" t="s">
        <v>9</v>
      </c>
      <c r="E10" s="97">
        <f>I10</f>
        <v>0</v>
      </c>
      <c r="F10" s="97">
        <f>SUM(G10:K10)</f>
        <v>0</v>
      </c>
      <c r="G10" s="97">
        <f t="shared" ref="G10:K12" si="1">SUM(G15,G20,G25,G30,G35,G40,G45,G50,G55)</f>
        <v>0</v>
      </c>
      <c r="H10" s="97">
        <f t="shared" si="1"/>
        <v>0</v>
      </c>
      <c r="I10" s="97">
        <f t="shared" si="1"/>
        <v>0</v>
      </c>
      <c r="J10" s="97">
        <f t="shared" si="1"/>
        <v>0</v>
      </c>
      <c r="K10" s="97">
        <f t="shared" si="1"/>
        <v>0</v>
      </c>
      <c r="L10" s="205"/>
      <c r="M10" s="205"/>
    </row>
    <row r="11" spans="1:13" ht="36" customHeight="1">
      <c r="A11" s="205"/>
      <c r="B11" s="222"/>
      <c r="C11" s="186"/>
      <c r="D11" s="22" t="s">
        <v>10</v>
      </c>
      <c r="E11" s="97">
        <f>I11</f>
        <v>0</v>
      </c>
      <c r="F11" s="97">
        <f>SUM(G11:K11)</f>
        <v>0</v>
      </c>
      <c r="G11" s="97">
        <f t="shared" si="1"/>
        <v>0</v>
      </c>
      <c r="H11" s="97">
        <f t="shared" si="1"/>
        <v>0</v>
      </c>
      <c r="I11" s="97">
        <f t="shared" si="1"/>
        <v>0</v>
      </c>
      <c r="J11" s="97">
        <f t="shared" si="1"/>
        <v>0</v>
      </c>
      <c r="K11" s="97">
        <f t="shared" si="1"/>
        <v>0</v>
      </c>
      <c r="L11" s="205"/>
      <c r="M11" s="205"/>
    </row>
    <row r="12" spans="1:13" ht="37.5" customHeight="1">
      <c r="A12" s="205"/>
      <c r="B12" s="222"/>
      <c r="C12" s="186"/>
      <c r="D12" s="74" t="s">
        <v>120</v>
      </c>
      <c r="E12" s="97">
        <f>I12</f>
        <v>1807.7</v>
      </c>
      <c r="F12" s="97">
        <f>SUM(G12:K12)</f>
        <v>9038.5</v>
      </c>
      <c r="G12" s="97">
        <f t="shared" si="1"/>
        <v>1807.7</v>
      </c>
      <c r="H12" s="97">
        <f t="shared" si="1"/>
        <v>1807.7</v>
      </c>
      <c r="I12" s="97">
        <f t="shared" si="1"/>
        <v>1807.7</v>
      </c>
      <c r="J12" s="97">
        <f t="shared" si="1"/>
        <v>1807.7</v>
      </c>
      <c r="K12" s="97">
        <f t="shared" si="1"/>
        <v>1807.7</v>
      </c>
      <c r="L12" s="205"/>
      <c r="M12" s="205"/>
    </row>
    <row r="13" spans="1:13" ht="28.5" customHeight="1">
      <c r="A13" s="206"/>
      <c r="B13" s="222"/>
      <c r="C13" s="186"/>
      <c r="D13" s="22" t="s">
        <v>72</v>
      </c>
      <c r="E13" s="97">
        <f>I13</f>
        <v>0</v>
      </c>
      <c r="F13" s="97">
        <f>SUM(G13:K13)</f>
        <v>0</v>
      </c>
      <c r="G13" s="97">
        <f>SUM(G18,G23,G28,G33,G38,G43,G48,G53,G58)</f>
        <v>0</v>
      </c>
      <c r="H13" s="97">
        <f>SUM(H18,H23,H28,H33,H38,H43,H48,H53,H58)</f>
        <v>0</v>
      </c>
      <c r="I13" s="97">
        <f>SUM(I18,I23,I28,I33,I38,I43,I48,I53,I58)</f>
        <v>0</v>
      </c>
      <c r="J13" s="97">
        <f>SUM(J18,J23,J28,J33,J38,J43,J48,J53,J58)</f>
        <v>0</v>
      </c>
      <c r="K13" s="97">
        <f>SUM(K18,K23,K28,K33,K38,K43,K48,K53,K58)</f>
        <v>0</v>
      </c>
      <c r="L13" s="206"/>
      <c r="M13" s="206"/>
    </row>
    <row r="14" spans="1:13" ht="30" customHeight="1">
      <c r="A14" s="202">
        <v>2</v>
      </c>
      <c r="B14" s="178" t="s">
        <v>314</v>
      </c>
      <c r="C14" s="186" t="s">
        <v>117</v>
      </c>
      <c r="D14" s="34" t="s">
        <v>18</v>
      </c>
      <c r="E14" s="97">
        <f t="shared" ref="E14:K14" si="2">SUM(E15:E18)</f>
        <v>0</v>
      </c>
      <c r="F14" s="97">
        <f t="shared" si="2"/>
        <v>0</v>
      </c>
      <c r="G14" s="97">
        <f t="shared" si="2"/>
        <v>0</v>
      </c>
      <c r="H14" s="97">
        <f t="shared" si="2"/>
        <v>0</v>
      </c>
      <c r="I14" s="107">
        <f t="shared" si="2"/>
        <v>0</v>
      </c>
      <c r="J14" s="97">
        <f t="shared" si="2"/>
        <v>0</v>
      </c>
      <c r="K14" s="97">
        <f t="shared" si="2"/>
        <v>0</v>
      </c>
      <c r="L14" s="204" t="s">
        <v>212</v>
      </c>
      <c r="M14" s="186" t="s">
        <v>118</v>
      </c>
    </row>
    <row r="15" spans="1:13" ht="37.5" customHeight="1">
      <c r="A15" s="202"/>
      <c r="B15" s="178"/>
      <c r="C15" s="186"/>
      <c r="D15" s="22" t="s">
        <v>9</v>
      </c>
      <c r="E15" s="97">
        <f>I15</f>
        <v>0</v>
      </c>
      <c r="F15" s="97">
        <f>SUM(G15:K15)</f>
        <v>0</v>
      </c>
      <c r="G15" s="106">
        <v>0</v>
      </c>
      <c r="H15" s="106">
        <v>0</v>
      </c>
      <c r="I15" s="107">
        <v>0</v>
      </c>
      <c r="J15" s="106">
        <v>0</v>
      </c>
      <c r="K15" s="106">
        <v>0</v>
      </c>
      <c r="L15" s="205"/>
      <c r="M15" s="186"/>
    </row>
    <row r="16" spans="1:13" ht="36" customHeight="1">
      <c r="A16" s="202"/>
      <c r="B16" s="178"/>
      <c r="C16" s="186"/>
      <c r="D16" s="22" t="s">
        <v>10</v>
      </c>
      <c r="E16" s="97">
        <f>I16</f>
        <v>0</v>
      </c>
      <c r="F16" s="97">
        <f>SUM(G16:K16)</f>
        <v>0</v>
      </c>
      <c r="G16" s="106">
        <v>0</v>
      </c>
      <c r="H16" s="106">
        <v>0</v>
      </c>
      <c r="I16" s="107">
        <v>0</v>
      </c>
      <c r="J16" s="106">
        <v>0</v>
      </c>
      <c r="K16" s="106">
        <v>0</v>
      </c>
      <c r="L16" s="205"/>
      <c r="M16" s="186"/>
    </row>
    <row r="17" spans="1:13" ht="52.5" customHeight="1">
      <c r="A17" s="202"/>
      <c r="B17" s="178"/>
      <c r="C17" s="186"/>
      <c r="D17" s="74" t="s">
        <v>120</v>
      </c>
      <c r="E17" s="97">
        <f>I17</f>
        <v>0</v>
      </c>
      <c r="F17" s="97">
        <f>SUM(G17:K17)</f>
        <v>0</v>
      </c>
      <c r="G17" s="106">
        <v>0</v>
      </c>
      <c r="H17" s="106">
        <v>0</v>
      </c>
      <c r="I17" s="107">
        <v>0</v>
      </c>
      <c r="J17" s="106">
        <v>0</v>
      </c>
      <c r="K17" s="106">
        <v>0</v>
      </c>
      <c r="L17" s="205"/>
      <c r="M17" s="186"/>
    </row>
    <row r="18" spans="1:13" ht="29.25" customHeight="1">
      <c r="A18" s="202"/>
      <c r="B18" s="178"/>
      <c r="C18" s="186"/>
      <c r="D18" s="22" t="s">
        <v>72</v>
      </c>
      <c r="E18" s="97">
        <f>I18</f>
        <v>0</v>
      </c>
      <c r="F18" s="97">
        <f>SUM(G18:K18)</f>
        <v>0</v>
      </c>
      <c r="G18" s="106">
        <v>0</v>
      </c>
      <c r="H18" s="106">
        <v>0</v>
      </c>
      <c r="I18" s="107">
        <v>0</v>
      </c>
      <c r="J18" s="106">
        <v>0</v>
      </c>
      <c r="K18" s="106">
        <v>0</v>
      </c>
      <c r="L18" s="206"/>
      <c r="M18" s="186"/>
    </row>
    <row r="19" spans="1:13" ht="30" customHeight="1">
      <c r="A19" s="202">
        <v>3</v>
      </c>
      <c r="B19" s="178" t="s">
        <v>315</v>
      </c>
      <c r="C19" s="186" t="s">
        <v>117</v>
      </c>
      <c r="D19" s="90" t="s">
        <v>18</v>
      </c>
      <c r="E19" s="97">
        <f t="shared" ref="E19:K19" si="3">SUM(E20:E23)</f>
        <v>0</v>
      </c>
      <c r="F19" s="97">
        <f t="shared" si="3"/>
        <v>0</v>
      </c>
      <c r="G19" s="97">
        <f t="shared" si="3"/>
        <v>0</v>
      </c>
      <c r="H19" s="97">
        <f t="shared" si="3"/>
        <v>0</v>
      </c>
      <c r="I19" s="107">
        <f t="shared" si="3"/>
        <v>0</v>
      </c>
      <c r="J19" s="97">
        <f t="shared" si="3"/>
        <v>0</v>
      </c>
      <c r="K19" s="97">
        <f t="shared" si="3"/>
        <v>0</v>
      </c>
      <c r="L19" s="204" t="s">
        <v>212</v>
      </c>
      <c r="M19" s="186" t="s">
        <v>118</v>
      </c>
    </row>
    <row r="20" spans="1:13" ht="37.5" customHeight="1">
      <c r="A20" s="202"/>
      <c r="B20" s="178"/>
      <c r="C20" s="186"/>
      <c r="D20" s="87" t="s">
        <v>9</v>
      </c>
      <c r="E20" s="97">
        <f>I20</f>
        <v>0</v>
      </c>
      <c r="F20" s="97">
        <f>SUM(G20:K20)</f>
        <v>0</v>
      </c>
      <c r="G20" s="106">
        <v>0</v>
      </c>
      <c r="H20" s="106">
        <v>0</v>
      </c>
      <c r="I20" s="107">
        <v>0</v>
      </c>
      <c r="J20" s="106">
        <v>0</v>
      </c>
      <c r="K20" s="106">
        <v>0</v>
      </c>
      <c r="L20" s="205"/>
      <c r="M20" s="186"/>
    </row>
    <row r="21" spans="1:13" ht="36" customHeight="1">
      <c r="A21" s="202"/>
      <c r="B21" s="178"/>
      <c r="C21" s="186"/>
      <c r="D21" s="87" t="s">
        <v>10</v>
      </c>
      <c r="E21" s="97">
        <f>I21</f>
        <v>0</v>
      </c>
      <c r="F21" s="97">
        <f>SUM(G21:K21)</f>
        <v>0</v>
      </c>
      <c r="G21" s="106">
        <v>0</v>
      </c>
      <c r="H21" s="106">
        <v>0</v>
      </c>
      <c r="I21" s="107">
        <v>0</v>
      </c>
      <c r="J21" s="106">
        <v>0</v>
      </c>
      <c r="K21" s="106">
        <v>0</v>
      </c>
      <c r="L21" s="205"/>
      <c r="M21" s="186"/>
    </row>
    <row r="22" spans="1:13" ht="41.25" customHeight="1">
      <c r="A22" s="202"/>
      <c r="B22" s="178"/>
      <c r="C22" s="186"/>
      <c r="D22" s="87" t="s">
        <v>120</v>
      </c>
      <c r="E22" s="97">
        <f>I22</f>
        <v>0</v>
      </c>
      <c r="F22" s="97">
        <f>SUM(G22:K22)</f>
        <v>0</v>
      </c>
      <c r="G22" s="106">
        <v>0</v>
      </c>
      <c r="H22" s="106">
        <v>0</v>
      </c>
      <c r="I22" s="107">
        <v>0</v>
      </c>
      <c r="J22" s="106">
        <v>0</v>
      </c>
      <c r="K22" s="106">
        <v>0</v>
      </c>
      <c r="L22" s="205"/>
      <c r="M22" s="186"/>
    </row>
    <row r="23" spans="1:13" ht="31.5" customHeight="1">
      <c r="A23" s="202"/>
      <c r="B23" s="178"/>
      <c r="C23" s="186"/>
      <c r="D23" s="87" t="s">
        <v>72</v>
      </c>
      <c r="E23" s="97">
        <f>I23</f>
        <v>0</v>
      </c>
      <c r="F23" s="97">
        <f>SUM(G23:K23)</f>
        <v>0</v>
      </c>
      <c r="G23" s="106">
        <v>0</v>
      </c>
      <c r="H23" s="106">
        <v>0</v>
      </c>
      <c r="I23" s="107">
        <v>0</v>
      </c>
      <c r="J23" s="106">
        <v>0</v>
      </c>
      <c r="K23" s="106">
        <v>0</v>
      </c>
      <c r="L23" s="206"/>
      <c r="M23" s="186"/>
    </row>
    <row r="24" spans="1:13" ht="26.25" customHeight="1">
      <c r="A24" s="202">
        <v>4</v>
      </c>
      <c r="B24" s="178" t="s">
        <v>316</v>
      </c>
      <c r="C24" s="186" t="s">
        <v>117</v>
      </c>
      <c r="D24" s="53" t="s">
        <v>18</v>
      </c>
      <c r="E24" s="97">
        <f t="shared" ref="E24:K24" si="4">SUM(E25:E28)</f>
        <v>974.1</v>
      </c>
      <c r="F24" s="97">
        <f t="shared" si="4"/>
        <v>4870.5</v>
      </c>
      <c r="G24" s="97">
        <f t="shared" si="4"/>
        <v>974.1</v>
      </c>
      <c r="H24" s="97">
        <f t="shared" si="4"/>
        <v>974.1</v>
      </c>
      <c r="I24" s="107">
        <f t="shared" si="4"/>
        <v>974.1</v>
      </c>
      <c r="J24" s="97">
        <f t="shared" si="4"/>
        <v>974.1</v>
      </c>
      <c r="K24" s="97">
        <f t="shared" si="4"/>
        <v>974.1</v>
      </c>
      <c r="L24" s="178" t="s">
        <v>68</v>
      </c>
      <c r="M24" s="186" t="s">
        <v>105</v>
      </c>
    </row>
    <row r="25" spans="1:13" ht="40.5" customHeight="1">
      <c r="A25" s="202"/>
      <c r="B25" s="178"/>
      <c r="C25" s="186"/>
      <c r="D25" s="52" t="s">
        <v>9</v>
      </c>
      <c r="E25" s="97">
        <f>I25</f>
        <v>0</v>
      </c>
      <c r="F25" s="97">
        <f>SUM(G25:K25)</f>
        <v>0</v>
      </c>
      <c r="G25" s="106">
        <v>0</v>
      </c>
      <c r="H25" s="106">
        <v>0</v>
      </c>
      <c r="I25" s="107">
        <v>0</v>
      </c>
      <c r="J25" s="106">
        <v>0</v>
      </c>
      <c r="K25" s="106">
        <v>0</v>
      </c>
      <c r="L25" s="178"/>
      <c r="M25" s="186"/>
    </row>
    <row r="26" spans="1:13" ht="45" customHeight="1">
      <c r="A26" s="202"/>
      <c r="B26" s="178"/>
      <c r="C26" s="186"/>
      <c r="D26" s="52" t="s">
        <v>10</v>
      </c>
      <c r="E26" s="97">
        <f>I26</f>
        <v>0</v>
      </c>
      <c r="F26" s="97">
        <f>SUM(G26:K26)</f>
        <v>0</v>
      </c>
      <c r="G26" s="106">
        <v>0</v>
      </c>
      <c r="H26" s="106">
        <v>0</v>
      </c>
      <c r="I26" s="107">
        <v>0</v>
      </c>
      <c r="J26" s="106">
        <v>0</v>
      </c>
      <c r="K26" s="106">
        <v>0</v>
      </c>
      <c r="L26" s="178"/>
      <c r="M26" s="186"/>
    </row>
    <row r="27" spans="1:13" ht="53.25" customHeight="1">
      <c r="A27" s="202"/>
      <c r="B27" s="178"/>
      <c r="C27" s="186"/>
      <c r="D27" s="74" t="s">
        <v>120</v>
      </c>
      <c r="E27" s="97">
        <f>I27</f>
        <v>974.1</v>
      </c>
      <c r="F27" s="97">
        <f>SUM(G27:K27)</f>
        <v>4870.5</v>
      </c>
      <c r="G27" s="97">
        <v>974.1</v>
      </c>
      <c r="H27" s="97">
        <v>974.1</v>
      </c>
      <c r="I27" s="97">
        <v>974.1</v>
      </c>
      <c r="J27" s="97">
        <v>974.1</v>
      </c>
      <c r="K27" s="97">
        <v>974.1</v>
      </c>
      <c r="L27" s="178"/>
      <c r="M27" s="186"/>
    </row>
    <row r="28" spans="1:13" ht="38.25" customHeight="1">
      <c r="A28" s="202"/>
      <c r="B28" s="178"/>
      <c r="C28" s="186"/>
      <c r="D28" s="52" t="s">
        <v>72</v>
      </c>
      <c r="E28" s="97">
        <f>I28</f>
        <v>0</v>
      </c>
      <c r="F28" s="97">
        <f>SUM(G28:K28)</f>
        <v>0</v>
      </c>
      <c r="G28" s="106">
        <v>0</v>
      </c>
      <c r="H28" s="106">
        <v>0</v>
      </c>
      <c r="I28" s="107">
        <v>0</v>
      </c>
      <c r="J28" s="106">
        <v>0</v>
      </c>
      <c r="K28" s="106">
        <v>0</v>
      </c>
      <c r="L28" s="178"/>
      <c r="M28" s="186"/>
    </row>
    <row r="29" spans="1:13" ht="30" customHeight="1">
      <c r="A29" s="202">
        <v>5</v>
      </c>
      <c r="B29" s="178" t="s">
        <v>317</v>
      </c>
      <c r="C29" s="186" t="s">
        <v>117</v>
      </c>
      <c r="D29" s="90" t="s">
        <v>18</v>
      </c>
      <c r="E29" s="97">
        <f t="shared" ref="E29:K29" si="5">SUM(E30:E33)</f>
        <v>0</v>
      </c>
      <c r="F29" s="97">
        <f t="shared" si="5"/>
        <v>0</v>
      </c>
      <c r="G29" s="97">
        <f t="shared" si="5"/>
        <v>0</v>
      </c>
      <c r="H29" s="97">
        <f t="shared" si="5"/>
        <v>0</v>
      </c>
      <c r="I29" s="107">
        <f t="shared" si="5"/>
        <v>0</v>
      </c>
      <c r="J29" s="97">
        <f t="shared" si="5"/>
        <v>0</v>
      </c>
      <c r="K29" s="97">
        <f t="shared" si="5"/>
        <v>0</v>
      </c>
      <c r="L29" s="178" t="s">
        <v>68</v>
      </c>
      <c r="M29" s="186" t="s">
        <v>118</v>
      </c>
    </row>
    <row r="30" spans="1:13" ht="37.5" customHeight="1">
      <c r="A30" s="202"/>
      <c r="B30" s="178"/>
      <c r="C30" s="186"/>
      <c r="D30" s="87" t="s">
        <v>9</v>
      </c>
      <c r="E30" s="97">
        <f>I30</f>
        <v>0</v>
      </c>
      <c r="F30" s="97">
        <f>SUM(G30:K30)</f>
        <v>0</v>
      </c>
      <c r="G30" s="106">
        <v>0</v>
      </c>
      <c r="H30" s="106">
        <v>0</v>
      </c>
      <c r="I30" s="107">
        <v>0</v>
      </c>
      <c r="J30" s="106">
        <v>0</v>
      </c>
      <c r="K30" s="106">
        <v>0</v>
      </c>
      <c r="L30" s="178"/>
      <c r="M30" s="186"/>
    </row>
    <row r="31" spans="1:13" ht="36" customHeight="1">
      <c r="A31" s="202"/>
      <c r="B31" s="178"/>
      <c r="C31" s="186"/>
      <c r="D31" s="87" t="s">
        <v>10</v>
      </c>
      <c r="E31" s="97">
        <f>I31</f>
        <v>0</v>
      </c>
      <c r="F31" s="97">
        <f>SUM(G31:K31)</f>
        <v>0</v>
      </c>
      <c r="G31" s="106">
        <v>0</v>
      </c>
      <c r="H31" s="106">
        <v>0</v>
      </c>
      <c r="I31" s="107">
        <v>0</v>
      </c>
      <c r="J31" s="106">
        <v>0</v>
      </c>
      <c r="K31" s="106">
        <v>0</v>
      </c>
      <c r="L31" s="178"/>
      <c r="M31" s="186"/>
    </row>
    <row r="32" spans="1:13" ht="42.75" customHeight="1">
      <c r="A32" s="202"/>
      <c r="B32" s="178"/>
      <c r="C32" s="186"/>
      <c r="D32" s="87" t="s">
        <v>120</v>
      </c>
      <c r="E32" s="97">
        <f>I32</f>
        <v>0</v>
      </c>
      <c r="F32" s="97">
        <f>SUM(G32:K32)</f>
        <v>0</v>
      </c>
      <c r="G32" s="106">
        <v>0</v>
      </c>
      <c r="H32" s="106">
        <v>0</v>
      </c>
      <c r="I32" s="107">
        <v>0</v>
      </c>
      <c r="J32" s="106">
        <v>0</v>
      </c>
      <c r="K32" s="106">
        <v>0</v>
      </c>
      <c r="L32" s="178"/>
      <c r="M32" s="186"/>
    </row>
    <row r="33" spans="1:13" ht="33" customHeight="1">
      <c r="A33" s="202"/>
      <c r="B33" s="178"/>
      <c r="C33" s="186"/>
      <c r="D33" s="87" t="s">
        <v>72</v>
      </c>
      <c r="E33" s="97">
        <f>I33</f>
        <v>0</v>
      </c>
      <c r="F33" s="97">
        <f>SUM(G33:K33)</f>
        <v>0</v>
      </c>
      <c r="G33" s="106">
        <v>0</v>
      </c>
      <c r="H33" s="106">
        <v>0</v>
      </c>
      <c r="I33" s="107">
        <v>0</v>
      </c>
      <c r="J33" s="106">
        <v>0</v>
      </c>
      <c r="K33" s="106">
        <v>0</v>
      </c>
      <c r="L33" s="178"/>
      <c r="M33" s="186"/>
    </row>
    <row r="34" spans="1:13" ht="30" customHeight="1">
      <c r="A34" s="202">
        <v>6</v>
      </c>
      <c r="B34" s="178" t="s">
        <v>318</v>
      </c>
      <c r="C34" s="186" t="s">
        <v>117</v>
      </c>
      <c r="D34" s="63" t="s">
        <v>18</v>
      </c>
      <c r="E34" s="97">
        <f t="shared" ref="E34:K34" si="6">SUM(E35:E38)</f>
        <v>427.6</v>
      </c>
      <c r="F34" s="97">
        <f t="shared" si="6"/>
        <v>2138</v>
      </c>
      <c r="G34" s="97">
        <f t="shared" si="6"/>
        <v>427.6</v>
      </c>
      <c r="H34" s="97">
        <f t="shared" si="6"/>
        <v>427.6</v>
      </c>
      <c r="I34" s="107">
        <f t="shared" si="6"/>
        <v>427.6</v>
      </c>
      <c r="J34" s="97">
        <f t="shared" si="6"/>
        <v>427.6</v>
      </c>
      <c r="K34" s="97">
        <f t="shared" si="6"/>
        <v>427.6</v>
      </c>
      <c r="L34" s="178" t="s">
        <v>68</v>
      </c>
      <c r="M34" s="186" t="s">
        <v>88</v>
      </c>
    </row>
    <row r="35" spans="1:13" ht="39.75" customHeight="1">
      <c r="A35" s="202"/>
      <c r="B35" s="178"/>
      <c r="C35" s="186"/>
      <c r="D35" s="62" t="s">
        <v>9</v>
      </c>
      <c r="E35" s="97">
        <f>I35</f>
        <v>0</v>
      </c>
      <c r="F35" s="97">
        <f>SUM(G35:K35)</f>
        <v>0</v>
      </c>
      <c r="G35" s="106">
        <v>0</v>
      </c>
      <c r="H35" s="106">
        <v>0</v>
      </c>
      <c r="I35" s="107">
        <v>0</v>
      </c>
      <c r="J35" s="106">
        <v>0</v>
      </c>
      <c r="K35" s="106">
        <v>0</v>
      </c>
      <c r="L35" s="178"/>
      <c r="M35" s="186"/>
    </row>
    <row r="36" spans="1:13" ht="45" customHeight="1">
      <c r="A36" s="202"/>
      <c r="B36" s="178"/>
      <c r="C36" s="186"/>
      <c r="D36" s="62" t="s">
        <v>10</v>
      </c>
      <c r="E36" s="97">
        <f>I36</f>
        <v>0</v>
      </c>
      <c r="F36" s="97">
        <f>SUM(G36:K36)</f>
        <v>0</v>
      </c>
      <c r="G36" s="106">
        <v>0</v>
      </c>
      <c r="H36" s="106">
        <v>0</v>
      </c>
      <c r="I36" s="107">
        <v>0</v>
      </c>
      <c r="J36" s="106">
        <v>0</v>
      </c>
      <c r="K36" s="106">
        <v>0</v>
      </c>
      <c r="L36" s="178"/>
      <c r="M36" s="186"/>
    </row>
    <row r="37" spans="1:13" ht="48" customHeight="1">
      <c r="A37" s="202"/>
      <c r="B37" s="178"/>
      <c r="C37" s="186"/>
      <c r="D37" s="74" t="s">
        <v>120</v>
      </c>
      <c r="E37" s="97">
        <f>I37</f>
        <v>427.6</v>
      </c>
      <c r="F37" s="97">
        <f>SUM(G37:K37)</f>
        <v>2138</v>
      </c>
      <c r="G37" s="97">
        <v>427.6</v>
      </c>
      <c r="H37" s="97">
        <v>427.6</v>
      </c>
      <c r="I37" s="97">
        <v>427.6</v>
      </c>
      <c r="J37" s="97">
        <v>427.6</v>
      </c>
      <c r="K37" s="97">
        <v>427.6</v>
      </c>
      <c r="L37" s="178"/>
      <c r="M37" s="186"/>
    </row>
    <row r="38" spans="1:13" ht="30.75" customHeight="1">
      <c r="A38" s="202"/>
      <c r="B38" s="178"/>
      <c r="C38" s="186"/>
      <c r="D38" s="62" t="s">
        <v>72</v>
      </c>
      <c r="E38" s="97">
        <f>I38</f>
        <v>0</v>
      </c>
      <c r="F38" s="97">
        <f>SUM(G38:K38)</f>
        <v>0</v>
      </c>
      <c r="G38" s="106">
        <v>0</v>
      </c>
      <c r="H38" s="106">
        <v>0</v>
      </c>
      <c r="I38" s="107">
        <v>0</v>
      </c>
      <c r="J38" s="106">
        <v>0</v>
      </c>
      <c r="K38" s="106">
        <v>0</v>
      </c>
      <c r="L38" s="178"/>
      <c r="M38" s="186"/>
    </row>
    <row r="39" spans="1:13" ht="27" customHeight="1">
      <c r="A39" s="202">
        <v>7</v>
      </c>
      <c r="B39" s="178" t="s">
        <v>319</v>
      </c>
      <c r="C39" s="186" t="s">
        <v>117</v>
      </c>
      <c r="D39" s="53" t="s">
        <v>18</v>
      </c>
      <c r="E39" s="97">
        <f t="shared" ref="E39:K39" si="7">SUM(E40:E43)</f>
        <v>55</v>
      </c>
      <c r="F39" s="97">
        <f t="shared" si="7"/>
        <v>275</v>
      </c>
      <c r="G39" s="97">
        <f t="shared" si="7"/>
        <v>55</v>
      </c>
      <c r="H39" s="97">
        <f t="shared" si="7"/>
        <v>55</v>
      </c>
      <c r="I39" s="107">
        <f t="shared" si="7"/>
        <v>55</v>
      </c>
      <c r="J39" s="97">
        <f t="shared" si="7"/>
        <v>55</v>
      </c>
      <c r="K39" s="97">
        <f t="shared" si="7"/>
        <v>55</v>
      </c>
      <c r="L39" s="178" t="s">
        <v>68</v>
      </c>
      <c r="M39" s="186" t="s">
        <v>104</v>
      </c>
    </row>
    <row r="40" spans="1:13" ht="49.5" customHeight="1">
      <c r="A40" s="202"/>
      <c r="B40" s="178"/>
      <c r="C40" s="186"/>
      <c r="D40" s="52" t="s">
        <v>9</v>
      </c>
      <c r="E40" s="97">
        <f>I40</f>
        <v>0</v>
      </c>
      <c r="F40" s="97">
        <f>SUM(G40:K40)</f>
        <v>0</v>
      </c>
      <c r="G40" s="106">
        <v>0</v>
      </c>
      <c r="H40" s="106">
        <v>0</v>
      </c>
      <c r="I40" s="107">
        <v>0</v>
      </c>
      <c r="J40" s="106">
        <v>0</v>
      </c>
      <c r="K40" s="106">
        <v>0</v>
      </c>
      <c r="L40" s="178"/>
      <c r="M40" s="186"/>
    </row>
    <row r="41" spans="1:13" ht="44.25" customHeight="1">
      <c r="A41" s="202"/>
      <c r="B41" s="178"/>
      <c r="C41" s="186"/>
      <c r="D41" s="52" t="s">
        <v>10</v>
      </c>
      <c r="E41" s="97">
        <f>I41</f>
        <v>0</v>
      </c>
      <c r="F41" s="97">
        <f>SUM(G41:K41)</f>
        <v>0</v>
      </c>
      <c r="G41" s="106">
        <v>0</v>
      </c>
      <c r="H41" s="106">
        <v>0</v>
      </c>
      <c r="I41" s="107">
        <v>0</v>
      </c>
      <c r="J41" s="106">
        <v>0</v>
      </c>
      <c r="K41" s="106">
        <v>0</v>
      </c>
      <c r="L41" s="178"/>
      <c r="M41" s="186"/>
    </row>
    <row r="42" spans="1:13" ht="49.5" customHeight="1">
      <c r="A42" s="202"/>
      <c r="B42" s="178"/>
      <c r="C42" s="186"/>
      <c r="D42" s="74" t="s">
        <v>120</v>
      </c>
      <c r="E42" s="97">
        <f>I42</f>
        <v>55</v>
      </c>
      <c r="F42" s="97">
        <f>SUM(G42:K42)</f>
        <v>275</v>
      </c>
      <c r="G42" s="106">
        <v>55</v>
      </c>
      <c r="H42" s="106">
        <v>55</v>
      </c>
      <c r="I42" s="106">
        <v>55</v>
      </c>
      <c r="J42" s="106">
        <v>55</v>
      </c>
      <c r="K42" s="106">
        <v>55</v>
      </c>
      <c r="L42" s="178"/>
      <c r="M42" s="186"/>
    </row>
    <row r="43" spans="1:13" ht="30" customHeight="1">
      <c r="A43" s="202"/>
      <c r="B43" s="178"/>
      <c r="C43" s="186"/>
      <c r="D43" s="52" t="s">
        <v>72</v>
      </c>
      <c r="E43" s="97">
        <f>I43</f>
        <v>0</v>
      </c>
      <c r="F43" s="97">
        <f>SUM(G43:K43)</f>
        <v>0</v>
      </c>
      <c r="G43" s="106">
        <v>0</v>
      </c>
      <c r="H43" s="106">
        <v>0</v>
      </c>
      <c r="I43" s="107">
        <v>0</v>
      </c>
      <c r="J43" s="106">
        <v>0</v>
      </c>
      <c r="K43" s="106">
        <v>0</v>
      </c>
      <c r="L43" s="178"/>
      <c r="M43" s="186"/>
    </row>
    <row r="44" spans="1:13" ht="24" customHeight="1">
      <c r="A44" s="202">
        <v>8</v>
      </c>
      <c r="B44" s="178" t="s">
        <v>320</v>
      </c>
      <c r="C44" s="186" t="s">
        <v>117</v>
      </c>
      <c r="D44" s="53" t="s">
        <v>18</v>
      </c>
      <c r="E44" s="97">
        <f t="shared" ref="E44:K44" si="8">SUM(E45:E48)</f>
        <v>123</v>
      </c>
      <c r="F44" s="97">
        <f t="shared" si="8"/>
        <v>615</v>
      </c>
      <c r="G44" s="97">
        <f t="shared" si="8"/>
        <v>123</v>
      </c>
      <c r="H44" s="97">
        <f t="shared" si="8"/>
        <v>123</v>
      </c>
      <c r="I44" s="107">
        <f t="shared" si="8"/>
        <v>123</v>
      </c>
      <c r="J44" s="97">
        <f t="shared" si="8"/>
        <v>123</v>
      </c>
      <c r="K44" s="97">
        <f t="shared" si="8"/>
        <v>123</v>
      </c>
      <c r="L44" s="178" t="s">
        <v>68</v>
      </c>
      <c r="M44" s="186" t="s">
        <v>88</v>
      </c>
    </row>
    <row r="45" spans="1:13" ht="32.25" customHeight="1">
      <c r="A45" s="202"/>
      <c r="B45" s="178"/>
      <c r="C45" s="186"/>
      <c r="D45" s="52" t="s">
        <v>9</v>
      </c>
      <c r="E45" s="97">
        <f>I45</f>
        <v>0</v>
      </c>
      <c r="F45" s="97">
        <f>SUM(G45:K45)</f>
        <v>0</v>
      </c>
      <c r="G45" s="106">
        <v>0</v>
      </c>
      <c r="H45" s="106">
        <v>0</v>
      </c>
      <c r="I45" s="107">
        <v>0</v>
      </c>
      <c r="J45" s="106">
        <v>0</v>
      </c>
      <c r="K45" s="106">
        <v>0</v>
      </c>
      <c r="L45" s="178"/>
      <c r="M45" s="186"/>
    </row>
    <row r="46" spans="1:13" ht="28.5" customHeight="1">
      <c r="A46" s="202"/>
      <c r="B46" s="178"/>
      <c r="C46" s="186"/>
      <c r="D46" s="52" t="s">
        <v>10</v>
      </c>
      <c r="E46" s="97">
        <f>I46</f>
        <v>0</v>
      </c>
      <c r="F46" s="97">
        <f>SUM(G46:K46)</f>
        <v>0</v>
      </c>
      <c r="G46" s="106">
        <v>0</v>
      </c>
      <c r="H46" s="106">
        <v>0</v>
      </c>
      <c r="I46" s="107">
        <v>0</v>
      </c>
      <c r="J46" s="106">
        <v>0</v>
      </c>
      <c r="K46" s="106">
        <v>0</v>
      </c>
      <c r="L46" s="178"/>
      <c r="M46" s="186"/>
    </row>
    <row r="47" spans="1:13" ht="36">
      <c r="A47" s="202"/>
      <c r="B47" s="178"/>
      <c r="C47" s="186"/>
      <c r="D47" s="74" t="s">
        <v>120</v>
      </c>
      <c r="E47" s="97">
        <f>I47</f>
        <v>123</v>
      </c>
      <c r="F47" s="97">
        <f>SUM(G47:K47)</f>
        <v>615</v>
      </c>
      <c r="G47" s="97">
        <v>123</v>
      </c>
      <c r="H47" s="97">
        <v>123</v>
      </c>
      <c r="I47" s="97">
        <v>123</v>
      </c>
      <c r="J47" s="97">
        <v>123</v>
      </c>
      <c r="K47" s="97">
        <v>123</v>
      </c>
      <c r="L47" s="178"/>
      <c r="M47" s="186"/>
    </row>
    <row r="48" spans="1:13" ht="23.25" customHeight="1">
      <c r="A48" s="202"/>
      <c r="B48" s="178"/>
      <c r="C48" s="186"/>
      <c r="D48" s="52" t="s">
        <v>72</v>
      </c>
      <c r="E48" s="97">
        <f>I48</f>
        <v>0</v>
      </c>
      <c r="F48" s="97">
        <f>SUM(G48:K48)</f>
        <v>0</v>
      </c>
      <c r="G48" s="106">
        <v>0</v>
      </c>
      <c r="H48" s="106">
        <v>0</v>
      </c>
      <c r="I48" s="107">
        <v>0</v>
      </c>
      <c r="J48" s="106">
        <v>0</v>
      </c>
      <c r="K48" s="106">
        <v>0</v>
      </c>
      <c r="L48" s="178"/>
      <c r="M48" s="186"/>
    </row>
    <row r="49" spans="1:13" ht="25.5" customHeight="1">
      <c r="A49" s="202">
        <v>9</v>
      </c>
      <c r="B49" s="178" t="s">
        <v>321</v>
      </c>
      <c r="C49" s="186" t="s">
        <v>117</v>
      </c>
      <c r="D49" s="90" t="s">
        <v>18</v>
      </c>
      <c r="E49" s="97">
        <f t="shared" ref="E49:K49" si="9">SUM(E50:E53)</f>
        <v>0</v>
      </c>
      <c r="F49" s="97">
        <f t="shared" si="9"/>
        <v>0</v>
      </c>
      <c r="G49" s="97">
        <f t="shared" si="9"/>
        <v>0</v>
      </c>
      <c r="H49" s="97">
        <f t="shared" si="9"/>
        <v>0</v>
      </c>
      <c r="I49" s="107">
        <f t="shared" si="9"/>
        <v>0</v>
      </c>
      <c r="J49" s="97">
        <f t="shared" si="9"/>
        <v>0</v>
      </c>
      <c r="K49" s="97">
        <f t="shared" si="9"/>
        <v>0</v>
      </c>
      <c r="L49" s="178" t="s">
        <v>68</v>
      </c>
      <c r="M49" s="186" t="s">
        <v>88</v>
      </c>
    </row>
    <row r="50" spans="1:13" ht="24">
      <c r="A50" s="202"/>
      <c r="B50" s="178"/>
      <c r="C50" s="186"/>
      <c r="D50" s="87" t="s">
        <v>9</v>
      </c>
      <c r="E50" s="97">
        <f>I50</f>
        <v>0</v>
      </c>
      <c r="F50" s="97">
        <f>SUM(G50:K50)</f>
        <v>0</v>
      </c>
      <c r="G50" s="106">
        <v>0</v>
      </c>
      <c r="H50" s="106">
        <v>0</v>
      </c>
      <c r="I50" s="107">
        <v>0</v>
      </c>
      <c r="J50" s="106">
        <v>0</v>
      </c>
      <c r="K50" s="106">
        <v>0</v>
      </c>
      <c r="L50" s="178"/>
      <c r="M50" s="186"/>
    </row>
    <row r="51" spans="1:13" ht="24">
      <c r="A51" s="202"/>
      <c r="B51" s="178"/>
      <c r="C51" s="186"/>
      <c r="D51" s="87" t="s">
        <v>10</v>
      </c>
      <c r="E51" s="97">
        <f>I51</f>
        <v>0</v>
      </c>
      <c r="F51" s="97">
        <f>SUM(G51:K51)</f>
        <v>0</v>
      </c>
      <c r="G51" s="106">
        <v>0</v>
      </c>
      <c r="H51" s="106">
        <v>0</v>
      </c>
      <c r="I51" s="107">
        <v>0</v>
      </c>
      <c r="J51" s="106">
        <v>0</v>
      </c>
      <c r="K51" s="106">
        <v>0</v>
      </c>
      <c r="L51" s="178"/>
      <c r="M51" s="186"/>
    </row>
    <row r="52" spans="1:13" ht="36">
      <c r="A52" s="202"/>
      <c r="B52" s="178"/>
      <c r="C52" s="186"/>
      <c r="D52" s="87" t="s">
        <v>120</v>
      </c>
      <c r="E52" s="97">
        <f>I52</f>
        <v>0</v>
      </c>
      <c r="F52" s="97">
        <f>SUM(G52:K52)</f>
        <v>0</v>
      </c>
      <c r="G52" s="97">
        <v>0</v>
      </c>
      <c r="H52" s="97">
        <v>0</v>
      </c>
      <c r="I52" s="107">
        <v>0</v>
      </c>
      <c r="J52" s="97">
        <v>0</v>
      </c>
      <c r="K52" s="97">
        <v>0</v>
      </c>
      <c r="L52" s="178"/>
      <c r="M52" s="186"/>
    </row>
    <row r="53" spans="1:13" ht="24">
      <c r="A53" s="202"/>
      <c r="B53" s="178"/>
      <c r="C53" s="186"/>
      <c r="D53" s="87" t="s">
        <v>72</v>
      </c>
      <c r="E53" s="97">
        <f>I53</f>
        <v>0</v>
      </c>
      <c r="F53" s="97">
        <f>SUM(G53:K53)</f>
        <v>0</v>
      </c>
      <c r="G53" s="106">
        <v>0</v>
      </c>
      <c r="H53" s="106">
        <v>0</v>
      </c>
      <c r="I53" s="107">
        <v>0</v>
      </c>
      <c r="J53" s="106">
        <v>0</v>
      </c>
      <c r="K53" s="106">
        <v>0</v>
      </c>
      <c r="L53" s="178"/>
      <c r="M53" s="186"/>
    </row>
    <row r="54" spans="1:13" ht="28.5" customHeight="1">
      <c r="A54" s="202">
        <v>10</v>
      </c>
      <c r="B54" s="178" t="s">
        <v>208</v>
      </c>
      <c r="C54" s="186" t="s">
        <v>117</v>
      </c>
      <c r="D54" s="63" t="s">
        <v>18</v>
      </c>
      <c r="E54" s="97">
        <f t="shared" ref="E54:K54" si="10">SUM(E55:E58)</f>
        <v>228</v>
      </c>
      <c r="F54" s="97">
        <f t="shared" si="10"/>
        <v>1140</v>
      </c>
      <c r="G54" s="97">
        <f t="shared" si="10"/>
        <v>228</v>
      </c>
      <c r="H54" s="97">
        <f t="shared" si="10"/>
        <v>228</v>
      </c>
      <c r="I54" s="107">
        <f t="shared" si="10"/>
        <v>228</v>
      </c>
      <c r="J54" s="97">
        <f t="shared" si="10"/>
        <v>228</v>
      </c>
      <c r="K54" s="97">
        <f t="shared" si="10"/>
        <v>228</v>
      </c>
      <c r="L54" s="178" t="s">
        <v>68</v>
      </c>
      <c r="M54" s="186" t="s">
        <v>88</v>
      </c>
    </row>
    <row r="55" spans="1:13" ht="24">
      <c r="A55" s="202"/>
      <c r="B55" s="178"/>
      <c r="C55" s="186"/>
      <c r="D55" s="62" t="s">
        <v>9</v>
      </c>
      <c r="E55" s="97">
        <f>I55</f>
        <v>0</v>
      </c>
      <c r="F55" s="97">
        <f>SUM(G55:K55)</f>
        <v>0</v>
      </c>
      <c r="G55" s="106">
        <v>0</v>
      </c>
      <c r="H55" s="106">
        <v>0</v>
      </c>
      <c r="I55" s="107">
        <v>0</v>
      </c>
      <c r="J55" s="106">
        <v>0</v>
      </c>
      <c r="K55" s="106">
        <v>0</v>
      </c>
      <c r="L55" s="178"/>
      <c r="M55" s="186"/>
    </row>
    <row r="56" spans="1:13" ht="29.25" customHeight="1">
      <c r="A56" s="202"/>
      <c r="B56" s="178"/>
      <c r="C56" s="186"/>
      <c r="D56" s="62" t="s">
        <v>10</v>
      </c>
      <c r="E56" s="97">
        <f>I56</f>
        <v>0</v>
      </c>
      <c r="F56" s="97">
        <f>SUM(G56:K56)</f>
        <v>0</v>
      </c>
      <c r="G56" s="106">
        <v>0</v>
      </c>
      <c r="H56" s="106">
        <v>0</v>
      </c>
      <c r="I56" s="107">
        <v>0</v>
      </c>
      <c r="J56" s="106">
        <v>0</v>
      </c>
      <c r="K56" s="106">
        <v>0</v>
      </c>
      <c r="L56" s="178"/>
      <c r="M56" s="186"/>
    </row>
    <row r="57" spans="1:13" ht="36">
      <c r="A57" s="202"/>
      <c r="B57" s="178"/>
      <c r="C57" s="186"/>
      <c r="D57" s="74" t="s">
        <v>120</v>
      </c>
      <c r="E57" s="97">
        <f>I57</f>
        <v>228</v>
      </c>
      <c r="F57" s="97">
        <f>SUM(G57:K57)</f>
        <v>1140</v>
      </c>
      <c r="G57" s="97">
        <v>228</v>
      </c>
      <c r="H57" s="97">
        <v>228</v>
      </c>
      <c r="I57" s="97">
        <v>228</v>
      </c>
      <c r="J57" s="97">
        <v>228</v>
      </c>
      <c r="K57" s="97">
        <v>228</v>
      </c>
      <c r="L57" s="178"/>
      <c r="M57" s="186"/>
    </row>
    <row r="58" spans="1:13" ht="29.25" customHeight="1">
      <c r="A58" s="202"/>
      <c r="B58" s="178"/>
      <c r="C58" s="186"/>
      <c r="D58" s="62" t="s">
        <v>72</v>
      </c>
      <c r="E58" s="97">
        <f>I58</f>
        <v>0</v>
      </c>
      <c r="F58" s="97">
        <f>SUM(G58:K58)</f>
        <v>0</v>
      </c>
      <c r="G58" s="106">
        <v>0</v>
      </c>
      <c r="H58" s="106">
        <v>0</v>
      </c>
      <c r="I58" s="107">
        <v>0</v>
      </c>
      <c r="J58" s="106">
        <v>0</v>
      </c>
      <c r="K58" s="106">
        <v>0</v>
      </c>
      <c r="L58" s="178"/>
      <c r="M58" s="186"/>
    </row>
  </sheetData>
  <mergeCells count="61">
    <mergeCell ref="A3:M3"/>
    <mergeCell ref="A4:M4"/>
    <mergeCell ref="B6:B7"/>
    <mergeCell ref="B9:B13"/>
    <mergeCell ref="B14:B18"/>
    <mergeCell ref="L6:L7"/>
    <mergeCell ref="A14:A18"/>
    <mergeCell ref="C14:C18"/>
    <mergeCell ref="L14:L18"/>
    <mergeCell ref="M14:M18"/>
    <mergeCell ref="M6:M7"/>
    <mergeCell ref="A9:A13"/>
    <mergeCell ref="C9:C13"/>
    <mergeCell ref="A6:A7"/>
    <mergeCell ref="C6:C7"/>
    <mergeCell ref="D6:D7"/>
    <mergeCell ref="B49:B53"/>
    <mergeCell ref="L39:L43"/>
    <mergeCell ref="E6:E7"/>
    <mergeCell ref="F6:F7"/>
    <mergeCell ref="G6:K6"/>
    <mergeCell ref="L19:L23"/>
    <mergeCell ref="A39:A43"/>
    <mergeCell ref="B39:B43"/>
    <mergeCell ref="C39:C43"/>
    <mergeCell ref="A19:A23"/>
    <mergeCell ref="B19:B23"/>
    <mergeCell ref="C19:C23"/>
    <mergeCell ref="A29:A33"/>
    <mergeCell ref="B29:B33"/>
    <mergeCell ref="C29:C33"/>
    <mergeCell ref="A24:A28"/>
    <mergeCell ref="B24:B28"/>
    <mergeCell ref="C24:C28"/>
    <mergeCell ref="A54:A58"/>
    <mergeCell ref="B54:B58"/>
    <mergeCell ref="L9:L13"/>
    <mergeCell ref="M9:M13"/>
    <mergeCell ref="A34:A38"/>
    <mergeCell ref="B34:B38"/>
    <mergeCell ref="C34:C38"/>
    <mergeCell ref="C54:C58"/>
    <mergeCell ref="L54:L58"/>
    <mergeCell ref="M54:M58"/>
    <mergeCell ref="A44:A48"/>
    <mergeCell ref="B44:B48"/>
    <mergeCell ref="C44:C48"/>
    <mergeCell ref="L44:L48"/>
    <mergeCell ref="M44:M48"/>
    <mergeCell ref="A49:A53"/>
    <mergeCell ref="M19:M23"/>
    <mergeCell ref="C49:C53"/>
    <mergeCell ref="L49:L53"/>
    <mergeCell ref="M49:M53"/>
    <mergeCell ref="M39:M43"/>
    <mergeCell ref="L29:L33"/>
    <mergeCell ref="M29:M33"/>
    <mergeCell ref="L34:L38"/>
    <mergeCell ref="M34:M38"/>
    <mergeCell ref="L24:L28"/>
    <mergeCell ref="M24:M28"/>
  </mergeCells>
  <pageMargins left="0.62992125984251968" right="0.62992125984251968" top="0.74803149606299213" bottom="0.74803149606299213" header="0.31496062992125984" footer="0.31496062992125984"/>
  <pageSetup paperSize="9" scale="92" fitToHeight="5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14"/>
  <sheetViews>
    <sheetView zoomScaleNormal="100" workbookViewId="0">
      <selection activeCell="B7" sqref="B7:I7"/>
    </sheetView>
  </sheetViews>
  <sheetFormatPr defaultRowHeight="15"/>
  <cols>
    <col min="1" max="1" width="19.85546875" customWidth="1"/>
    <col min="2" max="2" width="17.7109375" customWidth="1"/>
    <col min="3" max="3" width="19.85546875" customWidth="1"/>
    <col min="4" max="9" width="12.5703125" customWidth="1"/>
  </cols>
  <sheetData>
    <row r="1" spans="1:9">
      <c r="I1" s="7" t="s">
        <v>91</v>
      </c>
    </row>
    <row r="2" spans="1:9" ht="15.75">
      <c r="A2" s="2"/>
    </row>
    <row r="3" spans="1:9" ht="15.75">
      <c r="A3" s="193" t="s">
        <v>226</v>
      </c>
      <c r="B3" s="193"/>
      <c r="C3" s="193"/>
      <c r="D3" s="193"/>
      <c r="E3" s="193"/>
      <c r="F3" s="193"/>
      <c r="G3" s="193"/>
      <c r="H3" s="193"/>
      <c r="I3" s="193"/>
    </row>
    <row r="4" spans="1:9" ht="6" customHeight="1">
      <c r="A4" s="249" t="s">
        <v>227</v>
      </c>
      <c r="B4" s="249"/>
      <c r="C4" s="249"/>
      <c r="D4" s="249"/>
      <c r="E4" s="249"/>
      <c r="F4" s="249"/>
      <c r="G4" s="249"/>
      <c r="H4" s="249"/>
      <c r="I4" s="249"/>
    </row>
    <row r="5" spans="1:9" ht="11.25" customHeight="1">
      <c r="A5" s="249"/>
      <c r="B5" s="249"/>
      <c r="C5" s="249"/>
      <c r="D5" s="249"/>
      <c r="E5" s="249"/>
      <c r="F5" s="249"/>
      <c r="G5" s="249"/>
      <c r="H5" s="249"/>
      <c r="I5" s="249"/>
    </row>
    <row r="6" spans="1:9" ht="15.75">
      <c r="A6" s="20"/>
      <c r="B6" s="20"/>
      <c r="C6" s="20"/>
      <c r="D6" s="20"/>
      <c r="E6" s="20"/>
      <c r="F6" s="20"/>
      <c r="G6" s="20"/>
      <c r="H6" s="20"/>
      <c r="I6" s="20"/>
    </row>
    <row r="7" spans="1:9" ht="36" customHeight="1">
      <c r="A7" s="110" t="s">
        <v>67</v>
      </c>
      <c r="B7" s="186" t="s">
        <v>361</v>
      </c>
      <c r="C7" s="186"/>
      <c r="D7" s="186"/>
      <c r="E7" s="186"/>
      <c r="F7" s="186"/>
      <c r="G7" s="186"/>
      <c r="H7" s="186"/>
      <c r="I7" s="186"/>
    </row>
    <row r="8" spans="1:9" ht="33" customHeight="1">
      <c r="A8" s="186" t="s">
        <v>15</v>
      </c>
      <c r="B8" s="186" t="s">
        <v>16</v>
      </c>
      <c r="C8" s="186" t="s">
        <v>221</v>
      </c>
      <c r="D8" s="186" t="s">
        <v>6</v>
      </c>
      <c r="E8" s="186"/>
      <c r="F8" s="186"/>
      <c r="G8" s="186"/>
      <c r="H8" s="186"/>
      <c r="I8" s="186"/>
    </row>
    <row r="9" spans="1:9">
      <c r="A9" s="186"/>
      <c r="B9" s="186"/>
      <c r="C9" s="186"/>
      <c r="D9" s="21">
        <v>2020</v>
      </c>
      <c r="E9" s="21">
        <v>2021</v>
      </c>
      <c r="F9" s="21">
        <v>2022</v>
      </c>
      <c r="G9" s="21">
        <v>2023</v>
      </c>
      <c r="H9" s="21">
        <v>2024</v>
      </c>
      <c r="I9" s="21" t="s">
        <v>18</v>
      </c>
    </row>
    <row r="10" spans="1:9" ht="22.5" customHeight="1">
      <c r="A10" s="186"/>
      <c r="B10" s="186" t="s">
        <v>218</v>
      </c>
      <c r="C10" s="22" t="s">
        <v>20</v>
      </c>
      <c r="D10" s="105">
        <f t="shared" ref="D10:I10" si="0">SUM(D11:D14)</f>
        <v>0</v>
      </c>
      <c r="E10" s="105">
        <f t="shared" si="0"/>
        <v>0</v>
      </c>
      <c r="F10" s="105">
        <f t="shared" si="0"/>
        <v>0</v>
      </c>
      <c r="G10" s="105">
        <f t="shared" si="0"/>
        <v>0</v>
      </c>
      <c r="H10" s="105">
        <f t="shared" si="0"/>
        <v>0</v>
      </c>
      <c r="I10" s="105">
        <f t="shared" si="0"/>
        <v>0</v>
      </c>
    </row>
    <row r="11" spans="1:9" ht="35.25" customHeight="1">
      <c r="A11" s="186"/>
      <c r="B11" s="186"/>
      <c r="C11" s="22" t="s">
        <v>9</v>
      </c>
      <c r="D11" s="105">
        <f>'5.3'!G16</f>
        <v>0</v>
      </c>
      <c r="E11" s="105">
        <f>'5.3'!H16</f>
        <v>0</v>
      </c>
      <c r="F11" s="105">
        <f>'5.3'!I16</f>
        <v>0</v>
      </c>
      <c r="G11" s="105">
        <f>'5.3'!J16</f>
        <v>0</v>
      </c>
      <c r="H11" s="105">
        <f>'5.3'!K16</f>
        <v>0</v>
      </c>
      <c r="I11" s="105">
        <f>SUM(D11:H11)</f>
        <v>0</v>
      </c>
    </row>
    <row r="12" spans="1:9" ht="25.5" customHeight="1">
      <c r="A12" s="186"/>
      <c r="B12" s="186"/>
      <c r="C12" s="22" t="s">
        <v>10</v>
      </c>
      <c r="D12" s="105">
        <f>'5.3'!G17</f>
        <v>0</v>
      </c>
      <c r="E12" s="105">
        <f>'5.3'!H17</f>
        <v>0</v>
      </c>
      <c r="F12" s="105">
        <f>'5.3'!I17</f>
        <v>0</v>
      </c>
      <c r="G12" s="105">
        <f>'5.3'!J17</f>
        <v>0</v>
      </c>
      <c r="H12" s="105">
        <f>'5.3'!K17</f>
        <v>0</v>
      </c>
      <c r="I12" s="105">
        <f>SUM(D12:H12)</f>
        <v>0</v>
      </c>
    </row>
    <row r="13" spans="1:9" ht="35.25" customHeight="1">
      <c r="A13" s="186"/>
      <c r="B13" s="186"/>
      <c r="C13" s="67" t="s">
        <v>115</v>
      </c>
      <c r="D13" s="105">
        <f>'5.3'!G18</f>
        <v>0</v>
      </c>
      <c r="E13" s="105">
        <f>'5.3'!H18</f>
        <v>0</v>
      </c>
      <c r="F13" s="105">
        <f>'5.3'!I18</f>
        <v>0</v>
      </c>
      <c r="G13" s="105">
        <f>'5.3'!J18</f>
        <v>0</v>
      </c>
      <c r="H13" s="105">
        <f>'5.3'!K18</f>
        <v>0</v>
      </c>
      <c r="I13" s="105">
        <f>SUM(D13:H13)</f>
        <v>0</v>
      </c>
    </row>
    <row r="14" spans="1:9" ht="26.25" customHeight="1">
      <c r="A14" s="186"/>
      <c r="B14" s="186"/>
      <c r="C14" s="22" t="s">
        <v>11</v>
      </c>
      <c r="D14" s="105">
        <f>'5.3'!G19</f>
        <v>0</v>
      </c>
      <c r="E14" s="105">
        <f>'5.3'!H19</f>
        <v>0</v>
      </c>
      <c r="F14" s="105">
        <f>'5.3'!I19</f>
        <v>0</v>
      </c>
      <c r="G14" s="105">
        <f>'5.3'!J19</f>
        <v>0</v>
      </c>
      <c r="H14" s="105">
        <f>'5.3'!K19</f>
        <v>0</v>
      </c>
      <c r="I14" s="105">
        <f>SUM(D14:H14)</f>
        <v>0</v>
      </c>
    </row>
  </sheetData>
  <mergeCells count="8">
    <mergeCell ref="A3:I3"/>
    <mergeCell ref="B7:I7"/>
    <mergeCell ref="A8:A14"/>
    <mergeCell ref="B8:B9"/>
    <mergeCell ref="C8:C9"/>
    <mergeCell ref="D8:I8"/>
    <mergeCell ref="B10:B14"/>
    <mergeCell ref="A4:I5"/>
  </mergeCells>
  <pageMargins left="0.58333333333333337" right="0.58333333333333337" top="0.75" bottom="0.75" header="0.3" footer="0.3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K11"/>
  <sheetViews>
    <sheetView zoomScaleNormal="100" workbookViewId="0">
      <selection activeCell="D20" sqref="D20"/>
    </sheetView>
  </sheetViews>
  <sheetFormatPr defaultRowHeight="15"/>
  <cols>
    <col min="1" max="1" width="5" customWidth="1"/>
    <col min="2" max="2" width="30.7109375" customWidth="1"/>
    <col min="3" max="3" width="12.140625" customWidth="1"/>
    <col min="5" max="5" width="16.42578125" customWidth="1"/>
    <col min="6" max="10" width="7.85546875" customWidth="1"/>
    <col min="11" max="11" width="20.85546875" customWidth="1"/>
  </cols>
  <sheetData>
    <row r="1" spans="1:11">
      <c r="K1" s="7" t="s">
        <v>242</v>
      </c>
    </row>
    <row r="2" spans="1:11" ht="15.75">
      <c r="A2" s="2"/>
    </row>
    <row r="3" spans="1:11" ht="15.75">
      <c r="A3" s="193" t="s">
        <v>363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1" ht="15.75" customHeight="1">
      <c r="A4" s="249" t="s">
        <v>256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</row>
    <row r="5" spans="1:11" ht="15.75" customHeight="1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49"/>
    </row>
    <row r="6" spans="1:11" ht="15.7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39.75" customHeight="1">
      <c r="A7" s="261" t="s">
        <v>42</v>
      </c>
      <c r="B7" s="261" t="s">
        <v>82</v>
      </c>
      <c r="C7" s="261" t="s">
        <v>89</v>
      </c>
      <c r="D7" s="261" t="s">
        <v>44</v>
      </c>
      <c r="E7" s="261" t="s">
        <v>362</v>
      </c>
      <c r="F7" s="261" t="s">
        <v>46</v>
      </c>
      <c r="G7" s="261"/>
      <c r="H7" s="261"/>
      <c r="I7" s="261"/>
      <c r="J7" s="261"/>
      <c r="K7" s="261" t="s">
        <v>47</v>
      </c>
    </row>
    <row r="8" spans="1:11">
      <c r="A8" s="261"/>
      <c r="B8" s="261"/>
      <c r="C8" s="261"/>
      <c r="D8" s="261"/>
      <c r="E8" s="261"/>
      <c r="F8" s="36">
        <v>2020</v>
      </c>
      <c r="G8" s="36">
        <v>2021</v>
      </c>
      <c r="H8" s="36">
        <v>2022</v>
      </c>
      <c r="I8" s="36">
        <v>2023</v>
      </c>
      <c r="J8" s="36">
        <v>2024</v>
      </c>
      <c r="K8" s="261"/>
    </row>
    <row r="9" spans="1:11">
      <c r="A9" s="37">
        <v>1</v>
      </c>
      <c r="B9" s="37">
        <v>2</v>
      </c>
      <c r="C9" s="37">
        <v>3</v>
      </c>
      <c r="D9" s="37">
        <v>4</v>
      </c>
      <c r="E9" s="37">
        <v>5</v>
      </c>
      <c r="F9" s="37">
        <v>6</v>
      </c>
      <c r="G9" s="37">
        <v>7</v>
      </c>
      <c r="H9" s="37">
        <v>8</v>
      </c>
      <c r="I9" s="37">
        <v>9</v>
      </c>
      <c r="J9" s="37">
        <v>10</v>
      </c>
      <c r="K9" s="37">
        <v>11</v>
      </c>
    </row>
    <row r="10" spans="1:11" ht="56.25">
      <c r="A10" s="38" t="s">
        <v>157</v>
      </c>
      <c r="B10" s="115" t="s">
        <v>166</v>
      </c>
      <c r="C10" s="39" t="s">
        <v>94</v>
      </c>
      <c r="D10" s="39" t="s">
        <v>51</v>
      </c>
      <c r="E10" s="35">
        <v>35</v>
      </c>
      <c r="F10" s="35">
        <v>40</v>
      </c>
      <c r="G10" s="35">
        <v>42</v>
      </c>
      <c r="H10" s="35">
        <v>44</v>
      </c>
      <c r="I10" s="35">
        <v>46</v>
      </c>
      <c r="J10" s="35">
        <v>48</v>
      </c>
      <c r="K10" s="161" t="s">
        <v>287</v>
      </c>
    </row>
    <row r="11" spans="1:11" ht="45">
      <c r="A11" s="38" t="s">
        <v>158</v>
      </c>
      <c r="B11" s="115" t="s">
        <v>167</v>
      </c>
      <c r="C11" s="39" t="s">
        <v>94</v>
      </c>
      <c r="D11" s="39" t="s">
        <v>51</v>
      </c>
      <c r="E11" s="35">
        <v>30</v>
      </c>
      <c r="F11" s="35">
        <v>10</v>
      </c>
      <c r="G11" s="35">
        <v>20</v>
      </c>
      <c r="H11" s="35">
        <v>30</v>
      </c>
      <c r="I11" s="35">
        <v>40</v>
      </c>
      <c r="J11" s="35">
        <v>50</v>
      </c>
      <c r="K11" s="161" t="s">
        <v>288</v>
      </c>
    </row>
  </sheetData>
  <mergeCells count="9">
    <mergeCell ref="A3:K3"/>
    <mergeCell ref="C7:C8"/>
    <mergeCell ref="A7:A8"/>
    <mergeCell ref="B7:B8"/>
    <mergeCell ref="D7:D8"/>
    <mergeCell ref="E7:E8"/>
    <mergeCell ref="F7:J7"/>
    <mergeCell ref="K7:K8"/>
    <mergeCell ref="A4:K5"/>
  </mergeCells>
  <pageMargins left="0.58333333333333337" right="0.5833333333333333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2"/>
  <sheetViews>
    <sheetView zoomScaleNormal="100" workbookViewId="0">
      <selection activeCell="B5" sqref="B5:I5"/>
    </sheetView>
  </sheetViews>
  <sheetFormatPr defaultRowHeight="15"/>
  <cols>
    <col min="1" max="1" width="25.5703125" customWidth="1"/>
    <col min="2" max="2" width="19.85546875" customWidth="1"/>
    <col min="3" max="3" width="15.140625" customWidth="1"/>
    <col min="4" max="9" width="11.7109375" customWidth="1"/>
  </cols>
  <sheetData>
    <row r="1" spans="1:9">
      <c r="I1" s="6" t="s">
        <v>13</v>
      </c>
    </row>
    <row r="2" spans="1:9">
      <c r="A2" s="4"/>
    </row>
    <row r="3" spans="1:9" ht="20.25" customHeight="1">
      <c r="A3" s="171" t="s">
        <v>217</v>
      </c>
      <c r="B3" s="171"/>
      <c r="C3" s="171"/>
      <c r="D3" s="171"/>
      <c r="E3" s="171"/>
      <c r="F3" s="171"/>
      <c r="G3" s="171"/>
      <c r="H3" s="171"/>
      <c r="I3" s="171"/>
    </row>
    <row r="4" spans="1:9" ht="15.75">
      <c r="A4" s="2"/>
    </row>
    <row r="5" spans="1:9" ht="25.5" customHeight="1">
      <c r="A5" s="109" t="s">
        <v>14</v>
      </c>
      <c r="B5" s="186" t="s">
        <v>365</v>
      </c>
      <c r="C5" s="186"/>
      <c r="D5" s="186"/>
      <c r="E5" s="186"/>
      <c r="F5" s="186"/>
      <c r="G5" s="186"/>
      <c r="H5" s="186"/>
      <c r="I5" s="186"/>
    </row>
    <row r="6" spans="1:9" ht="27.75" customHeight="1">
      <c r="A6" s="178" t="s">
        <v>15</v>
      </c>
      <c r="B6" s="178" t="s">
        <v>16</v>
      </c>
      <c r="C6" s="190" t="s">
        <v>219</v>
      </c>
      <c r="D6" s="187" t="s">
        <v>6</v>
      </c>
      <c r="E6" s="188"/>
      <c r="F6" s="188"/>
      <c r="G6" s="188"/>
      <c r="H6" s="188"/>
      <c r="I6" s="189"/>
    </row>
    <row r="7" spans="1:9" ht="22.5" customHeight="1">
      <c r="A7" s="178"/>
      <c r="B7" s="178"/>
      <c r="C7" s="191"/>
      <c r="D7" s="24">
        <v>2020</v>
      </c>
      <c r="E7" s="24">
        <v>2021</v>
      </c>
      <c r="F7" s="24">
        <v>2022</v>
      </c>
      <c r="G7" s="24">
        <v>2023</v>
      </c>
      <c r="H7" s="24">
        <v>2024</v>
      </c>
      <c r="I7" s="24" t="s">
        <v>18</v>
      </c>
    </row>
    <row r="8" spans="1:9" ht="21.75" customHeight="1">
      <c r="A8" s="178"/>
      <c r="B8" s="178" t="s">
        <v>218</v>
      </c>
      <c r="C8" s="192"/>
      <c r="D8" s="93">
        <f>SUM(D9:D12)</f>
        <v>55617.94</v>
      </c>
      <c r="E8" s="93">
        <f>SUM(E9:E12)</f>
        <v>55617.919999999998</v>
      </c>
      <c r="F8" s="93">
        <f>SUM(F9:F12)</f>
        <v>55617.919999999998</v>
      </c>
      <c r="G8" s="93">
        <f>SUM(G9:G12)</f>
        <v>53450.92</v>
      </c>
      <c r="H8" s="93">
        <f>SUM(H9:H12)</f>
        <v>53450.92</v>
      </c>
      <c r="I8" s="93">
        <f>SUM(D8:H8)</f>
        <v>273755.62</v>
      </c>
    </row>
    <row r="9" spans="1:9" ht="36.75" customHeight="1">
      <c r="A9" s="178"/>
      <c r="B9" s="178"/>
      <c r="C9" s="66" t="s">
        <v>9</v>
      </c>
      <c r="D9" s="93">
        <v>0</v>
      </c>
      <c r="E9" s="93">
        <v>0</v>
      </c>
      <c r="F9" s="93">
        <v>0</v>
      </c>
      <c r="G9" s="93">
        <v>0</v>
      </c>
      <c r="H9" s="93">
        <v>0</v>
      </c>
      <c r="I9" s="93">
        <f>SUM(D9:H9)</f>
        <v>0</v>
      </c>
    </row>
    <row r="10" spans="1:9" ht="53.25" customHeight="1">
      <c r="A10" s="178"/>
      <c r="B10" s="178"/>
      <c r="C10" s="66" t="s">
        <v>10</v>
      </c>
      <c r="D10" s="93">
        <f>'1.3'!G9</f>
        <v>2167</v>
      </c>
      <c r="E10" s="93">
        <f>'1.3'!H9</f>
        <v>2167</v>
      </c>
      <c r="F10" s="93">
        <f>'1.3'!I9</f>
        <v>2167</v>
      </c>
      <c r="G10" s="93">
        <f>'1.3'!J9</f>
        <v>0</v>
      </c>
      <c r="H10" s="93">
        <f>'1.3'!K9</f>
        <v>0</v>
      </c>
      <c r="I10" s="93">
        <f>SUM(D10:H10)</f>
        <v>6501</v>
      </c>
    </row>
    <row r="11" spans="1:9" ht="53.25" customHeight="1">
      <c r="A11" s="178"/>
      <c r="B11" s="178"/>
      <c r="C11" s="66" t="s">
        <v>115</v>
      </c>
      <c r="D11" s="93">
        <f>'1.3'!G10</f>
        <v>53450.94</v>
      </c>
      <c r="E11" s="93">
        <f>'1.3'!H10</f>
        <v>53450.92</v>
      </c>
      <c r="F11" s="93">
        <f>'1.3'!I10</f>
        <v>53450.92</v>
      </c>
      <c r="G11" s="93">
        <f>'1.3'!J10</f>
        <v>53450.92</v>
      </c>
      <c r="H11" s="93">
        <f>'1.3'!K10</f>
        <v>53450.92</v>
      </c>
      <c r="I11" s="93">
        <f>SUM(D11:H11)</f>
        <v>267254.62</v>
      </c>
    </row>
    <row r="12" spans="1:9" ht="25.5" customHeight="1">
      <c r="A12" s="178"/>
      <c r="B12" s="178"/>
      <c r="C12" s="66" t="s">
        <v>11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f>SUM(D12:H12)</f>
        <v>0</v>
      </c>
    </row>
  </sheetData>
  <mergeCells count="7">
    <mergeCell ref="A3:I3"/>
    <mergeCell ref="B5:I5"/>
    <mergeCell ref="B6:B7"/>
    <mergeCell ref="D6:I6"/>
    <mergeCell ref="A6:A12"/>
    <mergeCell ref="B8:B12"/>
    <mergeCell ref="C6:C8"/>
  </mergeCells>
  <pageMargins left="0.57291666666666663" right="0.57291666666666663" top="0.75" bottom="0.75" header="0.3" footer="0.3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E9"/>
  <sheetViews>
    <sheetView topLeftCell="A7" zoomScaleNormal="100" zoomScalePageLayoutView="85" workbookViewId="0">
      <selection activeCell="E21" sqref="E21"/>
    </sheetView>
  </sheetViews>
  <sheetFormatPr defaultRowHeight="15"/>
  <cols>
    <col min="1" max="1" width="6" customWidth="1"/>
    <col min="2" max="2" width="25.7109375" customWidth="1"/>
    <col min="3" max="3" width="47.5703125" customWidth="1"/>
    <col min="4" max="4" width="28.85546875" customWidth="1"/>
    <col min="5" max="5" width="25.7109375" customWidth="1"/>
  </cols>
  <sheetData>
    <row r="1" spans="1:5">
      <c r="E1" s="7" t="s">
        <v>243</v>
      </c>
    </row>
    <row r="2" spans="1:5" ht="15.75">
      <c r="A2" s="8"/>
    </row>
    <row r="3" spans="1:5" ht="15.75">
      <c r="A3" s="193" t="s">
        <v>346</v>
      </c>
      <c r="B3" s="193"/>
      <c r="C3" s="193"/>
      <c r="D3" s="193"/>
      <c r="E3" s="193"/>
    </row>
    <row r="4" spans="1:5" ht="15.75" customHeight="1">
      <c r="A4" s="249" t="s">
        <v>256</v>
      </c>
      <c r="B4" s="249"/>
      <c r="C4" s="249"/>
      <c r="D4" s="249"/>
      <c r="E4" s="249"/>
    </row>
    <row r="5" spans="1:5" ht="15.75" customHeight="1">
      <c r="A5" s="249"/>
      <c r="B5" s="249"/>
      <c r="C5" s="249"/>
      <c r="D5" s="249"/>
      <c r="E5" s="249"/>
    </row>
    <row r="6" spans="1:5" ht="15.75">
      <c r="A6" s="20"/>
      <c r="B6" s="20"/>
      <c r="C6" s="20"/>
      <c r="D6" s="20"/>
      <c r="E6" s="20"/>
    </row>
    <row r="7" spans="1:5" ht="23.25">
      <c r="A7" s="17" t="s">
        <v>21</v>
      </c>
      <c r="B7" s="17" t="s">
        <v>56</v>
      </c>
      <c r="C7" s="17" t="s">
        <v>90</v>
      </c>
      <c r="D7" s="17" t="s">
        <v>58</v>
      </c>
      <c r="E7" s="17" t="s">
        <v>59</v>
      </c>
    </row>
    <row r="8" spans="1:5" ht="123.75">
      <c r="A8" s="115" t="s">
        <v>26</v>
      </c>
      <c r="B8" s="115" t="s">
        <v>166</v>
      </c>
      <c r="C8" s="115" t="s">
        <v>183</v>
      </c>
      <c r="D8" s="115" t="s">
        <v>184</v>
      </c>
      <c r="E8" s="115" t="s">
        <v>61</v>
      </c>
    </row>
    <row r="9" spans="1:5" ht="181.5" customHeight="1">
      <c r="A9" s="115" t="s">
        <v>28</v>
      </c>
      <c r="B9" s="115" t="s">
        <v>167</v>
      </c>
      <c r="C9" s="115" t="s">
        <v>185</v>
      </c>
      <c r="D9" s="115" t="s">
        <v>184</v>
      </c>
      <c r="E9" s="115" t="s">
        <v>61</v>
      </c>
    </row>
  </sheetData>
  <mergeCells count="2">
    <mergeCell ref="A3:E3"/>
    <mergeCell ref="A4:E5"/>
  </mergeCells>
  <pageMargins left="0.58823529411764708" right="0.5759803921568627" top="0.75" bottom="0.75" header="0.3" footer="0.3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M44"/>
  <sheetViews>
    <sheetView zoomScaleNormal="100" zoomScalePageLayoutView="85" workbookViewId="0">
      <selection activeCell="A3" sqref="A3:M3"/>
    </sheetView>
  </sheetViews>
  <sheetFormatPr defaultRowHeight="15"/>
  <cols>
    <col min="1" max="1" width="5.28515625" customWidth="1"/>
    <col min="2" max="2" width="16.42578125" customWidth="1"/>
    <col min="4" max="4" width="17.140625" customWidth="1"/>
    <col min="5" max="11" width="8.42578125" customWidth="1"/>
    <col min="12" max="12" width="13.42578125" customWidth="1"/>
    <col min="13" max="13" width="13.140625" customWidth="1"/>
  </cols>
  <sheetData>
    <row r="1" spans="1:13">
      <c r="M1" s="7" t="s">
        <v>244</v>
      </c>
    </row>
    <row r="2" spans="1:13" ht="15.75">
      <c r="A2" s="15"/>
    </row>
    <row r="3" spans="1:13" ht="15.75">
      <c r="A3" s="193" t="s">
        <v>364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</row>
    <row r="4" spans="1:13" ht="15.75" customHeight="1">
      <c r="A4" s="249" t="s">
        <v>256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13" ht="15.75" customHeight="1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</row>
    <row r="6" spans="1:13" ht="15.7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114" customHeight="1">
      <c r="A7" s="203" t="s">
        <v>42</v>
      </c>
      <c r="B7" s="203" t="s">
        <v>22</v>
      </c>
      <c r="C7" s="203" t="s">
        <v>69</v>
      </c>
      <c r="D7" s="203" t="s">
        <v>17</v>
      </c>
      <c r="E7" s="203" t="s">
        <v>331</v>
      </c>
      <c r="F7" s="203" t="s">
        <v>33</v>
      </c>
      <c r="G7" s="203" t="s">
        <v>36</v>
      </c>
      <c r="H7" s="203"/>
      <c r="I7" s="203"/>
      <c r="J7" s="203"/>
      <c r="K7" s="203"/>
      <c r="L7" s="203" t="s">
        <v>24</v>
      </c>
      <c r="M7" s="203" t="s">
        <v>70</v>
      </c>
    </row>
    <row r="8" spans="1:13" ht="27.75" customHeight="1">
      <c r="A8" s="203"/>
      <c r="B8" s="203"/>
      <c r="C8" s="203"/>
      <c r="D8" s="203"/>
      <c r="E8" s="203"/>
      <c r="F8" s="203"/>
      <c r="G8" s="64">
        <v>2020</v>
      </c>
      <c r="H8" s="64">
        <v>2021</v>
      </c>
      <c r="I8" s="56">
        <v>2022</v>
      </c>
      <c r="J8" s="26">
        <v>2023</v>
      </c>
      <c r="K8" s="26">
        <v>2024</v>
      </c>
      <c r="L8" s="203"/>
      <c r="M8" s="203"/>
    </row>
    <row r="9" spans="1:13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57">
        <v>9</v>
      </c>
      <c r="J9" s="21">
        <v>10</v>
      </c>
      <c r="K9" s="21">
        <v>11</v>
      </c>
      <c r="L9" s="21">
        <v>12</v>
      </c>
      <c r="M9" s="21">
        <v>13</v>
      </c>
    </row>
    <row r="10" spans="1:13" ht="15" customHeight="1">
      <c r="A10" s="204">
        <v>1</v>
      </c>
      <c r="B10" s="263" t="s">
        <v>116</v>
      </c>
      <c r="C10" s="181" t="s">
        <v>117</v>
      </c>
      <c r="D10" s="90" t="s">
        <v>18</v>
      </c>
      <c r="E10" s="99">
        <f t="shared" ref="E10:K10" si="0">SUM(E11:E14)</f>
        <v>0</v>
      </c>
      <c r="F10" s="99">
        <f t="shared" si="0"/>
        <v>0</v>
      </c>
      <c r="G10" s="99">
        <f t="shared" si="0"/>
        <v>0</v>
      </c>
      <c r="H10" s="99">
        <f t="shared" si="0"/>
        <v>0</v>
      </c>
      <c r="I10" s="101">
        <f t="shared" si="0"/>
        <v>0</v>
      </c>
      <c r="J10" s="99">
        <f t="shared" si="0"/>
        <v>0</v>
      </c>
      <c r="K10" s="99">
        <f t="shared" si="0"/>
        <v>0</v>
      </c>
      <c r="L10" s="190" t="s">
        <v>68</v>
      </c>
      <c r="M10" s="190" t="s">
        <v>92</v>
      </c>
    </row>
    <row r="11" spans="1:13" ht="39.75" customHeight="1">
      <c r="A11" s="205"/>
      <c r="B11" s="264"/>
      <c r="C11" s="266"/>
      <c r="D11" s="87" t="s">
        <v>9</v>
      </c>
      <c r="E11" s="102">
        <f>I11</f>
        <v>0</v>
      </c>
      <c r="F11" s="102">
        <f>SUM(G11:K11)</f>
        <v>0</v>
      </c>
      <c r="G11" s="102">
        <f t="shared" ref="G11:K13" si="1">SUM(G16,G26)</f>
        <v>0</v>
      </c>
      <c r="H11" s="102">
        <f t="shared" si="1"/>
        <v>0</v>
      </c>
      <c r="I11" s="102">
        <f t="shared" si="1"/>
        <v>0</v>
      </c>
      <c r="J11" s="102">
        <f t="shared" si="1"/>
        <v>0</v>
      </c>
      <c r="K11" s="102">
        <f t="shared" si="1"/>
        <v>0</v>
      </c>
      <c r="L11" s="191"/>
      <c r="M11" s="191"/>
    </row>
    <row r="12" spans="1:13" ht="37.5" customHeight="1">
      <c r="A12" s="205"/>
      <c r="B12" s="264"/>
      <c r="C12" s="266"/>
      <c r="D12" s="87" t="s">
        <v>10</v>
      </c>
      <c r="E12" s="102">
        <f>I12</f>
        <v>0</v>
      </c>
      <c r="F12" s="102">
        <f>SUM(G12:K12)</f>
        <v>0</v>
      </c>
      <c r="G12" s="102">
        <f t="shared" si="1"/>
        <v>0</v>
      </c>
      <c r="H12" s="102">
        <f t="shared" si="1"/>
        <v>0</v>
      </c>
      <c r="I12" s="102">
        <f t="shared" si="1"/>
        <v>0</v>
      </c>
      <c r="J12" s="102">
        <f t="shared" si="1"/>
        <v>0</v>
      </c>
      <c r="K12" s="102">
        <f t="shared" si="1"/>
        <v>0</v>
      </c>
      <c r="L12" s="191"/>
      <c r="M12" s="191"/>
    </row>
    <row r="13" spans="1:13" ht="37.5" customHeight="1">
      <c r="A13" s="205"/>
      <c r="B13" s="264"/>
      <c r="C13" s="266"/>
      <c r="D13" s="87" t="s">
        <v>120</v>
      </c>
      <c r="E13" s="102">
        <f>I13</f>
        <v>0</v>
      </c>
      <c r="F13" s="102">
        <f>SUM(G13:K13)</f>
        <v>0</v>
      </c>
      <c r="G13" s="102">
        <f t="shared" si="1"/>
        <v>0</v>
      </c>
      <c r="H13" s="102">
        <f t="shared" si="1"/>
        <v>0</v>
      </c>
      <c r="I13" s="102">
        <f t="shared" si="1"/>
        <v>0</v>
      </c>
      <c r="J13" s="102">
        <f t="shared" si="1"/>
        <v>0</v>
      </c>
      <c r="K13" s="102">
        <f t="shared" si="1"/>
        <v>0</v>
      </c>
      <c r="L13" s="191"/>
      <c r="M13" s="191"/>
    </row>
    <row r="14" spans="1:13" ht="24">
      <c r="A14" s="206"/>
      <c r="B14" s="265"/>
      <c r="C14" s="179"/>
      <c r="D14" s="87" t="s">
        <v>72</v>
      </c>
      <c r="E14" s="102">
        <f>I14</f>
        <v>0</v>
      </c>
      <c r="F14" s="102">
        <f>SUM(G14:K14)</f>
        <v>0</v>
      </c>
      <c r="G14" s="102">
        <f>SUM(G19,G29)</f>
        <v>0</v>
      </c>
      <c r="H14" s="102">
        <f>SUM(H19,H29)</f>
        <v>0</v>
      </c>
      <c r="I14" s="102">
        <f>SUM(I19,I29)</f>
        <v>0</v>
      </c>
      <c r="J14" s="102">
        <f>SUM(J19,J29)</f>
        <v>0</v>
      </c>
      <c r="K14" s="102">
        <f>SUM(K19,K29)</f>
        <v>0</v>
      </c>
      <c r="L14" s="192"/>
      <c r="M14" s="192"/>
    </row>
    <row r="15" spans="1:13" ht="15" customHeight="1">
      <c r="A15" s="204">
        <v>2</v>
      </c>
      <c r="B15" s="263" t="s">
        <v>322</v>
      </c>
      <c r="C15" s="181" t="s">
        <v>117</v>
      </c>
      <c r="D15" s="90" t="s">
        <v>18</v>
      </c>
      <c r="E15" s="99">
        <f t="shared" ref="E15:K15" si="2">SUM(E16:E19)</f>
        <v>0</v>
      </c>
      <c r="F15" s="99">
        <f t="shared" si="2"/>
        <v>0</v>
      </c>
      <c r="G15" s="99">
        <f t="shared" si="2"/>
        <v>0</v>
      </c>
      <c r="H15" s="99">
        <f t="shared" si="2"/>
        <v>0</v>
      </c>
      <c r="I15" s="101">
        <f t="shared" si="2"/>
        <v>0</v>
      </c>
      <c r="J15" s="99">
        <f t="shared" si="2"/>
        <v>0</v>
      </c>
      <c r="K15" s="99">
        <f t="shared" si="2"/>
        <v>0</v>
      </c>
      <c r="L15" s="190" t="s">
        <v>68</v>
      </c>
      <c r="M15" s="190" t="s">
        <v>92</v>
      </c>
    </row>
    <row r="16" spans="1:13" ht="39.75" customHeight="1">
      <c r="A16" s="205"/>
      <c r="B16" s="264"/>
      <c r="C16" s="266"/>
      <c r="D16" s="87" t="s">
        <v>9</v>
      </c>
      <c r="E16" s="102">
        <f>I16</f>
        <v>0</v>
      </c>
      <c r="F16" s="102">
        <f>SUM(G16:K16)</f>
        <v>0</v>
      </c>
      <c r="G16" s="102">
        <f t="shared" ref="G16:K18" si="3">SUM(G21)</f>
        <v>0</v>
      </c>
      <c r="H16" s="102">
        <f t="shared" si="3"/>
        <v>0</v>
      </c>
      <c r="I16" s="102">
        <f t="shared" si="3"/>
        <v>0</v>
      </c>
      <c r="J16" s="102">
        <f t="shared" si="3"/>
        <v>0</v>
      </c>
      <c r="K16" s="102">
        <f t="shared" si="3"/>
        <v>0</v>
      </c>
      <c r="L16" s="191"/>
      <c r="M16" s="191"/>
    </row>
    <row r="17" spans="1:13" ht="37.5" customHeight="1">
      <c r="A17" s="205"/>
      <c r="B17" s="264"/>
      <c r="C17" s="266"/>
      <c r="D17" s="87" t="s">
        <v>10</v>
      </c>
      <c r="E17" s="102">
        <f>I17</f>
        <v>0</v>
      </c>
      <c r="F17" s="102">
        <f>SUM(G17:K17)</f>
        <v>0</v>
      </c>
      <c r="G17" s="102">
        <f t="shared" si="3"/>
        <v>0</v>
      </c>
      <c r="H17" s="102">
        <f t="shared" si="3"/>
        <v>0</v>
      </c>
      <c r="I17" s="102">
        <f t="shared" si="3"/>
        <v>0</v>
      </c>
      <c r="J17" s="102">
        <f t="shared" si="3"/>
        <v>0</v>
      </c>
      <c r="K17" s="102">
        <f t="shared" si="3"/>
        <v>0</v>
      </c>
      <c r="L17" s="191"/>
      <c r="M17" s="191"/>
    </row>
    <row r="18" spans="1:13" ht="37.5" customHeight="1">
      <c r="A18" s="205"/>
      <c r="B18" s="264"/>
      <c r="C18" s="266"/>
      <c r="D18" s="87" t="s">
        <v>120</v>
      </c>
      <c r="E18" s="102">
        <f>I18</f>
        <v>0</v>
      </c>
      <c r="F18" s="102">
        <f>SUM(G18:K18)</f>
        <v>0</v>
      </c>
      <c r="G18" s="102">
        <f t="shared" si="3"/>
        <v>0</v>
      </c>
      <c r="H18" s="102">
        <f t="shared" si="3"/>
        <v>0</v>
      </c>
      <c r="I18" s="102">
        <f t="shared" si="3"/>
        <v>0</v>
      </c>
      <c r="J18" s="102">
        <f t="shared" si="3"/>
        <v>0</v>
      </c>
      <c r="K18" s="102">
        <f t="shared" si="3"/>
        <v>0</v>
      </c>
      <c r="L18" s="191"/>
      <c r="M18" s="191"/>
    </row>
    <row r="19" spans="1:13" ht="51.75" customHeight="1">
      <c r="A19" s="206"/>
      <c r="B19" s="265"/>
      <c r="C19" s="179"/>
      <c r="D19" s="87" t="s">
        <v>72</v>
      </c>
      <c r="E19" s="102">
        <f>I19</f>
        <v>0</v>
      </c>
      <c r="F19" s="102">
        <f>SUM(G19:K19)</f>
        <v>0</v>
      </c>
      <c r="G19" s="102">
        <f>SUM(G24)</f>
        <v>0</v>
      </c>
      <c r="H19" s="102">
        <f>SUM(H24)</f>
        <v>0</v>
      </c>
      <c r="I19" s="102">
        <f>SUM(I24)</f>
        <v>0</v>
      </c>
      <c r="J19" s="102">
        <f>SUM(J24)</f>
        <v>0</v>
      </c>
      <c r="K19" s="102">
        <f>SUM(K24)</f>
        <v>0</v>
      </c>
      <c r="L19" s="192"/>
      <c r="M19" s="192"/>
    </row>
    <row r="20" spans="1:13" ht="18.75" customHeight="1">
      <c r="A20" s="202">
        <v>3</v>
      </c>
      <c r="B20" s="190" t="s">
        <v>323</v>
      </c>
      <c r="C20" s="204" t="s">
        <v>117</v>
      </c>
      <c r="D20" s="27" t="s">
        <v>18</v>
      </c>
      <c r="E20" s="99">
        <f t="shared" ref="E20:K20" si="4">SUM(E21:E24)</f>
        <v>0</v>
      </c>
      <c r="F20" s="99">
        <f t="shared" si="4"/>
        <v>0</v>
      </c>
      <c r="G20" s="99">
        <f t="shared" si="4"/>
        <v>0</v>
      </c>
      <c r="H20" s="99">
        <f t="shared" si="4"/>
        <v>0</v>
      </c>
      <c r="I20" s="101">
        <f t="shared" si="4"/>
        <v>0</v>
      </c>
      <c r="J20" s="99">
        <f t="shared" si="4"/>
        <v>0</v>
      </c>
      <c r="K20" s="99">
        <f t="shared" si="4"/>
        <v>0</v>
      </c>
      <c r="L20" s="190" t="s">
        <v>19</v>
      </c>
      <c r="M20" s="190" t="s">
        <v>210</v>
      </c>
    </row>
    <row r="21" spans="1:13" ht="40.5" customHeight="1">
      <c r="A21" s="202"/>
      <c r="B21" s="191"/>
      <c r="C21" s="205"/>
      <c r="D21" s="22" t="s">
        <v>9</v>
      </c>
      <c r="E21" s="102">
        <f>I21</f>
        <v>0</v>
      </c>
      <c r="F21" s="102">
        <f>SUM(G21:K21)</f>
        <v>0</v>
      </c>
      <c r="G21" s="103">
        <v>0</v>
      </c>
      <c r="H21" s="103">
        <v>0</v>
      </c>
      <c r="I21" s="103">
        <v>0</v>
      </c>
      <c r="J21" s="103">
        <v>0</v>
      </c>
      <c r="K21" s="103">
        <v>0</v>
      </c>
      <c r="L21" s="191"/>
      <c r="M21" s="191"/>
    </row>
    <row r="22" spans="1:13" ht="39.75" customHeight="1">
      <c r="A22" s="202"/>
      <c r="B22" s="191"/>
      <c r="C22" s="205"/>
      <c r="D22" s="22" t="s">
        <v>10</v>
      </c>
      <c r="E22" s="102">
        <f>I22</f>
        <v>0</v>
      </c>
      <c r="F22" s="102">
        <f>SUM(G22:K22)</f>
        <v>0</v>
      </c>
      <c r="G22" s="103">
        <v>0</v>
      </c>
      <c r="H22" s="103">
        <v>0</v>
      </c>
      <c r="I22" s="103">
        <v>0</v>
      </c>
      <c r="J22" s="103">
        <v>0</v>
      </c>
      <c r="K22" s="103">
        <v>0</v>
      </c>
      <c r="L22" s="191"/>
      <c r="M22" s="191"/>
    </row>
    <row r="23" spans="1:13" ht="36.75" customHeight="1">
      <c r="A23" s="202"/>
      <c r="B23" s="191"/>
      <c r="C23" s="205"/>
      <c r="D23" s="74" t="s">
        <v>120</v>
      </c>
      <c r="E23" s="102">
        <f>I23</f>
        <v>0</v>
      </c>
      <c r="F23" s="102">
        <f>SUM(G23:K23)</f>
        <v>0</v>
      </c>
      <c r="G23" s="103">
        <v>0</v>
      </c>
      <c r="H23" s="103">
        <v>0</v>
      </c>
      <c r="I23" s="103">
        <v>0</v>
      </c>
      <c r="J23" s="103">
        <v>0</v>
      </c>
      <c r="K23" s="103">
        <v>0</v>
      </c>
      <c r="L23" s="191"/>
      <c r="M23" s="191"/>
    </row>
    <row r="24" spans="1:13" ht="24">
      <c r="A24" s="202"/>
      <c r="B24" s="192"/>
      <c r="C24" s="206"/>
      <c r="D24" s="22" t="s">
        <v>72</v>
      </c>
      <c r="E24" s="102">
        <f>I24</f>
        <v>0</v>
      </c>
      <c r="F24" s="102">
        <f>SUM(G24:K24)</f>
        <v>0</v>
      </c>
      <c r="G24" s="103">
        <v>0</v>
      </c>
      <c r="H24" s="103">
        <v>0</v>
      </c>
      <c r="I24" s="103">
        <v>0</v>
      </c>
      <c r="J24" s="103">
        <v>0</v>
      </c>
      <c r="K24" s="103">
        <v>0</v>
      </c>
      <c r="L24" s="192"/>
      <c r="M24" s="192"/>
    </row>
    <row r="25" spans="1:13">
      <c r="A25" s="202">
        <v>4</v>
      </c>
      <c r="B25" s="262" t="s">
        <v>324</v>
      </c>
      <c r="C25" s="186" t="s">
        <v>117</v>
      </c>
      <c r="D25" s="82" t="s">
        <v>18</v>
      </c>
      <c r="E25" s="99">
        <f t="shared" ref="E25:K25" si="5">SUM(E26:E29)</f>
        <v>0</v>
      </c>
      <c r="F25" s="99">
        <f t="shared" si="5"/>
        <v>0</v>
      </c>
      <c r="G25" s="99">
        <f t="shared" si="5"/>
        <v>0</v>
      </c>
      <c r="H25" s="99">
        <f t="shared" si="5"/>
        <v>0</v>
      </c>
      <c r="I25" s="101">
        <f t="shared" si="5"/>
        <v>0</v>
      </c>
      <c r="J25" s="99">
        <f t="shared" si="5"/>
        <v>0</v>
      </c>
      <c r="K25" s="99">
        <f t="shared" si="5"/>
        <v>0</v>
      </c>
      <c r="L25" s="178" t="s">
        <v>68</v>
      </c>
      <c r="M25" s="178" t="s">
        <v>125</v>
      </c>
    </row>
    <row r="26" spans="1:13" ht="36">
      <c r="A26" s="202"/>
      <c r="B26" s="262"/>
      <c r="C26" s="186"/>
      <c r="D26" s="81" t="s">
        <v>9</v>
      </c>
      <c r="E26" s="102">
        <f>I26</f>
        <v>0</v>
      </c>
      <c r="F26" s="102">
        <f>SUM(G26:K26)</f>
        <v>0</v>
      </c>
      <c r="G26" s="102">
        <f t="shared" ref="G26:K28" si="6">SUM(G31,G36,G41)</f>
        <v>0</v>
      </c>
      <c r="H26" s="102">
        <f t="shared" si="6"/>
        <v>0</v>
      </c>
      <c r="I26" s="102">
        <f t="shared" si="6"/>
        <v>0</v>
      </c>
      <c r="J26" s="102">
        <f t="shared" si="6"/>
        <v>0</v>
      </c>
      <c r="K26" s="102">
        <f t="shared" si="6"/>
        <v>0</v>
      </c>
      <c r="L26" s="178"/>
      <c r="M26" s="178"/>
    </row>
    <row r="27" spans="1:13" ht="36">
      <c r="A27" s="202"/>
      <c r="B27" s="262"/>
      <c r="C27" s="186"/>
      <c r="D27" s="81" t="s">
        <v>10</v>
      </c>
      <c r="E27" s="102">
        <f>I27</f>
        <v>0</v>
      </c>
      <c r="F27" s="102">
        <f>SUM(G27:K27)</f>
        <v>0</v>
      </c>
      <c r="G27" s="102">
        <f t="shared" si="6"/>
        <v>0</v>
      </c>
      <c r="H27" s="102">
        <f t="shared" si="6"/>
        <v>0</v>
      </c>
      <c r="I27" s="102">
        <f t="shared" si="6"/>
        <v>0</v>
      </c>
      <c r="J27" s="102">
        <f t="shared" si="6"/>
        <v>0</v>
      </c>
      <c r="K27" s="102">
        <f t="shared" si="6"/>
        <v>0</v>
      </c>
      <c r="L27" s="178"/>
      <c r="M27" s="178"/>
    </row>
    <row r="28" spans="1:13" ht="36">
      <c r="A28" s="202"/>
      <c r="B28" s="262"/>
      <c r="C28" s="186"/>
      <c r="D28" s="81" t="s">
        <v>120</v>
      </c>
      <c r="E28" s="102">
        <f>I28</f>
        <v>0</v>
      </c>
      <c r="F28" s="102">
        <f>SUM(G28:K28)</f>
        <v>0</v>
      </c>
      <c r="G28" s="102">
        <f t="shared" si="6"/>
        <v>0</v>
      </c>
      <c r="H28" s="102">
        <f t="shared" si="6"/>
        <v>0</v>
      </c>
      <c r="I28" s="102">
        <f t="shared" si="6"/>
        <v>0</v>
      </c>
      <c r="J28" s="102">
        <f t="shared" si="6"/>
        <v>0</v>
      </c>
      <c r="K28" s="102">
        <f t="shared" si="6"/>
        <v>0</v>
      </c>
      <c r="L28" s="178"/>
      <c r="M28" s="178"/>
    </row>
    <row r="29" spans="1:13" ht="50.25" customHeight="1">
      <c r="A29" s="202"/>
      <c r="B29" s="262"/>
      <c r="C29" s="186"/>
      <c r="D29" s="81" t="s">
        <v>72</v>
      </c>
      <c r="E29" s="102">
        <f>I29</f>
        <v>0</v>
      </c>
      <c r="F29" s="102">
        <f>SUM(G29:K29)</f>
        <v>0</v>
      </c>
      <c r="G29" s="102">
        <f>SUM(G34,G39,G44)</f>
        <v>0</v>
      </c>
      <c r="H29" s="102">
        <f>SUM(H34,H39,H44)</f>
        <v>0</v>
      </c>
      <c r="I29" s="102">
        <f>SUM(I34,I39,I44)</f>
        <v>0</v>
      </c>
      <c r="J29" s="102">
        <f>SUM(J34,J39,J44)</f>
        <v>0</v>
      </c>
      <c r="K29" s="102">
        <f>SUM(K34,K39,K44)</f>
        <v>0</v>
      </c>
      <c r="L29" s="178"/>
      <c r="M29" s="178"/>
    </row>
    <row r="30" spans="1:13">
      <c r="A30" s="202">
        <v>5</v>
      </c>
      <c r="B30" s="190" t="s">
        <v>325</v>
      </c>
      <c r="C30" s="202" t="s">
        <v>117</v>
      </c>
      <c r="D30" s="27" t="s">
        <v>18</v>
      </c>
      <c r="E30" s="99">
        <f t="shared" ref="E30:K30" si="7">SUM(E31:E34)</f>
        <v>0</v>
      </c>
      <c r="F30" s="99">
        <f t="shared" si="7"/>
        <v>0</v>
      </c>
      <c r="G30" s="100">
        <f t="shared" si="7"/>
        <v>0</v>
      </c>
      <c r="H30" s="100">
        <f t="shared" si="7"/>
        <v>0</v>
      </c>
      <c r="I30" s="101">
        <f t="shared" si="7"/>
        <v>0</v>
      </c>
      <c r="J30" s="100">
        <f t="shared" si="7"/>
        <v>0</v>
      </c>
      <c r="K30" s="100">
        <f t="shared" si="7"/>
        <v>0</v>
      </c>
      <c r="L30" s="178" t="s">
        <v>211</v>
      </c>
      <c r="M30" s="178" t="s">
        <v>126</v>
      </c>
    </row>
    <row r="31" spans="1:13" ht="36">
      <c r="A31" s="202"/>
      <c r="B31" s="191"/>
      <c r="C31" s="202"/>
      <c r="D31" s="22" t="s">
        <v>9</v>
      </c>
      <c r="E31" s="102">
        <f>I31</f>
        <v>0</v>
      </c>
      <c r="F31" s="102">
        <f>SUM(G31:K31)</f>
        <v>0</v>
      </c>
      <c r="G31" s="103">
        <v>0</v>
      </c>
      <c r="H31" s="103">
        <v>0</v>
      </c>
      <c r="I31" s="104">
        <v>0</v>
      </c>
      <c r="J31" s="103">
        <v>0</v>
      </c>
      <c r="K31" s="103">
        <v>0</v>
      </c>
      <c r="L31" s="178"/>
      <c r="M31" s="178"/>
    </row>
    <row r="32" spans="1:13" ht="36">
      <c r="A32" s="202"/>
      <c r="B32" s="191"/>
      <c r="C32" s="202"/>
      <c r="D32" s="22" t="s">
        <v>10</v>
      </c>
      <c r="E32" s="102">
        <f>I32</f>
        <v>0</v>
      </c>
      <c r="F32" s="102">
        <f>SUM(G32:K32)</f>
        <v>0</v>
      </c>
      <c r="G32" s="103">
        <v>0</v>
      </c>
      <c r="H32" s="103">
        <v>0</v>
      </c>
      <c r="I32" s="104">
        <v>0</v>
      </c>
      <c r="J32" s="103">
        <v>0</v>
      </c>
      <c r="K32" s="103">
        <v>0</v>
      </c>
      <c r="L32" s="178"/>
      <c r="M32" s="178"/>
    </row>
    <row r="33" spans="1:13" ht="36">
      <c r="A33" s="202"/>
      <c r="B33" s="191"/>
      <c r="C33" s="202"/>
      <c r="D33" s="74" t="s">
        <v>120</v>
      </c>
      <c r="E33" s="102">
        <f>I33</f>
        <v>0</v>
      </c>
      <c r="F33" s="102">
        <f>SUM(G33:K33)</f>
        <v>0</v>
      </c>
      <c r="G33" s="103">
        <v>0</v>
      </c>
      <c r="H33" s="103">
        <v>0</v>
      </c>
      <c r="I33" s="104">
        <v>0</v>
      </c>
      <c r="J33" s="103">
        <v>0</v>
      </c>
      <c r="K33" s="103">
        <v>0</v>
      </c>
      <c r="L33" s="178"/>
      <c r="M33" s="178"/>
    </row>
    <row r="34" spans="1:13" ht="95.25" customHeight="1">
      <c r="A34" s="202"/>
      <c r="B34" s="192"/>
      <c r="C34" s="202"/>
      <c r="D34" s="22" t="s">
        <v>72</v>
      </c>
      <c r="E34" s="102">
        <f>I34</f>
        <v>0</v>
      </c>
      <c r="F34" s="102">
        <f>SUM(G34:K34)</f>
        <v>0</v>
      </c>
      <c r="G34" s="103">
        <v>0</v>
      </c>
      <c r="H34" s="103">
        <v>0</v>
      </c>
      <c r="I34" s="104">
        <v>0</v>
      </c>
      <c r="J34" s="103">
        <v>0</v>
      </c>
      <c r="K34" s="103">
        <v>0</v>
      </c>
      <c r="L34" s="178"/>
      <c r="M34" s="178"/>
    </row>
    <row r="35" spans="1:13">
      <c r="A35" s="202">
        <v>6</v>
      </c>
      <c r="B35" s="190" t="s">
        <v>326</v>
      </c>
      <c r="C35" s="202" t="s">
        <v>117</v>
      </c>
      <c r="D35" s="90" t="s">
        <v>18</v>
      </c>
      <c r="E35" s="99">
        <f t="shared" ref="E35:K35" si="8">SUM(E36:E39)</f>
        <v>0</v>
      </c>
      <c r="F35" s="99">
        <f t="shared" si="8"/>
        <v>0</v>
      </c>
      <c r="G35" s="100">
        <f t="shared" si="8"/>
        <v>0</v>
      </c>
      <c r="H35" s="100">
        <f t="shared" si="8"/>
        <v>0</v>
      </c>
      <c r="I35" s="101">
        <f t="shared" si="8"/>
        <v>0</v>
      </c>
      <c r="J35" s="100">
        <f t="shared" si="8"/>
        <v>0</v>
      </c>
      <c r="K35" s="100">
        <f t="shared" si="8"/>
        <v>0</v>
      </c>
      <c r="L35" s="178" t="s">
        <v>209</v>
      </c>
      <c r="M35" s="178" t="s">
        <v>126</v>
      </c>
    </row>
    <row r="36" spans="1:13" ht="36">
      <c r="A36" s="202"/>
      <c r="B36" s="191"/>
      <c r="C36" s="202"/>
      <c r="D36" s="87" t="s">
        <v>9</v>
      </c>
      <c r="E36" s="102">
        <f>I36</f>
        <v>0</v>
      </c>
      <c r="F36" s="102">
        <f>SUM(G36:K36)</f>
        <v>0</v>
      </c>
      <c r="G36" s="103">
        <v>0</v>
      </c>
      <c r="H36" s="103">
        <v>0</v>
      </c>
      <c r="I36" s="104">
        <v>0</v>
      </c>
      <c r="J36" s="103">
        <v>0</v>
      </c>
      <c r="K36" s="103">
        <v>0</v>
      </c>
      <c r="L36" s="178"/>
      <c r="M36" s="178"/>
    </row>
    <row r="37" spans="1:13" ht="36">
      <c r="A37" s="202"/>
      <c r="B37" s="191"/>
      <c r="C37" s="202"/>
      <c r="D37" s="87" t="s">
        <v>10</v>
      </c>
      <c r="E37" s="102">
        <f>I37</f>
        <v>0</v>
      </c>
      <c r="F37" s="102">
        <f>SUM(G37:K37)</f>
        <v>0</v>
      </c>
      <c r="G37" s="103">
        <v>0</v>
      </c>
      <c r="H37" s="103">
        <v>0</v>
      </c>
      <c r="I37" s="104">
        <v>0</v>
      </c>
      <c r="J37" s="103">
        <v>0</v>
      </c>
      <c r="K37" s="103">
        <v>0</v>
      </c>
      <c r="L37" s="178"/>
      <c r="M37" s="178"/>
    </row>
    <row r="38" spans="1:13" ht="36">
      <c r="A38" s="202"/>
      <c r="B38" s="191"/>
      <c r="C38" s="202"/>
      <c r="D38" s="87" t="s">
        <v>120</v>
      </c>
      <c r="E38" s="102">
        <f>I38</f>
        <v>0</v>
      </c>
      <c r="F38" s="102">
        <f>SUM(G38:K38)</f>
        <v>0</v>
      </c>
      <c r="G38" s="103">
        <v>0</v>
      </c>
      <c r="H38" s="103">
        <v>0</v>
      </c>
      <c r="I38" s="104">
        <v>0</v>
      </c>
      <c r="J38" s="103">
        <v>0</v>
      </c>
      <c r="K38" s="103">
        <v>0</v>
      </c>
      <c r="L38" s="178"/>
      <c r="M38" s="178"/>
    </row>
    <row r="39" spans="1:13" ht="95.25" customHeight="1">
      <c r="A39" s="202"/>
      <c r="B39" s="192"/>
      <c r="C39" s="202"/>
      <c r="D39" s="87" t="s">
        <v>72</v>
      </c>
      <c r="E39" s="102">
        <f>I39</f>
        <v>0</v>
      </c>
      <c r="F39" s="102">
        <f>SUM(G39:K39)</f>
        <v>0</v>
      </c>
      <c r="G39" s="103">
        <v>0</v>
      </c>
      <c r="H39" s="103">
        <v>0</v>
      </c>
      <c r="I39" s="104">
        <v>0</v>
      </c>
      <c r="J39" s="103">
        <v>0</v>
      </c>
      <c r="K39" s="103">
        <v>0</v>
      </c>
      <c r="L39" s="178"/>
      <c r="M39" s="178"/>
    </row>
    <row r="40" spans="1:13">
      <c r="A40" s="202">
        <v>7</v>
      </c>
      <c r="B40" s="190" t="s">
        <v>327</v>
      </c>
      <c r="C40" s="202" t="s">
        <v>117</v>
      </c>
      <c r="D40" s="90" t="s">
        <v>18</v>
      </c>
      <c r="E40" s="99">
        <f t="shared" ref="E40:K40" si="9">SUM(E41:E44)</f>
        <v>0</v>
      </c>
      <c r="F40" s="99">
        <f t="shared" si="9"/>
        <v>0</v>
      </c>
      <c r="G40" s="100">
        <f t="shared" si="9"/>
        <v>0</v>
      </c>
      <c r="H40" s="100">
        <f t="shared" si="9"/>
        <v>0</v>
      </c>
      <c r="I40" s="101">
        <f t="shared" si="9"/>
        <v>0</v>
      </c>
      <c r="J40" s="100">
        <f t="shared" si="9"/>
        <v>0</v>
      </c>
      <c r="K40" s="100">
        <f t="shared" si="9"/>
        <v>0</v>
      </c>
      <c r="L40" s="178" t="s">
        <v>209</v>
      </c>
      <c r="M40" s="178" t="s">
        <v>126</v>
      </c>
    </row>
    <row r="41" spans="1:13" ht="36">
      <c r="A41" s="202"/>
      <c r="B41" s="191"/>
      <c r="C41" s="202"/>
      <c r="D41" s="87" t="s">
        <v>9</v>
      </c>
      <c r="E41" s="102">
        <f>I41</f>
        <v>0</v>
      </c>
      <c r="F41" s="102">
        <f>SUM(G41:K41)</f>
        <v>0</v>
      </c>
      <c r="G41" s="103">
        <v>0</v>
      </c>
      <c r="H41" s="103">
        <v>0</v>
      </c>
      <c r="I41" s="104">
        <v>0</v>
      </c>
      <c r="J41" s="103">
        <v>0</v>
      </c>
      <c r="K41" s="103">
        <v>0</v>
      </c>
      <c r="L41" s="178"/>
      <c r="M41" s="178"/>
    </row>
    <row r="42" spans="1:13" ht="36">
      <c r="A42" s="202"/>
      <c r="B42" s="191"/>
      <c r="C42" s="202"/>
      <c r="D42" s="87" t="s">
        <v>10</v>
      </c>
      <c r="E42" s="102">
        <f>I42</f>
        <v>0</v>
      </c>
      <c r="F42" s="102">
        <f>SUM(G42:K42)</f>
        <v>0</v>
      </c>
      <c r="G42" s="103">
        <v>0</v>
      </c>
      <c r="H42" s="103">
        <v>0</v>
      </c>
      <c r="I42" s="104">
        <v>0</v>
      </c>
      <c r="J42" s="103">
        <v>0</v>
      </c>
      <c r="K42" s="103">
        <v>0</v>
      </c>
      <c r="L42" s="178"/>
      <c r="M42" s="178"/>
    </row>
    <row r="43" spans="1:13" ht="36">
      <c r="A43" s="202"/>
      <c r="B43" s="191"/>
      <c r="C43" s="202"/>
      <c r="D43" s="87" t="s">
        <v>120</v>
      </c>
      <c r="E43" s="102">
        <f>I43</f>
        <v>0</v>
      </c>
      <c r="F43" s="102">
        <f>SUM(G43:K43)</f>
        <v>0</v>
      </c>
      <c r="G43" s="103">
        <v>0</v>
      </c>
      <c r="H43" s="103">
        <v>0</v>
      </c>
      <c r="I43" s="104">
        <v>0</v>
      </c>
      <c r="J43" s="103">
        <v>0</v>
      </c>
      <c r="K43" s="103">
        <v>0</v>
      </c>
      <c r="L43" s="178"/>
      <c r="M43" s="178"/>
    </row>
    <row r="44" spans="1:13" ht="95.25" customHeight="1">
      <c r="A44" s="202"/>
      <c r="B44" s="192"/>
      <c r="C44" s="202"/>
      <c r="D44" s="87" t="s">
        <v>72</v>
      </c>
      <c r="E44" s="102">
        <f>I44</f>
        <v>0</v>
      </c>
      <c r="F44" s="102">
        <f>SUM(G44:K44)</f>
        <v>0</v>
      </c>
      <c r="G44" s="103">
        <v>0</v>
      </c>
      <c r="H44" s="103">
        <v>0</v>
      </c>
      <c r="I44" s="104">
        <v>0</v>
      </c>
      <c r="J44" s="103">
        <v>0</v>
      </c>
      <c r="K44" s="103">
        <v>0</v>
      </c>
      <c r="L44" s="178"/>
      <c r="M44" s="178"/>
    </row>
  </sheetData>
  <mergeCells count="46">
    <mergeCell ref="A35:A39"/>
    <mergeCell ref="B35:B39"/>
    <mergeCell ref="C35:C39"/>
    <mergeCell ref="L35:L39"/>
    <mergeCell ref="M35:M39"/>
    <mergeCell ref="A40:A44"/>
    <mergeCell ref="B40:B44"/>
    <mergeCell ref="C40:C44"/>
    <mergeCell ref="L40:L44"/>
    <mergeCell ref="M40:M44"/>
    <mergeCell ref="A10:A14"/>
    <mergeCell ref="B10:B14"/>
    <mergeCell ref="C10:C14"/>
    <mergeCell ref="L10:L14"/>
    <mergeCell ref="A3:M3"/>
    <mergeCell ref="B7:B8"/>
    <mergeCell ref="E7:E8"/>
    <mergeCell ref="F7:F8"/>
    <mergeCell ref="L7:L8"/>
    <mergeCell ref="A4:M5"/>
    <mergeCell ref="A7:A8"/>
    <mergeCell ref="M10:M14"/>
    <mergeCell ref="C7:C8"/>
    <mergeCell ref="D7:D8"/>
    <mergeCell ref="G7:K7"/>
    <mergeCell ref="M7:M8"/>
    <mergeCell ref="A30:A34"/>
    <mergeCell ref="C30:C34"/>
    <mergeCell ref="M30:M34"/>
    <mergeCell ref="B20:B24"/>
    <mergeCell ref="M20:M24"/>
    <mergeCell ref="L30:L34"/>
    <mergeCell ref="B30:B34"/>
    <mergeCell ref="A20:A24"/>
    <mergeCell ref="C20:C24"/>
    <mergeCell ref="L20:L24"/>
    <mergeCell ref="M15:M19"/>
    <mergeCell ref="A25:A29"/>
    <mergeCell ref="B25:B29"/>
    <mergeCell ref="C25:C29"/>
    <mergeCell ref="L25:L29"/>
    <mergeCell ref="M25:M29"/>
    <mergeCell ref="A15:A19"/>
    <mergeCell ref="B15:B19"/>
    <mergeCell ref="C15:C19"/>
    <mergeCell ref="L15:L19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9"/>
  <sheetViews>
    <sheetView zoomScaleNormal="100" zoomScalePageLayoutView="85" workbookViewId="0">
      <selection activeCell="E5" sqref="E5:E6"/>
    </sheetView>
  </sheetViews>
  <sheetFormatPr defaultRowHeight="15"/>
  <cols>
    <col min="1" max="1" width="11.7109375" customWidth="1"/>
    <col min="2" max="2" width="21" customWidth="1"/>
    <col min="3" max="5" width="11.7109375" customWidth="1"/>
    <col min="6" max="11" width="10.85546875" customWidth="1"/>
  </cols>
  <sheetData>
    <row r="1" spans="1:12">
      <c r="K1" s="7" t="s">
        <v>230</v>
      </c>
    </row>
    <row r="2" spans="1:12" ht="15.75">
      <c r="A2" s="2"/>
    </row>
    <row r="3" spans="1:12" ht="15.75">
      <c r="A3" s="193" t="s">
        <v>334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2" ht="15.75">
      <c r="A4" s="2" t="s">
        <v>41</v>
      </c>
    </row>
    <row r="5" spans="1:12" ht="102" customHeight="1">
      <c r="A5" s="194" t="s">
        <v>42</v>
      </c>
      <c r="B5" s="194" t="s">
        <v>43</v>
      </c>
      <c r="C5" s="195" t="s">
        <v>75</v>
      </c>
      <c r="D5" s="194" t="s">
        <v>44</v>
      </c>
      <c r="E5" s="194" t="s">
        <v>366</v>
      </c>
      <c r="F5" s="194" t="s">
        <v>46</v>
      </c>
      <c r="G5" s="194"/>
      <c r="H5" s="194"/>
      <c r="I5" s="194"/>
      <c r="J5" s="194"/>
      <c r="K5" s="194" t="s">
        <v>47</v>
      </c>
    </row>
    <row r="6" spans="1:12">
      <c r="A6" s="194"/>
      <c r="B6" s="194"/>
      <c r="C6" s="196"/>
      <c r="D6" s="194"/>
      <c r="E6" s="194"/>
      <c r="F6" s="128">
        <v>2020</v>
      </c>
      <c r="G6" s="128">
        <v>2021</v>
      </c>
      <c r="H6" s="128">
        <v>2022</v>
      </c>
      <c r="I6" s="128">
        <v>2023</v>
      </c>
      <c r="J6" s="128">
        <v>2024</v>
      </c>
      <c r="K6" s="194"/>
    </row>
    <row r="7" spans="1:12">
      <c r="A7" s="129">
        <v>1</v>
      </c>
      <c r="B7" s="129">
        <v>2</v>
      </c>
      <c r="C7" s="129">
        <v>3</v>
      </c>
      <c r="D7" s="129">
        <v>4</v>
      </c>
      <c r="E7" s="129">
        <v>5</v>
      </c>
      <c r="F7" s="129">
        <v>6</v>
      </c>
      <c r="G7" s="129">
        <v>7</v>
      </c>
      <c r="H7" s="129">
        <v>8</v>
      </c>
      <c r="I7" s="129">
        <v>9</v>
      </c>
      <c r="J7" s="129">
        <v>10</v>
      </c>
      <c r="K7" s="129">
        <v>11</v>
      </c>
    </row>
    <row r="8" spans="1:12" ht="93" customHeight="1">
      <c r="A8" s="130" t="s">
        <v>157</v>
      </c>
      <c r="B8" s="131" t="s">
        <v>257</v>
      </c>
      <c r="C8" s="56" t="s">
        <v>49</v>
      </c>
      <c r="D8" s="56" t="s">
        <v>50</v>
      </c>
      <c r="E8" s="132">
        <v>1580</v>
      </c>
      <c r="F8" s="132">
        <v>1501</v>
      </c>
      <c r="G8" s="133">
        <f>F8*0.95</f>
        <v>1425.95</v>
      </c>
      <c r="H8" s="133">
        <f>G8*0.95</f>
        <v>1354.6524999999999</v>
      </c>
      <c r="I8" s="133">
        <f>H8*0.95</f>
        <v>1286.9198749999998</v>
      </c>
      <c r="J8" s="133">
        <f>I8*0.95</f>
        <v>1222.5738812499997</v>
      </c>
      <c r="K8" s="56" t="s">
        <v>64</v>
      </c>
    </row>
    <row r="9" spans="1:12" ht="96">
      <c r="A9" s="130" t="s">
        <v>158</v>
      </c>
      <c r="B9" s="131" t="s">
        <v>53</v>
      </c>
      <c r="C9" s="56" t="s">
        <v>52</v>
      </c>
      <c r="D9" s="56" t="s">
        <v>149</v>
      </c>
      <c r="E9" s="56">
        <v>93.6</v>
      </c>
      <c r="F9" s="56">
        <v>94.9</v>
      </c>
      <c r="G9" s="134">
        <v>96.2</v>
      </c>
      <c r="H9" s="134">
        <v>97.5</v>
      </c>
      <c r="I9" s="134">
        <v>98.8</v>
      </c>
      <c r="J9" s="134">
        <v>100</v>
      </c>
      <c r="K9" s="130" t="s">
        <v>287</v>
      </c>
      <c r="L9" s="45"/>
    </row>
    <row r="10" spans="1:12" ht="48">
      <c r="A10" s="135" t="s">
        <v>159</v>
      </c>
      <c r="B10" s="136" t="s">
        <v>254</v>
      </c>
      <c r="C10" s="137" t="s">
        <v>52</v>
      </c>
      <c r="D10" s="56" t="s">
        <v>149</v>
      </c>
      <c r="E10" s="56">
        <v>100</v>
      </c>
      <c r="F10" s="56">
        <v>105</v>
      </c>
      <c r="G10" s="134">
        <v>110</v>
      </c>
      <c r="H10" s="134">
        <v>115</v>
      </c>
      <c r="I10" s="134">
        <v>120</v>
      </c>
      <c r="J10" s="134">
        <v>125</v>
      </c>
      <c r="K10" s="135" t="s">
        <v>288</v>
      </c>
      <c r="L10" s="45"/>
    </row>
    <row r="11" spans="1:12" ht="60">
      <c r="A11" s="130" t="s">
        <v>160</v>
      </c>
      <c r="B11" s="138" t="s">
        <v>54</v>
      </c>
      <c r="C11" s="56" t="s">
        <v>52</v>
      </c>
      <c r="D11" s="56" t="s">
        <v>149</v>
      </c>
      <c r="E11" s="134">
        <v>100</v>
      </c>
      <c r="F11" s="56">
        <v>99.9</v>
      </c>
      <c r="G11" s="56">
        <v>99.8</v>
      </c>
      <c r="H11" s="56">
        <v>99.7</v>
      </c>
      <c r="I11" s="56">
        <v>99.6</v>
      </c>
      <c r="J11" s="56">
        <v>99.5</v>
      </c>
      <c r="K11" s="130" t="s">
        <v>289</v>
      </c>
    </row>
    <row r="12" spans="1:12" ht="60">
      <c r="A12" s="135" t="s">
        <v>161</v>
      </c>
      <c r="B12" s="139" t="s">
        <v>150</v>
      </c>
      <c r="C12" s="137" t="s">
        <v>52</v>
      </c>
      <c r="D12" s="56" t="s">
        <v>50</v>
      </c>
      <c r="E12" s="134">
        <v>0</v>
      </c>
      <c r="F12" s="56">
        <v>0</v>
      </c>
      <c r="G12" s="56">
        <v>0</v>
      </c>
      <c r="H12" s="56">
        <v>0</v>
      </c>
      <c r="I12" s="56">
        <v>0</v>
      </c>
      <c r="J12" s="56">
        <v>0</v>
      </c>
      <c r="K12" s="135" t="s">
        <v>289</v>
      </c>
    </row>
    <row r="13" spans="1:12" ht="60">
      <c r="A13" s="135" t="s">
        <v>162</v>
      </c>
      <c r="B13" s="139" t="s">
        <v>151</v>
      </c>
      <c r="C13" s="137" t="s">
        <v>52</v>
      </c>
      <c r="D13" s="56" t="s">
        <v>50</v>
      </c>
      <c r="E13" s="134">
        <v>0</v>
      </c>
      <c r="F13" s="56">
        <v>0</v>
      </c>
      <c r="G13" s="56">
        <v>0</v>
      </c>
      <c r="H13" s="56">
        <v>0</v>
      </c>
      <c r="I13" s="56">
        <v>0</v>
      </c>
      <c r="J13" s="56">
        <v>0</v>
      </c>
      <c r="K13" s="135" t="s">
        <v>289</v>
      </c>
    </row>
    <row r="14" spans="1:12" ht="127.5" customHeight="1">
      <c r="A14" s="135" t="s">
        <v>164</v>
      </c>
      <c r="B14" s="136" t="s">
        <v>152</v>
      </c>
      <c r="C14" s="137" t="s">
        <v>49</v>
      </c>
      <c r="D14" s="56" t="s">
        <v>149</v>
      </c>
      <c r="E14" s="56">
        <v>10</v>
      </c>
      <c r="F14" s="56">
        <v>28</v>
      </c>
      <c r="G14" s="134">
        <v>46</v>
      </c>
      <c r="H14" s="134">
        <v>64</v>
      </c>
      <c r="I14" s="134">
        <v>82</v>
      </c>
      <c r="J14" s="134">
        <v>100</v>
      </c>
      <c r="K14" s="135" t="s">
        <v>328</v>
      </c>
    </row>
    <row r="15" spans="1:12" ht="114.75" customHeight="1">
      <c r="A15" s="135" t="s">
        <v>163</v>
      </c>
      <c r="B15" s="136" t="s">
        <v>153</v>
      </c>
      <c r="C15" s="137" t="s">
        <v>49</v>
      </c>
      <c r="D15" s="56" t="s">
        <v>149</v>
      </c>
      <c r="E15" s="56">
        <v>20</v>
      </c>
      <c r="F15" s="56">
        <v>25</v>
      </c>
      <c r="G15" s="134">
        <v>30</v>
      </c>
      <c r="H15" s="134">
        <v>35</v>
      </c>
      <c r="I15" s="134">
        <v>40</v>
      </c>
      <c r="J15" s="134">
        <v>45</v>
      </c>
      <c r="K15" s="135" t="s">
        <v>328</v>
      </c>
      <c r="L15" s="45"/>
    </row>
    <row r="16" spans="1:12" ht="204">
      <c r="A16" s="135" t="s">
        <v>131</v>
      </c>
      <c r="B16" s="136" t="s">
        <v>154</v>
      </c>
      <c r="C16" s="137" t="s">
        <v>49</v>
      </c>
      <c r="D16" s="56" t="s">
        <v>149</v>
      </c>
      <c r="E16" s="56">
        <v>93.6</v>
      </c>
      <c r="F16" s="56">
        <v>94.9</v>
      </c>
      <c r="G16" s="134">
        <v>96.2</v>
      </c>
      <c r="H16" s="134">
        <v>97.5</v>
      </c>
      <c r="I16" s="134">
        <v>98.8</v>
      </c>
      <c r="J16" s="134">
        <v>100</v>
      </c>
      <c r="K16" s="130" t="s">
        <v>328</v>
      </c>
      <c r="L16" s="45"/>
    </row>
    <row r="17" spans="1:11" ht="75" customHeight="1">
      <c r="A17" s="130" t="s">
        <v>165</v>
      </c>
      <c r="B17" s="138" t="s">
        <v>55</v>
      </c>
      <c r="C17" s="56" t="s">
        <v>52</v>
      </c>
      <c r="D17" s="56" t="s">
        <v>149</v>
      </c>
      <c r="E17" s="56">
        <v>100</v>
      </c>
      <c r="F17" s="56">
        <v>102</v>
      </c>
      <c r="G17" s="56">
        <v>104</v>
      </c>
      <c r="H17" s="56">
        <v>106</v>
      </c>
      <c r="I17" s="56">
        <v>108</v>
      </c>
      <c r="J17" s="56">
        <v>110</v>
      </c>
      <c r="K17" s="130" t="s">
        <v>329</v>
      </c>
    </row>
    <row r="18" spans="1:11" ht="60">
      <c r="A18" s="130" t="s">
        <v>132</v>
      </c>
      <c r="B18" s="138" t="s">
        <v>155</v>
      </c>
      <c r="C18" s="56" t="s">
        <v>49</v>
      </c>
      <c r="D18" s="56" t="s">
        <v>149</v>
      </c>
      <c r="E18" s="56">
        <v>65</v>
      </c>
      <c r="F18" s="56">
        <v>70</v>
      </c>
      <c r="G18" s="56">
        <v>80</v>
      </c>
      <c r="H18" s="56">
        <v>90</v>
      </c>
      <c r="I18" s="56">
        <v>100</v>
      </c>
      <c r="J18" s="56">
        <v>100</v>
      </c>
      <c r="K18" s="130" t="s">
        <v>330</v>
      </c>
    </row>
    <row r="19" spans="1:11" ht="49.5" customHeight="1">
      <c r="A19" s="130" t="s">
        <v>133</v>
      </c>
      <c r="B19" s="138" t="s">
        <v>156</v>
      </c>
      <c r="C19" s="56" t="s">
        <v>49</v>
      </c>
      <c r="D19" s="56" t="s">
        <v>149</v>
      </c>
      <c r="E19" s="56">
        <v>100</v>
      </c>
      <c r="F19" s="56">
        <v>100</v>
      </c>
      <c r="G19" s="56">
        <v>100</v>
      </c>
      <c r="H19" s="56">
        <v>100</v>
      </c>
      <c r="I19" s="56">
        <v>100</v>
      </c>
      <c r="J19" s="56">
        <v>100</v>
      </c>
      <c r="K19" s="130" t="s">
        <v>330</v>
      </c>
    </row>
  </sheetData>
  <mergeCells count="8">
    <mergeCell ref="A3:K3"/>
    <mergeCell ref="K5:K6"/>
    <mergeCell ref="C5:C6"/>
    <mergeCell ref="A5:A6"/>
    <mergeCell ref="B5:B6"/>
    <mergeCell ref="D5:D6"/>
    <mergeCell ref="E5:E6"/>
    <mergeCell ref="F5:J5"/>
  </mergeCells>
  <pageMargins left="0.59055118110236227" right="0.59055118110236227" top="0.74803149606299213" bottom="0.74803149606299213" header="0.31496062992125984" footer="0.31496062992125984"/>
  <pageSetup paperSize="9" fitToWidth="0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zoomScaleNormal="100" zoomScalePageLayoutView="55" workbookViewId="0">
      <selection activeCell="A3" sqref="A3:E3"/>
    </sheetView>
  </sheetViews>
  <sheetFormatPr defaultRowHeight="15"/>
  <cols>
    <col min="1" max="1" width="6.140625" customWidth="1"/>
    <col min="2" max="2" width="24" customWidth="1"/>
    <col min="3" max="3" width="72.5703125" customWidth="1"/>
    <col min="4" max="4" width="19" customWidth="1"/>
    <col min="5" max="5" width="10.5703125" customWidth="1"/>
  </cols>
  <sheetData>
    <row r="1" spans="1:5">
      <c r="E1" s="7" t="s">
        <v>231</v>
      </c>
    </row>
    <row r="3" spans="1:5" ht="15.75">
      <c r="A3" s="193" t="s">
        <v>335</v>
      </c>
      <c r="B3" s="193"/>
      <c r="C3" s="193"/>
      <c r="D3" s="193"/>
      <c r="E3" s="193"/>
    </row>
    <row r="4" spans="1:5" ht="15.75">
      <c r="A4" s="193" t="s">
        <v>148</v>
      </c>
      <c r="B4" s="193"/>
      <c r="C4" s="193"/>
      <c r="D4" s="193"/>
      <c r="E4" s="193"/>
    </row>
    <row r="5" spans="1:5" ht="15.75">
      <c r="A5" s="2"/>
    </row>
    <row r="6" spans="1:5" ht="51" customHeight="1">
      <c r="A6" s="140" t="s">
        <v>21</v>
      </c>
      <c r="B6" s="140" t="s">
        <v>56</v>
      </c>
      <c r="C6" s="140" t="s">
        <v>57</v>
      </c>
      <c r="D6" s="140" t="s">
        <v>58</v>
      </c>
      <c r="E6" s="140" t="s">
        <v>59</v>
      </c>
    </row>
    <row r="7" spans="1:5" ht="110.25" customHeight="1">
      <c r="A7" s="124">
        <v>1</v>
      </c>
      <c r="B7" s="117" t="s">
        <v>48</v>
      </c>
      <c r="C7" s="117" t="s">
        <v>186</v>
      </c>
      <c r="D7" s="117" t="s">
        <v>60</v>
      </c>
      <c r="E7" s="124" t="s">
        <v>61</v>
      </c>
    </row>
    <row r="8" spans="1:5" ht="128.25" customHeight="1">
      <c r="A8" s="57">
        <v>2</v>
      </c>
      <c r="B8" s="141" t="s">
        <v>62</v>
      </c>
      <c r="C8" s="141" t="s">
        <v>187</v>
      </c>
      <c r="D8" s="141" t="s">
        <v>63</v>
      </c>
      <c r="E8" s="57" t="s">
        <v>61</v>
      </c>
    </row>
    <row r="9" spans="1:5" ht="64.5" customHeight="1">
      <c r="A9" s="57">
        <v>3</v>
      </c>
      <c r="B9" s="141" t="s">
        <v>254</v>
      </c>
      <c r="C9" s="141" t="s">
        <v>188</v>
      </c>
      <c r="D9" s="141" t="s">
        <v>189</v>
      </c>
      <c r="E9" s="57" t="s">
        <v>61</v>
      </c>
    </row>
    <row r="10" spans="1:5" ht="101.25" customHeight="1">
      <c r="A10" s="57">
        <v>4</v>
      </c>
      <c r="B10" s="141" t="s">
        <v>150</v>
      </c>
      <c r="C10" s="141" t="s">
        <v>191</v>
      </c>
      <c r="D10" s="141" t="s">
        <v>190</v>
      </c>
      <c r="E10" s="57" t="s">
        <v>61</v>
      </c>
    </row>
    <row r="11" spans="1:5" ht="85.5" customHeight="1">
      <c r="A11" s="57">
        <v>5</v>
      </c>
      <c r="B11" s="141" t="s">
        <v>151</v>
      </c>
      <c r="C11" s="141" t="s">
        <v>192</v>
      </c>
      <c r="D11" s="141" t="s">
        <v>190</v>
      </c>
      <c r="E11" s="57" t="s">
        <v>61</v>
      </c>
    </row>
    <row r="12" spans="1:5" ht="57.75" customHeight="1">
      <c r="A12" s="57">
        <v>6</v>
      </c>
      <c r="B12" s="141" t="s">
        <v>54</v>
      </c>
      <c r="C12" s="141" t="s">
        <v>194</v>
      </c>
      <c r="D12" s="141" t="s">
        <v>193</v>
      </c>
      <c r="E12" s="57"/>
    </row>
    <row r="13" spans="1:5" ht="113.25" customHeight="1">
      <c r="A13" s="57">
        <v>7</v>
      </c>
      <c r="B13" s="141" t="s">
        <v>195</v>
      </c>
      <c r="C13" s="141" t="s">
        <v>196</v>
      </c>
      <c r="D13" s="141" t="s">
        <v>197</v>
      </c>
      <c r="E13" s="57" t="s">
        <v>61</v>
      </c>
    </row>
    <row r="14" spans="1:5" ht="124.5" customHeight="1">
      <c r="A14" s="57">
        <v>8</v>
      </c>
      <c r="B14" s="141" t="s">
        <v>198</v>
      </c>
      <c r="C14" s="141" t="s">
        <v>199</v>
      </c>
      <c r="D14" s="141" t="s">
        <v>190</v>
      </c>
      <c r="E14" s="57" t="s">
        <v>61</v>
      </c>
    </row>
    <row r="15" spans="1:5" ht="136.5" customHeight="1">
      <c r="A15" s="57">
        <v>9</v>
      </c>
      <c r="B15" s="141" t="s">
        <v>200</v>
      </c>
      <c r="C15" s="141" t="s">
        <v>201</v>
      </c>
      <c r="D15" s="141" t="s">
        <v>197</v>
      </c>
      <c r="E15" s="57" t="s">
        <v>61</v>
      </c>
    </row>
    <row r="16" spans="1:5" ht="84" customHeight="1">
      <c r="A16" s="124">
        <v>10</v>
      </c>
      <c r="B16" s="142" t="s">
        <v>55</v>
      </c>
      <c r="C16" s="142" t="s">
        <v>202</v>
      </c>
      <c r="D16" s="117" t="s">
        <v>203</v>
      </c>
      <c r="E16" s="143" t="s">
        <v>61</v>
      </c>
    </row>
    <row r="17" spans="1:5" ht="171" customHeight="1">
      <c r="A17" s="57">
        <v>11</v>
      </c>
      <c r="B17" s="141" t="s">
        <v>155</v>
      </c>
      <c r="C17" s="141" t="s">
        <v>205</v>
      </c>
      <c r="D17" s="141" t="s">
        <v>204</v>
      </c>
      <c r="E17" s="57" t="s">
        <v>61</v>
      </c>
    </row>
    <row r="18" spans="1:5" ht="62.25" customHeight="1">
      <c r="A18" s="124">
        <v>12</v>
      </c>
      <c r="B18" s="117" t="s">
        <v>156</v>
      </c>
      <c r="C18" s="117" t="s">
        <v>206</v>
      </c>
      <c r="D18" s="117" t="s">
        <v>65</v>
      </c>
      <c r="E18" s="124" t="s">
        <v>61</v>
      </c>
    </row>
  </sheetData>
  <mergeCells count="2">
    <mergeCell ref="A3:E3"/>
    <mergeCell ref="A4:E4"/>
  </mergeCells>
  <pageMargins left="0.59055118110236227" right="0.59055118110236227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95"/>
  <sheetViews>
    <sheetView zoomScaleNormal="100" zoomScalePageLayoutView="85" workbookViewId="0">
      <selection activeCell="B93" sqref="B93:B95"/>
    </sheetView>
  </sheetViews>
  <sheetFormatPr defaultRowHeight="15"/>
  <cols>
    <col min="1" max="1" width="4.42578125" customWidth="1"/>
    <col min="2" max="2" width="18.140625" customWidth="1"/>
    <col min="3" max="3" width="7.5703125" customWidth="1"/>
    <col min="4" max="4" width="10.28515625" customWidth="1"/>
    <col min="5" max="5" width="11.28515625" customWidth="1"/>
    <col min="6" max="6" width="10.42578125" customWidth="1"/>
    <col min="7" max="7" width="9" customWidth="1"/>
    <col min="8" max="8" width="9.28515625" customWidth="1"/>
    <col min="9" max="9" width="8.5703125" customWidth="1"/>
    <col min="10" max="10" width="8.28515625" customWidth="1"/>
    <col min="11" max="11" width="8.7109375" customWidth="1"/>
    <col min="12" max="13" width="13.85546875" customWidth="1"/>
  </cols>
  <sheetData>
    <row r="1" spans="1:19">
      <c r="M1" s="7" t="s">
        <v>232</v>
      </c>
    </row>
    <row r="2" spans="1:19" ht="15.75">
      <c r="A2" s="2"/>
    </row>
    <row r="3" spans="1:19" ht="15.75">
      <c r="A3" s="171" t="s">
        <v>336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</row>
    <row r="4" spans="1:19" ht="15.75">
      <c r="A4" s="2"/>
    </row>
    <row r="5" spans="1:19" ht="32.25" customHeight="1">
      <c r="A5" s="203" t="s">
        <v>21</v>
      </c>
      <c r="B5" s="203" t="s">
        <v>22</v>
      </c>
      <c r="C5" s="203" t="s">
        <v>23</v>
      </c>
      <c r="D5" s="203" t="s">
        <v>17</v>
      </c>
      <c r="E5" s="203" t="s">
        <v>332</v>
      </c>
      <c r="F5" s="203" t="s">
        <v>33</v>
      </c>
      <c r="G5" s="203" t="s">
        <v>36</v>
      </c>
      <c r="H5" s="203"/>
      <c r="I5" s="203"/>
      <c r="J5" s="203"/>
      <c r="K5" s="203"/>
      <c r="L5" s="203" t="s">
        <v>24</v>
      </c>
      <c r="M5" s="203" t="s">
        <v>25</v>
      </c>
      <c r="N5" s="197"/>
      <c r="O5" s="198"/>
      <c r="P5" s="198"/>
      <c r="Q5" s="198"/>
      <c r="R5" s="198"/>
      <c r="S5" s="198"/>
    </row>
    <row r="6" spans="1:19" ht="92.25" customHeight="1">
      <c r="A6" s="203"/>
      <c r="B6" s="203"/>
      <c r="C6" s="203"/>
      <c r="D6" s="203"/>
      <c r="E6" s="203"/>
      <c r="F6" s="203"/>
      <c r="G6" s="123">
        <v>2020</v>
      </c>
      <c r="H6" s="123">
        <v>2021</v>
      </c>
      <c r="I6" s="123">
        <v>2022</v>
      </c>
      <c r="J6" s="123">
        <v>2023</v>
      </c>
      <c r="K6" s="123">
        <v>2024</v>
      </c>
      <c r="L6" s="203"/>
      <c r="M6" s="203"/>
      <c r="N6" s="197"/>
      <c r="O6" s="198"/>
      <c r="P6" s="198"/>
      <c r="Q6" s="198"/>
      <c r="R6" s="198"/>
      <c r="S6" s="198"/>
    </row>
    <row r="7" spans="1:19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24">
        <v>7</v>
      </c>
      <c r="H7" s="24">
        <v>8</v>
      </c>
      <c r="I7" s="24">
        <v>9</v>
      </c>
      <c r="J7" s="24">
        <v>10</v>
      </c>
      <c r="K7" s="24">
        <v>11</v>
      </c>
      <c r="L7" s="24">
        <v>12</v>
      </c>
      <c r="M7" s="24">
        <v>13</v>
      </c>
      <c r="N7" s="197"/>
      <c r="O7" s="198"/>
      <c r="P7" s="198"/>
      <c r="Q7" s="198"/>
      <c r="R7" s="198"/>
      <c r="S7" s="198"/>
    </row>
    <row r="8" spans="1:19" ht="12" customHeight="1">
      <c r="A8" s="202">
        <v>1</v>
      </c>
      <c r="B8" s="222" t="s">
        <v>116</v>
      </c>
      <c r="C8" s="202" t="s">
        <v>117</v>
      </c>
      <c r="D8" s="144" t="s">
        <v>18</v>
      </c>
      <c r="E8" s="102">
        <v>0</v>
      </c>
      <c r="F8" s="102">
        <f>SUM(G8:K8)</f>
        <v>273755.62</v>
      </c>
      <c r="G8" s="102">
        <f>SUM(G9:G10)</f>
        <v>55617.94</v>
      </c>
      <c r="H8" s="102">
        <f>SUM(H9:H10)</f>
        <v>55617.919999999998</v>
      </c>
      <c r="I8" s="102">
        <f>SUM(I9:I10)</f>
        <v>55617.919999999998</v>
      </c>
      <c r="J8" s="102">
        <f>SUM(J9:J10)</f>
        <v>53450.92</v>
      </c>
      <c r="K8" s="102">
        <f>SUM(K9:K10)</f>
        <v>53450.92</v>
      </c>
      <c r="L8" s="178" t="s">
        <v>34</v>
      </c>
      <c r="M8" s="178" t="s">
        <v>93</v>
      </c>
      <c r="N8" s="79"/>
      <c r="O8" s="77"/>
      <c r="P8" s="77"/>
      <c r="Q8" s="77"/>
      <c r="R8" s="77"/>
      <c r="S8" s="77"/>
    </row>
    <row r="9" spans="1:19" ht="49.5" customHeight="1">
      <c r="A9" s="202"/>
      <c r="B9" s="222"/>
      <c r="C9" s="202"/>
      <c r="D9" s="124" t="s">
        <v>10</v>
      </c>
      <c r="E9" s="102">
        <v>0</v>
      </c>
      <c r="F9" s="102">
        <f>SUM(G9:K9)</f>
        <v>6501</v>
      </c>
      <c r="G9" s="102">
        <f>SUM(G64)</f>
        <v>2167</v>
      </c>
      <c r="H9" s="102">
        <f>SUM(H64)</f>
        <v>2167</v>
      </c>
      <c r="I9" s="102">
        <f>SUM(I64)</f>
        <v>2167</v>
      </c>
      <c r="J9" s="102">
        <f>SUM(J64)</f>
        <v>0</v>
      </c>
      <c r="K9" s="102">
        <f>SUM(K64)</f>
        <v>0</v>
      </c>
      <c r="L9" s="178"/>
      <c r="M9" s="178"/>
      <c r="N9" s="111"/>
      <c r="O9" s="112"/>
      <c r="P9" s="112"/>
      <c r="Q9" s="112"/>
      <c r="R9" s="112"/>
      <c r="S9" s="112"/>
    </row>
    <row r="10" spans="1:19" ht="112.5" customHeight="1">
      <c r="A10" s="202"/>
      <c r="B10" s="222"/>
      <c r="C10" s="202"/>
      <c r="D10" s="124" t="s">
        <v>120</v>
      </c>
      <c r="E10" s="102">
        <v>0</v>
      </c>
      <c r="F10" s="102">
        <f>SUM(G10:K10)</f>
        <v>267254.62</v>
      </c>
      <c r="G10" s="103">
        <f>SUM(G48,G65,G68,G68,G71)</f>
        <v>53450.94</v>
      </c>
      <c r="H10" s="103">
        <f>SUM(H48,H65,H68,H68,H71)</f>
        <v>53450.92</v>
      </c>
      <c r="I10" s="103">
        <f>SUM(I48,I65,I68,I68,I71)</f>
        <v>53450.92</v>
      </c>
      <c r="J10" s="103">
        <f>SUM(J48,J65,J68,J68,J71)</f>
        <v>53450.92</v>
      </c>
      <c r="K10" s="103">
        <f>SUM(K48,K65,K68,K68,K71)</f>
        <v>53450.92</v>
      </c>
      <c r="L10" s="178"/>
      <c r="M10" s="178"/>
      <c r="N10" s="78"/>
      <c r="P10" s="55"/>
      <c r="Q10" s="55"/>
      <c r="R10" s="55"/>
      <c r="S10" s="55"/>
    </row>
    <row r="11" spans="1:19" ht="39" customHeight="1">
      <c r="A11" s="204">
        <v>2</v>
      </c>
      <c r="B11" s="222" t="s">
        <v>262</v>
      </c>
      <c r="C11" s="202" t="s">
        <v>117</v>
      </c>
      <c r="D11" s="204" t="s">
        <v>120</v>
      </c>
      <c r="E11" s="231" t="s">
        <v>127</v>
      </c>
      <c r="F11" s="232"/>
      <c r="G11" s="232"/>
      <c r="H11" s="232"/>
      <c r="I11" s="232"/>
      <c r="J11" s="232"/>
      <c r="K11" s="233"/>
      <c r="L11" s="178" t="s">
        <v>128</v>
      </c>
      <c r="M11" s="178" t="s">
        <v>31</v>
      </c>
      <c r="N11" s="78"/>
      <c r="P11" s="83"/>
      <c r="Q11" s="83"/>
      <c r="R11" s="83"/>
      <c r="S11" s="83"/>
    </row>
    <row r="12" spans="1:19" ht="239.25" customHeight="1">
      <c r="A12" s="206"/>
      <c r="B12" s="222"/>
      <c r="C12" s="202"/>
      <c r="D12" s="206"/>
      <c r="E12" s="234"/>
      <c r="F12" s="235"/>
      <c r="G12" s="235"/>
      <c r="H12" s="235"/>
      <c r="I12" s="235"/>
      <c r="J12" s="235"/>
      <c r="K12" s="236"/>
      <c r="L12" s="178"/>
      <c r="M12" s="178"/>
      <c r="N12" s="78"/>
      <c r="P12" s="83"/>
      <c r="Q12" s="83"/>
      <c r="R12" s="83"/>
      <c r="S12" s="83"/>
    </row>
    <row r="13" spans="1:19" ht="69" customHeight="1">
      <c r="A13" s="226">
        <v>3</v>
      </c>
      <c r="B13" s="190" t="s">
        <v>347</v>
      </c>
      <c r="C13" s="201" t="s">
        <v>117</v>
      </c>
      <c r="D13" s="204" t="s">
        <v>120</v>
      </c>
      <c r="E13" s="218" t="s">
        <v>248</v>
      </c>
      <c r="F13" s="218"/>
      <c r="G13" s="218"/>
      <c r="H13" s="218"/>
      <c r="I13" s="218"/>
      <c r="J13" s="218"/>
      <c r="K13" s="218"/>
      <c r="L13" s="178" t="s">
        <v>39</v>
      </c>
      <c r="M13" s="178" t="s">
        <v>31</v>
      </c>
      <c r="N13" s="78"/>
      <c r="P13" s="83"/>
      <c r="Q13" s="83"/>
      <c r="R13" s="83"/>
      <c r="S13" s="83"/>
    </row>
    <row r="14" spans="1:19" ht="57.75" customHeight="1">
      <c r="A14" s="226"/>
      <c r="B14" s="191"/>
      <c r="C14" s="201"/>
      <c r="D14" s="205"/>
      <c r="E14" s="219" t="s">
        <v>247</v>
      </c>
      <c r="F14" s="220"/>
      <c r="G14" s="220"/>
      <c r="H14" s="220"/>
      <c r="I14" s="220"/>
      <c r="J14" s="220"/>
      <c r="K14" s="221"/>
      <c r="L14" s="199"/>
      <c r="M14" s="178"/>
      <c r="N14" s="78"/>
      <c r="P14" s="83"/>
      <c r="Q14" s="83"/>
      <c r="R14" s="83"/>
      <c r="S14" s="83"/>
    </row>
    <row r="15" spans="1:19" ht="93.75" customHeight="1">
      <c r="A15" s="202"/>
      <c r="B15" s="192"/>
      <c r="C15" s="202"/>
      <c r="D15" s="206"/>
      <c r="E15" s="207" t="s">
        <v>356</v>
      </c>
      <c r="F15" s="207"/>
      <c r="G15" s="207"/>
      <c r="H15" s="207"/>
      <c r="I15" s="207"/>
      <c r="J15" s="207"/>
      <c r="K15" s="207"/>
      <c r="L15" s="178"/>
      <c r="M15" s="178"/>
      <c r="N15" s="78"/>
      <c r="P15" s="83"/>
      <c r="Q15" s="83"/>
      <c r="R15" s="83"/>
      <c r="S15" s="83"/>
    </row>
    <row r="16" spans="1:19" ht="69" customHeight="1">
      <c r="A16" s="226">
        <v>4</v>
      </c>
      <c r="B16" s="190" t="s">
        <v>348</v>
      </c>
      <c r="C16" s="201" t="s">
        <v>117</v>
      </c>
      <c r="D16" s="204" t="s">
        <v>120</v>
      </c>
      <c r="E16" s="218" t="s">
        <v>249</v>
      </c>
      <c r="F16" s="218"/>
      <c r="G16" s="218"/>
      <c r="H16" s="218"/>
      <c r="I16" s="218"/>
      <c r="J16" s="218"/>
      <c r="K16" s="218"/>
      <c r="L16" s="178" t="s">
        <v>39</v>
      </c>
      <c r="M16" s="178" t="s">
        <v>31</v>
      </c>
      <c r="N16" s="197"/>
      <c r="O16" s="198"/>
      <c r="P16" s="198"/>
      <c r="Q16" s="198"/>
      <c r="R16" s="198"/>
      <c r="S16" s="198"/>
    </row>
    <row r="17" spans="1:19" ht="73.5" customHeight="1">
      <c r="A17" s="226"/>
      <c r="B17" s="191"/>
      <c r="C17" s="201"/>
      <c r="D17" s="205"/>
      <c r="E17" s="219" t="s">
        <v>247</v>
      </c>
      <c r="F17" s="220"/>
      <c r="G17" s="220"/>
      <c r="H17" s="220"/>
      <c r="I17" s="220"/>
      <c r="J17" s="220"/>
      <c r="K17" s="221"/>
      <c r="L17" s="199"/>
      <c r="M17" s="178"/>
      <c r="N17" s="197"/>
      <c r="O17" s="198"/>
      <c r="P17" s="198"/>
      <c r="Q17" s="198"/>
      <c r="R17" s="198"/>
      <c r="S17" s="198"/>
    </row>
    <row r="18" spans="1:19" ht="124.5" customHeight="1">
      <c r="A18" s="202"/>
      <c r="B18" s="192"/>
      <c r="C18" s="202"/>
      <c r="D18" s="206"/>
      <c r="E18" s="207" t="s">
        <v>356</v>
      </c>
      <c r="F18" s="207"/>
      <c r="G18" s="207"/>
      <c r="H18" s="207"/>
      <c r="I18" s="207"/>
      <c r="J18" s="207"/>
      <c r="K18" s="207"/>
      <c r="L18" s="178"/>
      <c r="M18" s="178"/>
      <c r="N18" s="197"/>
      <c r="O18" s="198"/>
      <c r="P18" s="198"/>
      <c r="Q18" s="198"/>
      <c r="R18" s="198"/>
      <c r="S18" s="198"/>
    </row>
    <row r="19" spans="1:19" ht="68.25" customHeight="1">
      <c r="A19" s="226">
        <v>5</v>
      </c>
      <c r="B19" s="190" t="s">
        <v>349</v>
      </c>
      <c r="C19" s="201" t="s">
        <v>117</v>
      </c>
      <c r="D19" s="204" t="s">
        <v>120</v>
      </c>
      <c r="E19" s="207" t="s">
        <v>356</v>
      </c>
      <c r="F19" s="207"/>
      <c r="G19" s="207"/>
      <c r="H19" s="207"/>
      <c r="I19" s="207"/>
      <c r="J19" s="207"/>
      <c r="K19" s="207"/>
      <c r="L19" s="178" t="s">
        <v>39</v>
      </c>
      <c r="M19" s="178" t="s">
        <v>31</v>
      </c>
      <c r="N19" s="197"/>
      <c r="O19" s="198"/>
      <c r="P19" s="198"/>
      <c r="Q19" s="198"/>
      <c r="R19" s="198"/>
      <c r="S19" s="198"/>
    </row>
    <row r="20" spans="1:19" ht="58.5" customHeight="1">
      <c r="A20" s="226"/>
      <c r="B20" s="191"/>
      <c r="C20" s="201"/>
      <c r="D20" s="205"/>
      <c r="E20" s="219" t="s">
        <v>247</v>
      </c>
      <c r="F20" s="220"/>
      <c r="G20" s="220"/>
      <c r="H20" s="220"/>
      <c r="I20" s="220"/>
      <c r="J20" s="220"/>
      <c r="K20" s="221"/>
      <c r="L20" s="199"/>
      <c r="M20" s="178"/>
    </row>
    <row r="21" spans="1:19" ht="91.5" customHeight="1">
      <c r="A21" s="202"/>
      <c r="B21" s="192"/>
      <c r="C21" s="202"/>
      <c r="D21" s="206"/>
      <c r="E21" s="207" t="s">
        <v>356</v>
      </c>
      <c r="F21" s="207"/>
      <c r="G21" s="207"/>
      <c r="H21" s="207"/>
      <c r="I21" s="207"/>
      <c r="J21" s="207"/>
      <c r="K21" s="207"/>
      <c r="L21" s="178"/>
      <c r="M21" s="178"/>
    </row>
    <row r="22" spans="1:19" ht="58.5" customHeight="1">
      <c r="A22" s="202">
        <v>6</v>
      </c>
      <c r="B22" s="190" t="s">
        <v>350</v>
      </c>
      <c r="C22" s="202" t="s">
        <v>117</v>
      </c>
      <c r="D22" s="204" t="s">
        <v>120</v>
      </c>
      <c r="E22" s="207" t="s">
        <v>356</v>
      </c>
      <c r="F22" s="207"/>
      <c r="G22" s="207"/>
      <c r="H22" s="207"/>
      <c r="I22" s="207"/>
      <c r="J22" s="207"/>
      <c r="K22" s="207"/>
      <c r="L22" s="178" t="s">
        <v>38</v>
      </c>
      <c r="M22" s="178" t="s">
        <v>31</v>
      </c>
    </row>
    <row r="23" spans="1:19" ht="112.5" customHeight="1">
      <c r="A23" s="202"/>
      <c r="B23" s="238"/>
      <c r="C23" s="202"/>
      <c r="D23" s="206"/>
      <c r="E23" s="219" t="s">
        <v>247</v>
      </c>
      <c r="F23" s="220"/>
      <c r="G23" s="220"/>
      <c r="H23" s="220"/>
      <c r="I23" s="220"/>
      <c r="J23" s="220"/>
      <c r="K23" s="221"/>
      <c r="L23" s="199"/>
      <c r="M23" s="178"/>
    </row>
    <row r="24" spans="1:19" ht="69.75" customHeight="1">
      <c r="A24" s="226">
        <v>7</v>
      </c>
      <c r="B24" s="237" t="s">
        <v>351</v>
      </c>
      <c r="C24" s="201" t="s">
        <v>117</v>
      </c>
      <c r="D24" s="204" t="s">
        <v>120</v>
      </c>
      <c r="E24" s="207" t="s">
        <v>356</v>
      </c>
      <c r="F24" s="207"/>
      <c r="G24" s="207"/>
      <c r="H24" s="207"/>
      <c r="I24" s="207"/>
      <c r="J24" s="207"/>
      <c r="K24" s="207"/>
      <c r="L24" s="178" t="s">
        <v>39</v>
      </c>
      <c r="M24" s="178" t="s">
        <v>31</v>
      </c>
    </row>
    <row r="25" spans="1:19" ht="57.75" customHeight="1">
      <c r="A25" s="226"/>
      <c r="B25" s="191"/>
      <c r="C25" s="201"/>
      <c r="D25" s="205"/>
      <c r="E25" s="219" t="s">
        <v>247</v>
      </c>
      <c r="F25" s="220"/>
      <c r="G25" s="220"/>
      <c r="H25" s="220"/>
      <c r="I25" s="220"/>
      <c r="J25" s="220"/>
      <c r="K25" s="221"/>
      <c r="L25" s="199"/>
      <c r="M25" s="178"/>
    </row>
    <row r="26" spans="1:19" ht="87" customHeight="1">
      <c r="A26" s="202"/>
      <c r="B26" s="192"/>
      <c r="C26" s="202"/>
      <c r="D26" s="206"/>
      <c r="E26" s="207" t="s">
        <v>357</v>
      </c>
      <c r="F26" s="207"/>
      <c r="G26" s="207"/>
      <c r="H26" s="207"/>
      <c r="I26" s="207"/>
      <c r="J26" s="207"/>
      <c r="K26" s="207"/>
      <c r="L26" s="178"/>
      <c r="M26" s="178"/>
    </row>
    <row r="27" spans="1:19" ht="66.75" customHeight="1">
      <c r="A27" s="226">
        <v>8</v>
      </c>
      <c r="B27" s="237" t="s">
        <v>352</v>
      </c>
      <c r="C27" s="201" t="s">
        <v>117</v>
      </c>
      <c r="D27" s="204" t="s">
        <v>120</v>
      </c>
      <c r="E27" s="207" t="s">
        <v>356</v>
      </c>
      <c r="F27" s="207"/>
      <c r="G27" s="207"/>
      <c r="H27" s="207"/>
      <c r="I27" s="207"/>
      <c r="J27" s="207"/>
      <c r="K27" s="207"/>
      <c r="L27" s="178" t="s">
        <v>39</v>
      </c>
      <c r="M27" s="178" t="s">
        <v>31</v>
      </c>
    </row>
    <row r="28" spans="1:19" ht="57.75" customHeight="1">
      <c r="A28" s="226"/>
      <c r="B28" s="191"/>
      <c r="C28" s="201"/>
      <c r="D28" s="205"/>
      <c r="E28" s="219" t="s">
        <v>247</v>
      </c>
      <c r="F28" s="220"/>
      <c r="G28" s="220"/>
      <c r="H28" s="220"/>
      <c r="I28" s="220"/>
      <c r="J28" s="220"/>
      <c r="K28" s="221"/>
      <c r="L28" s="199"/>
      <c r="M28" s="178"/>
    </row>
    <row r="29" spans="1:19" ht="97.5" customHeight="1">
      <c r="A29" s="202"/>
      <c r="B29" s="192"/>
      <c r="C29" s="202"/>
      <c r="D29" s="206"/>
      <c r="E29" s="207" t="s">
        <v>357</v>
      </c>
      <c r="F29" s="207"/>
      <c r="G29" s="207"/>
      <c r="H29" s="207"/>
      <c r="I29" s="207"/>
      <c r="J29" s="207"/>
      <c r="K29" s="207"/>
      <c r="L29" s="178"/>
      <c r="M29" s="178"/>
    </row>
    <row r="30" spans="1:19" ht="66.75" customHeight="1">
      <c r="A30" s="230" t="s">
        <v>131</v>
      </c>
      <c r="B30" s="178" t="s">
        <v>353</v>
      </c>
      <c r="C30" s="202" t="s">
        <v>117</v>
      </c>
      <c r="D30" s="204" t="s">
        <v>120</v>
      </c>
      <c r="E30" s="200" t="s">
        <v>250</v>
      </c>
      <c r="F30" s="200"/>
      <c r="G30" s="200"/>
      <c r="H30" s="200"/>
      <c r="I30" s="200"/>
      <c r="J30" s="200"/>
      <c r="K30" s="200"/>
      <c r="L30" s="178" t="s">
        <v>35</v>
      </c>
      <c r="M30" s="178" t="s">
        <v>27</v>
      </c>
      <c r="N30" s="197"/>
      <c r="O30" s="198"/>
      <c r="P30" s="198"/>
      <c r="Q30" s="198"/>
      <c r="R30" s="198"/>
      <c r="S30" s="198"/>
    </row>
    <row r="31" spans="1:19" ht="84" customHeight="1">
      <c r="A31" s="230"/>
      <c r="B31" s="178"/>
      <c r="C31" s="202"/>
      <c r="D31" s="206"/>
      <c r="E31" s="223" t="s">
        <v>251</v>
      </c>
      <c r="F31" s="224"/>
      <c r="G31" s="224"/>
      <c r="H31" s="224"/>
      <c r="I31" s="224"/>
      <c r="J31" s="224"/>
      <c r="K31" s="225"/>
      <c r="L31" s="199"/>
      <c r="M31" s="178"/>
      <c r="N31" s="78"/>
      <c r="P31" s="83"/>
      <c r="Q31" s="83"/>
      <c r="R31" s="83"/>
      <c r="S31" s="83"/>
    </row>
    <row r="32" spans="1:19" ht="107.25" customHeight="1">
      <c r="A32" s="124">
        <v>10</v>
      </c>
      <c r="B32" s="127" t="s">
        <v>263</v>
      </c>
      <c r="C32" s="124" t="s">
        <v>117</v>
      </c>
      <c r="D32" s="124" t="s">
        <v>120</v>
      </c>
      <c r="E32" s="207" t="s">
        <v>228</v>
      </c>
      <c r="F32" s="207"/>
      <c r="G32" s="207"/>
      <c r="H32" s="207"/>
      <c r="I32" s="207"/>
      <c r="J32" s="207"/>
      <c r="K32" s="207"/>
      <c r="L32" s="117" t="s">
        <v>37</v>
      </c>
      <c r="M32" s="162" t="s">
        <v>29</v>
      </c>
      <c r="N32" s="78"/>
      <c r="P32" s="83"/>
      <c r="Q32" s="83"/>
      <c r="R32" s="83"/>
      <c r="S32" s="83"/>
    </row>
    <row r="33" spans="1:19" ht="134.25" customHeight="1">
      <c r="A33" s="25" t="s">
        <v>132</v>
      </c>
      <c r="B33" s="145" t="s">
        <v>264</v>
      </c>
      <c r="C33" s="124" t="s">
        <v>117</v>
      </c>
      <c r="D33" s="124" t="s">
        <v>120</v>
      </c>
      <c r="E33" s="208" t="s">
        <v>228</v>
      </c>
      <c r="F33" s="208"/>
      <c r="G33" s="208"/>
      <c r="H33" s="208"/>
      <c r="I33" s="208"/>
      <c r="J33" s="208"/>
      <c r="K33" s="208"/>
      <c r="L33" s="117" t="s">
        <v>37</v>
      </c>
      <c r="M33" s="162" t="s">
        <v>30</v>
      </c>
      <c r="N33" s="78"/>
      <c r="P33" s="83"/>
      <c r="Q33" s="83"/>
      <c r="R33" s="83"/>
      <c r="S33" s="83"/>
    </row>
    <row r="34" spans="1:19" ht="92.25" customHeight="1">
      <c r="A34" s="25" t="s">
        <v>133</v>
      </c>
      <c r="B34" s="145" t="s">
        <v>265</v>
      </c>
      <c r="C34" s="124" t="s">
        <v>117</v>
      </c>
      <c r="D34" s="124" t="s">
        <v>120</v>
      </c>
      <c r="E34" s="208" t="s">
        <v>228</v>
      </c>
      <c r="F34" s="208"/>
      <c r="G34" s="208"/>
      <c r="H34" s="208"/>
      <c r="I34" s="208"/>
      <c r="J34" s="208"/>
      <c r="K34" s="208"/>
      <c r="L34" s="117" t="s">
        <v>37</v>
      </c>
      <c r="M34" s="162" t="s">
        <v>30</v>
      </c>
      <c r="N34" s="78"/>
      <c r="P34" s="83"/>
      <c r="Q34" s="83"/>
      <c r="R34" s="83"/>
      <c r="S34" s="83"/>
    </row>
    <row r="35" spans="1:19" ht="129.75" customHeight="1">
      <c r="A35" s="25" t="s">
        <v>134</v>
      </c>
      <c r="B35" s="145" t="s">
        <v>266</v>
      </c>
      <c r="C35" s="124" t="s">
        <v>117</v>
      </c>
      <c r="D35" s="124" t="s">
        <v>120</v>
      </c>
      <c r="E35" s="208" t="s">
        <v>228</v>
      </c>
      <c r="F35" s="208"/>
      <c r="G35" s="208"/>
      <c r="H35" s="208"/>
      <c r="I35" s="208"/>
      <c r="J35" s="208"/>
      <c r="K35" s="208"/>
      <c r="L35" s="117" t="s">
        <v>37</v>
      </c>
      <c r="M35" s="162" t="s">
        <v>129</v>
      </c>
    </row>
    <row r="36" spans="1:19" ht="126.75" customHeight="1">
      <c r="A36" s="25" t="s">
        <v>135</v>
      </c>
      <c r="B36" s="145" t="s">
        <v>267</v>
      </c>
      <c r="C36" s="124" t="s">
        <v>117</v>
      </c>
      <c r="D36" s="124" t="s">
        <v>120</v>
      </c>
      <c r="E36" s="208" t="s">
        <v>228</v>
      </c>
      <c r="F36" s="208"/>
      <c r="G36" s="208"/>
      <c r="H36" s="208"/>
      <c r="I36" s="208"/>
      <c r="J36" s="208"/>
      <c r="K36" s="208"/>
      <c r="L36" s="117" t="s">
        <v>37</v>
      </c>
      <c r="M36" s="162" t="s">
        <v>129</v>
      </c>
    </row>
    <row r="37" spans="1:19" ht="133.5" customHeight="1">
      <c r="A37" s="25" t="s">
        <v>136</v>
      </c>
      <c r="B37" s="145" t="s">
        <v>268</v>
      </c>
      <c r="C37" s="124" t="s">
        <v>117</v>
      </c>
      <c r="D37" s="124" t="s">
        <v>120</v>
      </c>
      <c r="E37" s="208" t="s">
        <v>130</v>
      </c>
      <c r="F37" s="208"/>
      <c r="G37" s="208"/>
      <c r="H37" s="208"/>
      <c r="I37" s="208"/>
      <c r="J37" s="208"/>
      <c r="K37" s="208"/>
      <c r="L37" s="117" t="s">
        <v>37</v>
      </c>
      <c r="M37" s="162" t="s">
        <v>129</v>
      </c>
    </row>
    <row r="38" spans="1:19" ht="128.25" customHeight="1">
      <c r="A38" s="204">
        <v>16</v>
      </c>
      <c r="B38" s="242" t="s">
        <v>269</v>
      </c>
      <c r="C38" s="201" t="s">
        <v>117</v>
      </c>
      <c r="D38" s="204" t="s">
        <v>120</v>
      </c>
      <c r="E38" s="223" t="s">
        <v>251</v>
      </c>
      <c r="F38" s="224"/>
      <c r="G38" s="224"/>
      <c r="H38" s="224"/>
      <c r="I38" s="224"/>
      <c r="J38" s="224"/>
      <c r="K38" s="225"/>
      <c r="L38" s="178" t="s">
        <v>39</v>
      </c>
      <c r="M38" s="178" t="s">
        <v>31</v>
      </c>
      <c r="N38" s="78"/>
      <c r="P38" s="83"/>
      <c r="Q38" s="83"/>
      <c r="R38" s="83"/>
      <c r="S38" s="83"/>
    </row>
    <row r="39" spans="1:19" ht="57.75" customHeight="1">
      <c r="A39" s="205"/>
      <c r="B39" s="243"/>
      <c r="C39" s="201"/>
      <c r="D39" s="205"/>
      <c r="E39" s="219" t="s">
        <v>246</v>
      </c>
      <c r="F39" s="220"/>
      <c r="G39" s="220"/>
      <c r="H39" s="220"/>
      <c r="I39" s="220"/>
      <c r="J39" s="220"/>
      <c r="K39" s="221"/>
      <c r="L39" s="199"/>
      <c r="M39" s="178"/>
      <c r="N39" s="78"/>
      <c r="P39" s="83"/>
      <c r="Q39" s="83"/>
      <c r="R39" s="83"/>
      <c r="S39" s="83"/>
    </row>
    <row r="40" spans="1:19" ht="92.25" customHeight="1">
      <c r="A40" s="206"/>
      <c r="B40" s="238"/>
      <c r="C40" s="202"/>
      <c r="D40" s="206"/>
      <c r="E40" s="223" t="s">
        <v>251</v>
      </c>
      <c r="F40" s="224"/>
      <c r="G40" s="224"/>
      <c r="H40" s="224"/>
      <c r="I40" s="224"/>
      <c r="J40" s="224"/>
      <c r="K40" s="225"/>
      <c r="L40" s="178"/>
      <c r="M40" s="178"/>
      <c r="N40" s="78"/>
      <c r="P40" s="83"/>
      <c r="Q40" s="83"/>
      <c r="R40" s="83"/>
      <c r="S40" s="83"/>
    </row>
    <row r="41" spans="1:19" ht="96" customHeight="1">
      <c r="A41" s="226">
        <v>17</v>
      </c>
      <c r="B41" s="227" t="s">
        <v>270</v>
      </c>
      <c r="C41" s="201" t="s">
        <v>117</v>
      </c>
      <c r="D41" s="204" t="s">
        <v>120</v>
      </c>
      <c r="E41" s="209" t="s">
        <v>228</v>
      </c>
      <c r="F41" s="210"/>
      <c r="G41" s="210"/>
      <c r="H41" s="210"/>
      <c r="I41" s="210"/>
      <c r="J41" s="210"/>
      <c r="K41" s="211"/>
      <c r="L41" s="178" t="s">
        <v>39</v>
      </c>
      <c r="M41" s="178" t="s">
        <v>31</v>
      </c>
      <c r="N41" s="86"/>
      <c r="O41" s="84"/>
      <c r="P41" s="84"/>
      <c r="Q41" s="84"/>
      <c r="R41" s="85"/>
      <c r="S41" s="85"/>
    </row>
    <row r="42" spans="1:19" ht="57.75" customHeight="1">
      <c r="A42" s="226"/>
      <c r="B42" s="228"/>
      <c r="C42" s="201"/>
      <c r="D42" s="205"/>
      <c r="E42" s="212"/>
      <c r="F42" s="213"/>
      <c r="G42" s="213"/>
      <c r="H42" s="213"/>
      <c r="I42" s="213"/>
      <c r="J42" s="213"/>
      <c r="K42" s="214"/>
      <c r="L42" s="199"/>
      <c r="M42" s="178"/>
      <c r="N42" s="79"/>
      <c r="O42" s="77"/>
      <c r="P42" s="77"/>
      <c r="Q42" s="77"/>
      <c r="R42" s="77"/>
      <c r="S42" s="77"/>
    </row>
    <row r="43" spans="1:19" ht="305.25" customHeight="1">
      <c r="A43" s="202"/>
      <c r="B43" s="229"/>
      <c r="C43" s="202"/>
      <c r="D43" s="206"/>
      <c r="E43" s="215"/>
      <c r="F43" s="216"/>
      <c r="G43" s="216"/>
      <c r="H43" s="216"/>
      <c r="I43" s="216"/>
      <c r="J43" s="216"/>
      <c r="K43" s="217"/>
      <c r="L43" s="178"/>
      <c r="M43" s="178"/>
      <c r="N43" s="197"/>
      <c r="O43" s="198"/>
      <c r="P43" s="198"/>
      <c r="Q43" s="198"/>
      <c r="R43" s="198"/>
      <c r="S43" s="198"/>
    </row>
    <row r="44" spans="1:19" ht="71.25" customHeight="1">
      <c r="A44" s="226">
        <v>18</v>
      </c>
      <c r="B44" s="190" t="s">
        <v>271</v>
      </c>
      <c r="C44" s="201" t="s">
        <v>117</v>
      </c>
      <c r="D44" s="204" t="s">
        <v>120</v>
      </c>
      <c r="E44" s="209" t="s">
        <v>228</v>
      </c>
      <c r="F44" s="210"/>
      <c r="G44" s="210"/>
      <c r="H44" s="210"/>
      <c r="I44" s="210"/>
      <c r="J44" s="210"/>
      <c r="K44" s="211"/>
      <c r="L44" s="178" t="s">
        <v>39</v>
      </c>
      <c r="M44" s="178" t="s">
        <v>31</v>
      </c>
      <c r="N44" s="88"/>
      <c r="O44" s="89"/>
      <c r="P44" s="89"/>
      <c r="Q44" s="89"/>
      <c r="R44" s="89"/>
      <c r="S44" s="89"/>
    </row>
    <row r="45" spans="1:19" ht="57" customHeight="1">
      <c r="A45" s="226"/>
      <c r="B45" s="191"/>
      <c r="C45" s="201"/>
      <c r="D45" s="205"/>
      <c r="E45" s="212"/>
      <c r="F45" s="213"/>
      <c r="G45" s="213"/>
      <c r="H45" s="213"/>
      <c r="I45" s="213"/>
      <c r="J45" s="213"/>
      <c r="K45" s="214"/>
      <c r="L45" s="199"/>
      <c r="M45" s="178"/>
      <c r="N45" s="197"/>
      <c r="O45" s="198"/>
      <c r="P45" s="198"/>
      <c r="Q45" s="198"/>
      <c r="R45" s="198"/>
      <c r="S45" s="198"/>
    </row>
    <row r="46" spans="1:19" ht="150" customHeight="1">
      <c r="A46" s="202"/>
      <c r="B46" s="192"/>
      <c r="C46" s="202"/>
      <c r="D46" s="206"/>
      <c r="E46" s="215"/>
      <c r="F46" s="216"/>
      <c r="G46" s="216"/>
      <c r="H46" s="216"/>
      <c r="I46" s="216"/>
      <c r="J46" s="216"/>
      <c r="K46" s="217"/>
      <c r="L46" s="178"/>
      <c r="M46" s="178"/>
      <c r="N46" s="197"/>
      <c r="O46" s="198"/>
      <c r="P46" s="198"/>
      <c r="Q46" s="198"/>
      <c r="R46" s="198"/>
      <c r="S46" s="198"/>
    </row>
    <row r="47" spans="1:19" ht="142.5" customHeight="1">
      <c r="A47" s="124">
        <v>19</v>
      </c>
      <c r="B47" s="168" t="s">
        <v>354</v>
      </c>
      <c r="C47" s="124" t="s">
        <v>117</v>
      </c>
      <c r="D47" s="124" t="s">
        <v>120</v>
      </c>
      <c r="E47" s="208" t="s">
        <v>228</v>
      </c>
      <c r="F47" s="208"/>
      <c r="G47" s="208"/>
      <c r="H47" s="208"/>
      <c r="I47" s="208"/>
      <c r="J47" s="208"/>
      <c r="K47" s="208"/>
      <c r="L47" s="117" t="s">
        <v>37</v>
      </c>
      <c r="M47" s="162" t="s">
        <v>129</v>
      </c>
      <c r="N47" s="197"/>
      <c r="O47" s="198"/>
      <c r="P47" s="198"/>
      <c r="Q47" s="198"/>
      <c r="R47" s="198"/>
      <c r="S47" s="198"/>
    </row>
    <row r="48" spans="1:19" ht="174" customHeight="1">
      <c r="A48" s="124">
        <v>20</v>
      </c>
      <c r="B48" s="117" t="s">
        <v>258</v>
      </c>
      <c r="C48" s="124" t="s">
        <v>117</v>
      </c>
      <c r="D48" s="124" t="s">
        <v>120</v>
      </c>
      <c r="E48" s="102">
        <v>0</v>
      </c>
      <c r="F48" s="102">
        <f>SUM(G48:K48)</f>
        <v>121872.09999999999</v>
      </c>
      <c r="G48" s="103">
        <f>SUM(G49:G51)</f>
        <v>24374.42</v>
      </c>
      <c r="H48" s="103">
        <f>SUM(H49:H51)</f>
        <v>24374.42</v>
      </c>
      <c r="I48" s="103">
        <f>SUM(I49:I51)</f>
        <v>24374.42</v>
      </c>
      <c r="J48" s="103">
        <f>SUM(J49:J51)</f>
        <v>24374.42</v>
      </c>
      <c r="K48" s="103">
        <f>SUM(K49:K51)</f>
        <v>24374.42</v>
      </c>
      <c r="L48" s="119" t="s">
        <v>34</v>
      </c>
      <c r="M48" s="164" t="s">
        <v>93</v>
      </c>
      <c r="N48" s="197"/>
      <c r="O48" s="198"/>
      <c r="P48" s="198"/>
      <c r="Q48" s="198"/>
      <c r="R48" s="198"/>
      <c r="S48" s="198"/>
    </row>
    <row r="49" spans="1:19" ht="168.75" customHeight="1">
      <c r="A49" s="125">
        <v>21</v>
      </c>
      <c r="B49" s="126" t="s">
        <v>272</v>
      </c>
      <c r="C49" s="125" t="s">
        <v>117</v>
      </c>
      <c r="D49" s="124" t="s">
        <v>120</v>
      </c>
      <c r="E49" s="102">
        <v>0</v>
      </c>
      <c r="F49" s="102">
        <f>SUM(G49:K49)</f>
        <v>121872.09999999999</v>
      </c>
      <c r="G49" s="103">
        <v>24374.42</v>
      </c>
      <c r="H49" s="103">
        <v>24374.42</v>
      </c>
      <c r="I49" s="103">
        <v>24374.42</v>
      </c>
      <c r="J49" s="103">
        <v>24374.42</v>
      </c>
      <c r="K49" s="103">
        <v>24374.42</v>
      </c>
      <c r="L49" s="119" t="s">
        <v>34</v>
      </c>
      <c r="M49" s="164" t="s">
        <v>93</v>
      </c>
      <c r="N49" s="197"/>
      <c r="O49" s="198"/>
      <c r="P49" s="198"/>
      <c r="Q49" s="198"/>
      <c r="R49" s="198"/>
      <c r="S49" s="198"/>
    </row>
    <row r="50" spans="1:19" ht="156">
      <c r="A50" s="125">
        <v>22</v>
      </c>
      <c r="B50" s="167" t="s">
        <v>355</v>
      </c>
      <c r="C50" s="125" t="s">
        <v>117</v>
      </c>
      <c r="D50" s="125" t="s">
        <v>120</v>
      </c>
      <c r="E50" s="146">
        <f>I50</f>
        <v>0</v>
      </c>
      <c r="F50" s="146">
        <f>SUM(G50:K50)</f>
        <v>0</v>
      </c>
      <c r="G50" s="147">
        <v>0</v>
      </c>
      <c r="H50" s="147">
        <v>0</v>
      </c>
      <c r="I50" s="147">
        <v>0</v>
      </c>
      <c r="J50" s="147">
        <v>0</v>
      </c>
      <c r="K50" s="147">
        <v>0</v>
      </c>
      <c r="L50" s="118" t="s">
        <v>34</v>
      </c>
      <c r="M50" s="163" t="s">
        <v>93</v>
      </c>
      <c r="N50" s="197"/>
      <c r="O50" s="198"/>
      <c r="P50" s="198"/>
      <c r="Q50" s="198"/>
      <c r="R50" s="198"/>
      <c r="S50" s="198"/>
    </row>
    <row r="51" spans="1:19" ht="156">
      <c r="A51" s="125">
        <v>23</v>
      </c>
      <c r="B51" s="155" t="s">
        <v>273</v>
      </c>
      <c r="C51" s="125" t="s">
        <v>117</v>
      </c>
      <c r="D51" s="125" t="s">
        <v>120</v>
      </c>
      <c r="E51" s="146">
        <f>I51</f>
        <v>0</v>
      </c>
      <c r="F51" s="146">
        <f>SUM(G51:K51)</f>
        <v>0</v>
      </c>
      <c r="G51" s="147">
        <v>0</v>
      </c>
      <c r="H51" s="147">
        <v>0</v>
      </c>
      <c r="I51" s="147">
        <v>0</v>
      </c>
      <c r="J51" s="147">
        <v>0</v>
      </c>
      <c r="K51" s="147">
        <v>0</v>
      </c>
      <c r="L51" s="118" t="s">
        <v>34</v>
      </c>
      <c r="M51" s="163" t="s">
        <v>93</v>
      </c>
      <c r="N51" s="88"/>
      <c r="O51" s="89"/>
      <c r="P51" s="89"/>
      <c r="Q51" s="89"/>
      <c r="R51" s="89"/>
      <c r="S51" s="89"/>
    </row>
    <row r="52" spans="1:19" ht="216.75" customHeight="1">
      <c r="A52" s="124">
        <v>24</v>
      </c>
      <c r="B52" s="148" t="s">
        <v>274</v>
      </c>
      <c r="C52" s="124" t="s">
        <v>117</v>
      </c>
      <c r="D52" s="124" t="s">
        <v>120</v>
      </c>
      <c r="E52" s="208" t="s">
        <v>130</v>
      </c>
      <c r="F52" s="208"/>
      <c r="G52" s="208"/>
      <c r="H52" s="208"/>
      <c r="I52" s="208"/>
      <c r="J52" s="208"/>
      <c r="K52" s="208"/>
      <c r="L52" s="119" t="s">
        <v>34</v>
      </c>
      <c r="M52" s="164" t="s">
        <v>93</v>
      </c>
      <c r="N52" s="88"/>
      <c r="O52" s="89"/>
      <c r="P52" s="89"/>
      <c r="Q52" s="89"/>
      <c r="R52" s="89"/>
      <c r="S52" s="89"/>
    </row>
    <row r="53" spans="1:19" ht="159" customHeight="1">
      <c r="A53" s="202">
        <v>25</v>
      </c>
      <c r="B53" s="222" t="s">
        <v>259</v>
      </c>
      <c r="C53" s="202" t="s">
        <v>117</v>
      </c>
      <c r="D53" s="226" t="s">
        <v>120</v>
      </c>
      <c r="E53" s="209" t="s">
        <v>358</v>
      </c>
      <c r="F53" s="210"/>
      <c r="G53" s="210"/>
      <c r="H53" s="210"/>
      <c r="I53" s="210"/>
      <c r="J53" s="210"/>
      <c r="K53" s="211"/>
      <c r="L53" s="199" t="s">
        <v>40</v>
      </c>
      <c r="M53" s="178" t="s">
        <v>32</v>
      </c>
    </row>
    <row r="54" spans="1:19" ht="81.75" customHeight="1">
      <c r="A54" s="202"/>
      <c r="B54" s="222"/>
      <c r="C54" s="202"/>
      <c r="D54" s="226"/>
      <c r="E54" s="239" t="s">
        <v>359</v>
      </c>
      <c r="F54" s="240"/>
      <c r="G54" s="240"/>
      <c r="H54" s="240"/>
      <c r="I54" s="240"/>
      <c r="J54" s="240"/>
      <c r="K54" s="241"/>
      <c r="L54" s="199"/>
      <c r="M54" s="178"/>
    </row>
    <row r="55" spans="1:19" ht="123.75" customHeight="1">
      <c r="A55" s="230" t="s">
        <v>138</v>
      </c>
      <c r="B55" s="178" t="s">
        <v>275</v>
      </c>
      <c r="C55" s="202" t="s">
        <v>117</v>
      </c>
      <c r="D55" s="204" t="s">
        <v>120</v>
      </c>
      <c r="E55" s="209" t="s">
        <v>358</v>
      </c>
      <c r="F55" s="210"/>
      <c r="G55" s="210"/>
      <c r="H55" s="210"/>
      <c r="I55" s="210"/>
      <c r="J55" s="210"/>
      <c r="K55" s="211"/>
      <c r="L55" s="178" t="s">
        <v>40</v>
      </c>
      <c r="M55" s="178" t="s">
        <v>32</v>
      </c>
    </row>
    <row r="56" spans="1:19" ht="147" customHeight="1">
      <c r="A56" s="230"/>
      <c r="B56" s="178"/>
      <c r="C56" s="202"/>
      <c r="D56" s="206"/>
      <c r="E56" s="239" t="s">
        <v>359</v>
      </c>
      <c r="F56" s="240"/>
      <c r="G56" s="240"/>
      <c r="H56" s="240"/>
      <c r="I56" s="240"/>
      <c r="J56" s="240"/>
      <c r="K56" s="241"/>
      <c r="L56" s="199"/>
      <c r="M56" s="178"/>
    </row>
    <row r="57" spans="1:19" ht="155.25" customHeight="1">
      <c r="A57" s="230" t="s">
        <v>137</v>
      </c>
      <c r="B57" s="178" t="s">
        <v>360</v>
      </c>
      <c r="C57" s="202" t="s">
        <v>117</v>
      </c>
      <c r="D57" s="204" t="s">
        <v>120</v>
      </c>
      <c r="E57" s="209" t="s">
        <v>252</v>
      </c>
      <c r="F57" s="210"/>
      <c r="G57" s="210"/>
      <c r="H57" s="210"/>
      <c r="I57" s="210"/>
      <c r="J57" s="210"/>
      <c r="K57" s="211"/>
      <c r="L57" s="178" t="s">
        <v>40</v>
      </c>
      <c r="M57" s="178" t="s">
        <v>32</v>
      </c>
    </row>
    <row r="58" spans="1:19" ht="80.25" customHeight="1">
      <c r="A58" s="230"/>
      <c r="B58" s="178"/>
      <c r="C58" s="202"/>
      <c r="D58" s="206"/>
      <c r="E58" s="239" t="s">
        <v>253</v>
      </c>
      <c r="F58" s="240"/>
      <c r="G58" s="240"/>
      <c r="H58" s="240"/>
      <c r="I58" s="240"/>
      <c r="J58" s="240"/>
      <c r="K58" s="241"/>
      <c r="L58" s="199"/>
      <c r="M58" s="178"/>
    </row>
    <row r="59" spans="1:19" ht="159.75" customHeight="1">
      <c r="A59" s="230" t="s">
        <v>139</v>
      </c>
      <c r="B59" s="178" t="s">
        <v>276</v>
      </c>
      <c r="C59" s="202" t="s">
        <v>117</v>
      </c>
      <c r="D59" s="204" t="s">
        <v>120</v>
      </c>
      <c r="E59" s="209" t="s">
        <v>252</v>
      </c>
      <c r="F59" s="210"/>
      <c r="G59" s="210"/>
      <c r="H59" s="210"/>
      <c r="I59" s="210"/>
      <c r="J59" s="210"/>
      <c r="K59" s="211"/>
      <c r="L59" s="178" t="s">
        <v>40</v>
      </c>
      <c r="M59" s="178" t="s">
        <v>32</v>
      </c>
    </row>
    <row r="60" spans="1:19" ht="91.5" customHeight="1">
      <c r="A60" s="230"/>
      <c r="B60" s="178"/>
      <c r="C60" s="202"/>
      <c r="D60" s="206"/>
      <c r="E60" s="239" t="s">
        <v>253</v>
      </c>
      <c r="F60" s="240"/>
      <c r="G60" s="240"/>
      <c r="H60" s="240"/>
      <c r="I60" s="240"/>
      <c r="J60" s="240"/>
      <c r="K60" s="241"/>
      <c r="L60" s="199"/>
      <c r="M60" s="178"/>
    </row>
    <row r="61" spans="1:19" ht="409.5" customHeight="1">
      <c r="A61" s="230" t="s">
        <v>140</v>
      </c>
      <c r="B61" s="178" t="s">
        <v>277</v>
      </c>
      <c r="C61" s="202" t="s">
        <v>117</v>
      </c>
      <c r="D61" s="204" t="s">
        <v>120</v>
      </c>
      <c r="E61" s="209" t="s">
        <v>252</v>
      </c>
      <c r="F61" s="210"/>
      <c r="G61" s="210"/>
      <c r="H61" s="210"/>
      <c r="I61" s="210"/>
      <c r="J61" s="210"/>
      <c r="K61" s="211"/>
      <c r="L61" s="178" t="s">
        <v>40</v>
      </c>
      <c r="M61" s="178" t="s">
        <v>32</v>
      </c>
    </row>
    <row r="62" spans="1:19" ht="337.5" customHeight="1">
      <c r="A62" s="230"/>
      <c r="B62" s="178"/>
      <c r="C62" s="202"/>
      <c r="D62" s="206"/>
      <c r="E62" s="239" t="s">
        <v>359</v>
      </c>
      <c r="F62" s="240"/>
      <c r="G62" s="240"/>
      <c r="H62" s="240"/>
      <c r="I62" s="240"/>
      <c r="J62" s="240"/>
      <c r="K62" s="241"/>
      <c r="L62" s="199"/>
      <c r="M62" s="178"/>
    </row>
    <row r="63" spans="1:19" ht="142.5" customHeight="1">
      <c r="A63" s="190">
        <v>30</v>
      </c>
      <c r="B63" s="190" t="s">
        <v>260</v>
      </c>
      <c r="C63" s="190" t="s">
        <v>117</v>
      </c>
      <c r="D63" s="119" t="s">
        <v>18</v>
      </c>
      <c r="E63" s="104">
        <f>SUM(E64:E65)</f>
        <v>0</v>
      </c>
      <c r="F63" s="104">
        <f t="shared" ref="F63:K63" si="0">SUM(F64:F65)</f>
        <v>6501</v>
      </c>
      <c r="G63" s="104">
        <f t="shared" si="0"/>
        <v>2167</v>
      </c>
      <c r="H63" s="104">
        <f t="shared" si="0"/>
        <v>2167</v>
      </c>
      <c r="I63" s="104">
        <f t="shared" si="0"/>
        <v>2167</v>
      </c>
      <c r="J63" s="104">
        <f t="shared" si="0"/>
        <v>0</v>
      </c>
      <c r="K63" s="104">
        <f t="shared" si="0"/>
        <v>0</v>
      </c>
      <c r="L63" s="190" t="s">
        <v>142</v>
      </c>
      <c r="M63" s="190" t="s">
        <v>143</v>
      </c>
    </row>
    <row r="64" spans="1:19" ht="74.25" customHeight="1">
      <c r="A64" s="191"/>
      <c r="B64" s="191"/>
      <c r="C64" s="191"/>
      <c r="D64" s="119" t="s">
        <v>10</v>
      </c>
      <c r="E64" s="104">
        <v>0</v>
      </c>
      <c r="F64" s="104">
        <f>SUM(G64:K64)</f>
        <v>6501</v>
      </c>
      <c r="G64" s="104">
        <f t="shared" ref="G64:K65" si="1">SUM(G67)</f>
        <v>2167</v>
      </c>
      <c r="H64" s="104">
        <f t="shared" si="1"/>
        <v>2167</v>
      </c>
      <c r="I64" s="104">
        <f t="shared" si="1"/>
        <v>2167</v>
      </c>
      <c r="J64" s="104">
        <f t="shared" si="1"/>
        <v>0</v>
      </c>
      <c r="K64" s="104">
        <f t="shared" si="1"/>
        <v>0</v>
      </c>
      <c r="L64" s="191"/>
      <c r="M64" s="191"/>
    </row>
    <row r="65" spans="1:13" ht="103.5" customHeight="1">
      <c r="A65" s="192"/>
      <c r="B65" s="192"/>
      <c r="C65" s="192"/>
      <c r="D65" s="119" t="s">
        <v>120</v>
      </c>
      <c r="E65" s="104">
        <v>0</v>
      </c>
      <c r="F65" s="104">
        <f t="shared" ref="F65:F95" si="2">SUM(G65:K65)</f>
        <v>0</v>
      </c>
      <c r="G65" s="104">
        <f t="shared" si="1"/>
        <v>0</v>
      </c>
      <c r="H65" s="104">
        <f t="shared" si="1"/>
        <v>0</v>
      </c>
      <c r="I65" s="104">
        <f t="shared" si="1"/>
        <v>0</v>
      </c>
      <c r="J65" s="104">
        <f t="shared" si="1"/>
        <v>0</v>
      </c>
      <c r="K65" s="104">
        <f t="shared" si="1"/>
        <v>0</v>
      </c>
      <c r="L65" s="192"/>
      <c r="M65" s="192"/>
    </row>
    <row r="66" spans="1:13" ht="196.5" customHeight="1">
      <c r="A66" s="190">
        <v>31</v>
      </c>
      <c r="B66" s="190" t="s">
        <v>278</v>
      </c>
      <c r="C66" s="190" t="s">
        <v>117</v>
      </c>
      <c r="D66" s="119" t="s">
        <v>18</v>
      </c>
      <c r="E66" s="104">
        <f>SUM(E67:E68)</f>
        <v>0</v>
      </c>
      <c r="F66" s="104">
        <f t="shared" si="2"/>
        <v>6501</v>
      </c>
      <c r="G66" s="104">
        <f>SUM(G67:G68)</f>
        <v>2167</v>
      </c>
      <c r="H66" s="104">
        <f>SUM(H67:H68)</f>
        <v>2167</v>
      </c>
      <c r="I66" s="104">
        <f>SUM(I67:I68)</f>
        <v>2167</v>
      </c>
      <c r="J66" s="104">
        <f>SUM(J67:J68)</f>
        <v>0</v>
      </c>
      <c r="K66" s="104">
        <f>SUM(K67:K68)</f>
        <v>0</v>
      </c>
      <c r="L66" s="190" t="s">
        <v>142</v>
      </c>
      <c r="M66" s="190" t="s">
        <v>143</v>
      </c>
    </row>
    <row r="67" spans="1:13" ht="72.75" customHeight="1">
      <c r="A67" s="191"/>
      <c r="B67" s="191"/>
      <c r="C67" s="191"/>
      <c r="D67" s="119" t="s">
        <v>10</v>
      </c>
      <c r="E67" s="104">
        <v>0</v>
      </c>
      <c r="F67" s="104">
        <f t="shared" si="2"/>
        <v>6501</v>
      </c>
      <c r="G67" s="104">
        <v>2167</v>
      </c>
      <c r="H67" s="104">
        <v>2167</v>
      </c>
      <c r="I67" s="104">
        <v>2167</v>
      </c>
      <c r="J67" s="104">
        <v>0</v>
      </c>
      <c r="K67" s="104">
        <v>0</v>
      </c>
      <c r="L67" s="191"/>
      <c r="M67" s="191"/>
    </row>
    <row r="68" spans="1:13" ht="85.5" customHeight="1">
      <c r="A68" s="192"/>
      <c r="B68" s="192"/>
      <c r="C68" s="192"/>
      <c r="D68" s="119" t="s">
        <v>120</v>
      </c>
      <c r="E68" s="104">
        <v>0</v>
      </c>
      <c r="F68" s="104">
        <f t="shared" si="2"/>
        <v>0</v>
      </c>
      <c r="G68" s="104">
        <v>0</v>
      </c>
      <c r="H68" s="104">
        <v>0</v>
      </c>
      <c r="I68" s="104">
        <v>0</v>
      </c>
      <c r="J68" s="104">
        <v>0</v>
      </c>
      <c r="K68" s="104">
        <v>0</v>
      </c>
      <c r="L68" s="192"/>
      <c r="M68" s="192"/>
    </row>
    <row r="69" spans="1:13">
      <c r="A69" s="190">
        <v>32</v>
      </c>
      <c r="B69" s="190" t="s">
        <v>261</v>
      </c>
      <c r="C69" s="190" t="s">
        <v>117</v>
      </c>
      <c r="D69" s="119" t="s">
        <v>18</v>
      </c>
      <c r="E69" s="104">
        <f>SUM(E70:E71)</f>
        <v>0</v>
      </c>
      <c r="F69" s="104">
        <f t="shared" si="2"/>
        <v>145382.52000000002</v>
      </c>
      <c r="G69" s="104">
        <f>SUM(G70:G71)</f>
        <v>29076.52</v>
      </c>
      <c r="H69" s="104">
        <f>SUM(H70:H71)</f>
        <v>29076.5</v>
      </c>
      <c r="I69" s="104">
        <f>SUM(I70:I71)</f>
        <v>29076.5</v>
      </c>
      <c r="J69" s="104">
        <f>SUM(J70:J71)</f>
        <v>29076.5</v>
      </c>
      <c r="K69" s="104">
        <f>SUM(K70:K71)</f>
        <v>29076.5</v>
      </c>
      <c r="L69" s="190" t="s">
        <v>142</v>
      </c>
      <c r="M69" s="190" t="s">
        <v>144</v>
      </c>
    </row>
    <row r="70" spans="1:13" ht="66" customHeight="1">
      <c r="A70" s="191"/>
      <c r="B70" s="191"/>
      <c r="C70" s="191"/>
      <c r="D70" s="119" t="s">
        <v>10</v>
      </c>
      <c r="E70" s="104">
        <v>0</v>
      </c>
      <c r="F70" s="104">
        <f t="shared" si="2"/>
        <v>0</v>
      </c>
      <c r="G70" s="104">
        <f t="shared" ref="G70:K71" si="3">SUM(G73,G76,G79,G82,G85,G88,G91,G94)</f>
        <v>0</v>
      </c>
      <c r="H70" s="104">
        <f t="shared" si="3"/>
        <v>0</v>
      </c>
      <c r="I70" s="104">
        <f t="shared" si="3"/>
        <v>0</v>
      </c>
      <c r="J70" s="104">
        <f t="shared" si="3"/>
        <v>0</v>
      </c>
      <c r="K70" s="104">
        <f t="shared" si="3"/>
        <v>0</v>
      </c>
      <c r="L70" s="191"/>
      <c r="M70" s="191"/>
    </row>
    <row r="71" spans="1:13" ht="60.75" customHeight="1">
      <c r="A71" s="192"/>
      <c r="B71" s="192"/>
      <c r="C71" s="192"/>
      <c r="D71" s="119" t="s">
        <v>120</v>
      </c>
      <c r="E71" s="104">
        <v>0</v>
      </c>
      <c r="F71" s="104">
        <f t="shared" si="2"/>
        <v>145382.52000000002</v>
      </c>
      <c r="G71" s="104">
        <f t="shared" si="3"/>
        <v>29076.52</v>
      </c>
      <c r="H71" s="104">
        <f t="shared" si="3"/>
        <v>29076.5</v>
      </c>
      <c r="I71" s="104">
        <f t="shared" si="3"/>
        <v>29076.5</v>
      </c>
      <c r="J71" s="104">
        <f t="shared" si="3"/>
        <v>29076.5</v>
      </c>
      <c r="K71" s="104">
        <f t="shared" si="3"/>
        <v>29076.5</v>
      </c>
      <c r="L71" s="192"/>
      <c r="M71" s="192"/>
    </row>
    <row r="72" spans="1:13" ht="15" customHeight="1">
      <c r="A72" s="190">
        <v>33</v>
      </c>
      <c r="B72" s="244" t="s">
        <v>279</v>
      </c>
      <c r="C72" s="190" t="s">
        <v>117</v>
      </c>
      <c r="D72" s="119" t="s">
        <v>18</v>
      </c>
      <c r="E72" s="104">
        <f>SUM(E73:E74)</f>
        <v>0</v>
      </c>
      <c r="F72" s="104">
        <f t="shared" si="2"/>
        <v>0</v>
      </c>
      <c r="G72" s="104">
        <f>SUM(G73:G74)</f>
        <v>0</v>
      </c>
      <c r="H72" s="104">
        <f>SUM(H73:H74)</f>
        <v>0</v>
      </c>
      <c r="I72" s="104">
        <f>SUM(I73:I74)</f>
        <v>0</v>
      </c>
      <c r="J72" s="104">
        <f>SUM(J73:J74)</f>
        <v>0</v>
      </c>
      <c r="K72" s="104">
        <f>SUM(K73:K74)</f>
        <v>0</v>
      </c>
      <c r="L72" s="190" t="s">
        <v>142</v>
      </c>
      <c r="M72" s="190" t="s">
        <v>144</v>
      </c>
    </row>
    <row r="73" spans="1:13" ht="48">
      <c r="A73" s="191"/>
      <c r="B73" s="228"/>
      <c r="C73" s="191"/>
      <c r="D73" s="119" t="s">
        <v>10</v>
      </c>
      <c r="E73" s="104">
        <v>0</v>
      </c>
      <c r="F73" s="104">
        <f t="shared" si="2"/>
        <v>0</v>
      </c>
      <c r="G73" s="104">
        <v>0</v>
      </c>
      <c r="H73" s="104">
        <v>0</v>
      </c>
      <c r="I73" s="104">
        <v>0</v>
      </c>
      <c r="J73" s="104">
        <v>0</v>
      </c>
      <c r="K73" s="104">
        <v>0</v>
      </c>
      <c r="L73" s="191"/>
      <c r="M73" s="191"/>
    </row>
    <row r="74" spans="1:13" ht="110.25" customHeight="1">
      <c r="A74" s="192"/>
      <c r="B74" s="229"/>
      <c r="C74" s="192"/>
      <c r="D74" s="119" t="s">
        <v>120</v>
      </c>
      <c r="E74" s="104">
        <v>0</v>
      </c>
      <c r="F74" s="104">
        <f t="shared" si="2"/>
        <v>0</v>
      </c>
      <c r="G74" s="104">
        <v>0</v>
      </c>
      <c r="H74" s="104">
        <v>0</v>
      </c>
      <c r="I74" s="104">
        <v>0</v>
      </c>
      <c r="J74" s="104">
        <v>0</v>
      </c>
      <c r="K74" s="104">
        <v>0</v>
      </c>
      <c r="L74" s="192"/>
      <c r="M74" s="192"/>
    </row>
    <row r="75" spans="1:13" ht="48.75" customHeight="1">
      <c r="A75" s="190">
        <v>34</v>
      </c>
      <c r="B75" s="190" t="s">
        <v>280</v>
      </c>
      <c r="C75" s="190" t="s">
        <v>117</v>
      </c>
      <c r="D75" s="119" t="s">
        <v>18</v>
      </c>
      <c r="E75" s="104">
        <f>SUM(E76:E77)</f>
        <v>0</v>
      </c>
      <c r="F75" s="104">
        <f t="shared" si="2"/>
        <v>45212.5</v>
      </c>
      <c r="G75" s="104">
        <f>SUM(G76:G77)</f>
        <v>9042.5</v>
      </c>
      <c r="H75" s="104">
        <f>SUM(H76:H77)</f>
        <v>9042.5</v>
      </c>
      <c r="I75" s="104">
        <f>SUM(I76:I77)</f>
        <v>9042.5</v>
      </c>
      <c r="J75" s="104">
        <f>SUM(J76:J77)</f>
        <v>9042.5</v>
      </c>
      <c r="K75" s="104">
        <f>SUM(K76:K77)</f>
        <v>9042.5</v>
      </c>
      <c r="L75" s="190" t="s">
        <v>142</v>
      </c>
      <c r="M75" s="190" t="s">
        <v>144</v>
      </c>
    </row>
    <row r="76" spans="1:13" ht="46.5" customHeight="1">
      <c r="A76" s="191"/>
      <c r="B76" s="191"/>
      <c r="C76" s="191"/>
      <c r="D76" s="119" t="s">
        <v>10</v>
      </c>
      <c r="E76" s="104">
        <v>0</v>
      </c>
      <c r="F76" s="104">
        <f t="shared" si="2"/>
        <v>0</v>
      </c>
      <c r="G76" s="104">
        <v>0</v>
      </c>
      <c r="H76" s="104">
        <v>0</v>
      </c>
      <c r="I76" s="104">
        <v>0</v>
      </c>
      <c r="J76" s="104">
        <v>0</v>
      </c>
      <c r="K76" s="104">
        <v>0</v>
      </c>
      <c r="L76" s="191"/>
      <c r="M76" s="191"/>
    </row>
    <row r="77" spans="1:13" ht="58.5" customHeight="1">
      <c r="A77" s="192"/>
      <c r="B77" s="192"/>
      <c r="C77" s="192"/>
      <c r="D77" s="119" t="s">
        <v>120</v>
      </c>
      <c r="E77" s="104">
        <v>0</v>
      </c>
      <c r="F77" s="104">
        <f t="shared" si="2"/>
        <v>45212.5</v>
      </c>
      <c r="G77" s="104">
        <v>9042.5</v>
      </c>
      <c r="H77" s="104">
        <v>9042.5</v>
      </c>
      <c r="I77" s="104">
        <v>9042.5</v>
      </c>
      <c r="J77" s="104">
        <v>9042.5</v>
      </c>
      <c r="K77" s="104">
        <v>9042.5</v>
      </c>
      <c r="L77" s="192"/>
      <c r="M77" s="192"/>
    </row>
    <row r="78" spans="1:13" ht="15" customHeight="1">
      <c r="A78" s="190">
        <v>35</v>
      </c>
      <c r="B78" s="190" t="s">
        <v>281</v>
      </c>
      <c r="C78" s="190" t="s">
        <v>117</v>
      </c>
      <c r="D78" s="119" t="s">
        <v>18</v>
      </c>
      <c r="E78" s="104">
        <f>SUM(E79:E80)</f>
        <v>0</v>
      </c>
      <c r="F78" s="104">
        <f t="shared" si="2"/>
        <v>0</v>
      </c>
      <c r="G78" s="104">
        <f>SUM(G79:G80)</f>
        <v>0</v>
      </c>
      <c r="H78" s="104">
        <f>SUM(H79:H80)</f>
        <v>0</v>
      </c>
      <c r="I78" s="104">
        <f>SUM(I79:I80)</f>
        <v>0</v>
      </c>
      <c r="J78" s="104">
        <f>SUM(J79:J80)</f>
        <v>0</v>
      </c>
      <c r="K78" s="104">
        <f>SUM(K79:K80)</f>
        <v>0</v>
      </c>
      <c r="L78" s="190" t="s">
        <v>142</v>
      </c>
      <c r="M78" s="190" t="s">
        <v>144</v>
      </c>
    </row>
    <row r="79" spans="1:13" ht="48">
      <c r="A79" s="191"/>
      <c r="B79" s="191"/>
      <c r="C79" s="191"/>
      <c r="D79" s="119" t="s">
        <v>10</v>
      </c>
      <c r="E79" s="104">
        <v>0</v>
      </c>
      <c r="F79" s="104">
        <f t="shared" si="2"/>
        <v>0</v>
      </c>
      <c r="G79" s="104">
        <v>0</v>
      </c>
      <c r="H79" s="104">
        <v>0</v>
      </c>
      <c r="I79" s="104">
        <v>0</v>
      </c>
      <c r="J79" s="104">
        <v>0</v>
      </c>
      <c r="K79" s="104">
        <v>0</v>
      </c>
      <c r="L79" s="191"/>
      <c r="M79" s="191"/>
    </row>
    <row r="80" spans="1:13" ht="72">
      <c r="A80" s="192"/>
      <c r="B80" s="192"/>
      <c r="C80" s="192"/>
      <c r="D80" s="119" t="s">
        <v>120</v>
      </c>
      <c r="E80" s="104">
        <v>0</v>
      </c>
      <c r="F80" s="104">
        <f t="shared" si="2"/>
        <v>0</v>
      </c>
      <c r="G80" s="104">
        <v>0</v>
      </c>
      <c r="H80" s="104">
        <v>0</v>
      </c>
      <c r="I80" s="104">
        <v>0</v>
      </c>
      <c r="J80" s="104">
        <v>0</v>
      </c>
      <c r="K80" s="104">
        <v>0</v>
      </c>
      <c r="L80" s="192"/>
      <c r="M80" s="192"/>
    </row>
    <row r="81" spans="1:13" ht="15" customHeight="1">
      <c r="A81" s="190">
        <v>36</v>
      </c>
      <c r="B81" s="190" t="s">
        <v>282</v>
      </c>
      <c r="C81" s="190" t="s">
        <v>117</v>
      </c>
      <c r="D81" s="119" t="s">
        <v>18</v>
      </c>
      <c r="E81" s="104">
        <f>SUM(E82:E83)</f>
        <v>0</v>
      </c>
      <c r="F81" s="104">
        <f t="shared" si="2"/>
        <v>99811.62</v>
      </c>
      <c r="G81" s="104">
        <f>SUM(G82:G83)</f>
        <v>19675.62</v>
      </c>
      <c r="H81" s="104">
        <f>SUM(H82:H83)</f>
        <v>20034</v>
      </c>
      <c r="I81" s="104">
        <f>SUM(I82:I83)</f>
        <v>20034</v>
      </c>
      <c r="J81" s="104">
        <f>SUM(J82:J83)</f>
        <v>20034</v>
      </c>
      <c r="K81" s="104">
        <f>SUM(K82:K83)</f>
        <v>20034</v>
      </c>
      <c r="L81" s="190" t="s">
        <v>142</v>
      </c>
      <c r="M81" s="190" t="s">
        <v>144</v>
      </c>
    </row>
    <row r="82" spans="1:13" ht="48">
      <c r="A82" s="191"/>
      <c r="B82" s="191"/>
      <c r="C82" s="191"/>
      <c r="D82" s="119" t="s">
        <v>10</v>
      </c>
      <c r="E82" s="104">
        <v>0</v>
      </c>
      <c r="F82" s="104">
        <f t="shared" si="2"/>
        <v>0</v>
      </c>
      <c r="G82" s="104">
        <v>0</v>
      </c>
      <c r="H82" s="104">
        <v>0</v>
      </c>
      <c r="I82" s="104">
        <v>0</v>
      </c>
      <c r="J82" s="104">
        <v>0</v>
      </c>
      <c r="K82" s="104">
        <v>0</v>
      </c>
      <c r="L82" s="191"/>
      <c r="M82" s="191"/>
    </row>
    <row r="83" spans="1:13" ht="63.75" customHeight="1">
      <c r="A83" s="192"/>
      <c r="B83" s="192"/>
      <c r="C83" s="192"/>
      <c r="D83" s="119" t="s">
        <v>120</v>
      </c>
      <c r="E83" s="104">
        <v>0</v>
      </c>
      <c r="F83" s="104">
        <f t="shared" si="2"/>
        <v>99811.62</v>
      </c>
      <c r="G83" s="104">
        <v>19675.62</v>
      </c>
      <c r="H83" s="104">
        <v>20034</v>
      </c>
      <c r="I83" s="104">
        <v>20034</v>
      </c>
      <c r="J83" s="104">
        <v>20034</v>
      </c>
      <c r="K83" s="104">
        <v>20034</v>
      </c>
      <c r="L83" s="192"/>
      <c r="M83" s="192"/>
    </row>
    <row r="84" spans="1:13">
      <c r="A84" s="190">
        <v>37</v>
      </c>
      <c r="B84" s="190" t="s">
        <v>283</v>
      </c>
      <c r="C84" s="190" t="s">
        <v>117</v>
      </c>
      <c r="D84" s="119" t="s">
        <v>18</v>
      </c>
      <c r="E84" s="104">
        <f>SUM(E85:E86)</f>
        <v>0</v>
      </c>
      <c r="F84" s="104">
        <f t="shared" si="2"/>
        <v>0</v>
      </c>
      <c r="G84" s="104">
        <f>SUM(G85:G86)</f>
        <v>0</v>
      </c>
      <c r="H84" s="104">
        <f>SUM(H85:H86)</f>
        <v>0</v>
      </c>
      <c r="I84" s="104">
        <f>SUM(I85:I86)</f>
        <v>0</v>
      </c>
      <c r="J84" s="104">
        <f>SUM(J85:J86)</f>
        <v>0</v>
      </c>
      <c r="K84" s="104">
        <f>SUM(K85:K86)</f>
        <v>0</v>
      </c>
      <c r="L84" s="190" t="s">
        <v>142</v>
      </c>
      <c r="M84" s="190" t="s">
        <v>144</v>
      </c>
    </row>
    <row r="85" spans="1:13" ht="66" customHeight="1">
      <c r="A85" s="191"/>
      <c r="B85" s="191"/>
      <c r="C85" s="191"/>
      <c r="D85" s="119" t="s">
        <v>10</v>
      </c>
      <c r="E85" s="104">
        <v>0</v>
      </c>
      <c r="F85" s="104">
        <f t="shared" si="2"/>
        <v>0</v>
      </c>
      <c r="G85" s="104">
        <v>0</v>
      </c>
      <c r="H85" s="104">
        <v>0</v>
      </c>
      <c r="I85" s="104">
        <v>0</v>
      </c>
      <c r="J85" s="104">
        <v>0</v>
      </c>
      <c r="K85" s="104">
        <v>0</v>
      </c>
      <c r="L85" s="191"/>
      <c r="M85" s="191"/>
    </row>
    <row r="86" spans="1:13" ht="90" customHeight="1">
      <c r="A86" s="192"/>
      <c r="B86" s="192"/>
      <c r="C86" s="192"/>
      <c r="D86" s="119" t="s">
        <v>120</v>
      </c>
      <c r="E86" s="104">
        <v>0</v>
      </c>
      <c r="F86" s="104">
        <f t="shared" si="2"/>
        <v>0</v>
      </c>
      <c r="G86" s="104">
        <v>0</v>
      </c>
      <c r="H86" s="104">
        <v>0</v>
      </c>
      <c r="I86" s="104">
        <v>0</v>
      </c>
      <c r="J86" s="104">
        <v>0</v>
      </c>
      <c r="K86" s="104">
        <v>0</v>
      </c>
      <c r="L86" s="192"/>
      <c r="M86" s="192"/>
    </row>
    <row r="87" spans="1:13">
      <c r="A87" s="190">
        <v>38</v>
      </c>
      <c r="B87" s="190" t="s">
        <v>284</v>
      </c>
      <c r="C87" s="190" t="s">
        <v>117</v>
      </c>
      <c r="D87" s="119" t="s">
        <v>18</v>
      </c>
      <c r="E87" s="104">
        <f>SUM(E88:E89)</f>
        <v>0</v>
      </c>
      <c r="F87" s="104">
        <f t="shared" si="2"/>
        <v>0</v>
      </c>
      <c r="G87" s="104">
        <f>SUM(G88:G89)</f>
        <v>0</v>
      </c>
      <c r="H87" s="104">
        <f>SUM(H88:H89)</f>
        <v>0</v>
      </c>
      <c r="I87" s="104">
        <f>SUM(I88:I89)</f>
        <v>0</v>
      </c>
      <c r="J87" s="104">
        <f>SUM(J88:J89)</f>
        <v>0</v>
      </c>
      <c r="K87" s="104">
        <f>SUM(K88:K89)</f>
        <v>0</v>
      </c>
      <c r="L87" s="190" t="s">
        <v>142</v>
      </c>
      <c r="M87" s="190" t="s">
        <v>144</v>
      </c>
    </row>
    <row r="88" spans="1:13" ht="117" customHeight="1">
      <c r="A88" s="191"/>
      <c r="B88" s="191"/>
      <c r="C88" s="191"/>
      <c r="D88" s="119" t="s">
        <v>10</v>
      </c>
      <c r="E88" s="104">
        <v>0</v>
      </c>
      <c r="F88" s="104">
        <f t="shared" si="2"/>
        <v>0</v>
      </c>
      <c r="G88" s="104">
        <v>0</v>
      </c>
      <c r="H88" s="104">
        <v>0</v>
      </c>
      <c r="I88" s="104">
        <v>0</v>
      </c>
      <c r="J88" s="104">
        <v>0</v>
      </c>
      <c r="K88" s="104">
        <v>0</v>
      </c>
      <c r="L88" s="191"/>
      <c r="M88" s="191"/>
    </row>
    <row r="89" spans="1:13" ht="69" customHeight="1">
      <c r="A89" s="192"/>
      <c r="B89" s="192"/>
      <c r="C89" s="192"/>
      <c r="D89" s="119" t="s">
        <v>120</v>
      </c>
      <c r="E89" s="104">
        <v>0</v>
      </c>
      <c r="F89" s="104">
        <f t="shared" si="2"/>
        <v>0</v>
      </c>
      <c r="G89" s="104">
        <v>0</v>
      </c>
      <c r="H89" s="104">
        <v>0</v>
      </c>
      <c r="I89" s="104">
        <v>0</v>
      </c>
      <c r="J89" s="104">
        <v>0</v>
      </c>
      <c r="K89" s="104">
        <v>0</v>
      </c>
      <c r="L89" s="192"/>
      <c r="M89" s="192"/>
    </row>
    <row r="90" spans="1:13" ht="28.5" customHeight="1">
      <c r="A90" s="190">
        <v>39</v>
      </c>
      <c r="B90" s="190" t="s">
        <v>285</v>
      </c>
      <c r="C90" s="190" t="s">
        <v>117</v>
      </c>
      <c r="D90" s="119" t="s">
        <v>18</v>
      </c>
      <c r="E90" s="104">
        <f>SUM(E91:E92)</f>
        <v>0</v>
      </c>
      <c r="F90" s="104">
        <f t="shared" si="2"/>
        <v>358.4</v>
      </c>
      <c r="G90" s="104">
        <f>SUM(G91:G92)</f>
        <v>358.4</v>
      </c>
      <c r="H90" s="104">
        <f>SUM(H91:H92)</f>
        <v>0</v>
      </c>
      <c r="I90" s="104">
        <f>SUM(I91:I92)</f>
        <v>0</v>
      </c>
      <c r="J90" s="104">
        <f>SUM(J91:J92)</f>
        <v>0</v>
      </c>
      <c r="K90" s="104">
        <f>SUM(K91:K92)</f>
        <v>0</v>
      </c>
      <c r="L90" s="190" t="s">
        <v>142</v>
      </c>
      <c r="M90" s="190" t="s">
        <v>144</v>
      </c>
    </row>
    <row r="91" spans="1:13" ht="47.25" customHeight="1">
      <c r="A91" s="191"/>
      <c r="B91" s="191"/>
      <c r="C91" s="191"/>
      <c r="D91" s="119" t="s">
        <v>10</v>
      </c>
      <c r="E91" s="104">
        <v>0</v>
      </c>
      <c r="F91" s="104">
        <f t="shared" si="2"/>
        <v>0</v>
      </c>
      <c r="G91" s="104">
        <v>0</v>
      </c>
      <c r="H91" s="104">
        <v>0</v>
      </c>
      <c r="I91" s="104">
        <v>0</v>
      </c>
      <c r="J91" s="104">
        <v>0</v>
      </c>
      <c r="K91" s="104">
        <v>0</v>
      </c>
      <c r="L91" s="191"/>
      <c r="M91" s="191"/>
    </row>
    <row r="92" spans="1:13" ht="59.25" customHeight="1">
      <c r="A92" s="192"/>
      <c r="B92" s="192"/>
      <c r="C92" s="192"/>
      <c r="D92" s="119" t="s">
        <v>120</v>
      </c>
      <c r="E92" s="104">
        <v>0</v>
      </c>
      <c r="F92" s="104">
        <f t="shared" si="2"/>
        <v>358.4</v>
      </c>
      <c r="G92" s="104">
        <v>358.4</v>
      </c>
      <c r="H92" s="104">
        <v>0</v>
      </c>
      <c r="I92" s="104">
        <v>0</v>
      </c>
      <c r="J92" s="104">
        <v>0</v>
      </c>
      <c r="K92" s="104">
        <v>0</v>
      </c>
      <c r="L92" s="192"/>
      <c r="M92" s="192"/>
    </row>
    <row r="93" spans="1:13" ht="75" customHeight="1">
      <c r="A93" s="190">
        <v>40</v>
      </c>
      <c r="B93" s="190" t="s">
        <v>286</v>
      </c>
      <c r="C93" s="190" t="s">
        <v>117</v>
      </c>
      <c r="D93" s="119" t="s">
        <v>18</v>
      </c>
      <c r="E93" s="104">
        <f>SUM(E94:E95)</f>
        <v>0</v>
      </c>
      <c r="F93" s="104">
        <f t="shared" si="2"/>
        <v>0</v>
      </c>
      <c r="G93" s="104">
        <f>SUM(G94:G95)</f>
        <v>0</v>
      </c>
      <c r="H93" s="104">
        <f>SUM(H94:H95)</f>
        <v>0</v>
      </c>
      <c r="I93" s="104">
        <f>SUM(I94:I95)</f>
        <v>0</v>
      </c>
      <c r="J93" s="104">
        <f>SUM(J94:J95)</f>
        <v>0</v>
      </c>
      <c r="K93" s="104">
        <f>SUM(K94:K95)</f>
        <v>0</v>
      </c>
      <c r="L93" s="190" t="s">
        <v>142</v>
      </c>
      <c r="M93" s="190" t="s">
        <v>144</v>
      </c>
    </row>
    <row r="94" spans="1:13" ht="48">
      <c r="A94" s="191"/>
      <c r="B94" s="191"/>
      <c r="C94" s="191"/>
      <c r="D94" s="119" t="s">
        <v>10</v>
      </c>
      <c r="E94" s="104">
        <v>0</v>
      </c>
      <c r="F94" s="104">
        <f t="shared" si="2"/>
        <v>0</v>
      </c>
      <c r="G94" s="104">
        <v>0</v>
      </c>
      <c r="H94" s="104">
        <v>0</v>
      </c>
      <c r="I94" s="104">
        <v>0</v>
      </c>
      <c r="J94" s="104">
        <v>0</v>
      </c>
      <c r="K94" s="104">
        <v>0</v>
      </c>
      <c r="L94" s="191"/>
      <c r="M94" s="191"/>
    </row>
    <row r="95" spans="1:13" ht="69" customHeight="1">
      <c r="A95" s="192"/>
      <c r="B95" s="192"/>
      <c r="C95" s="192"/>
      <c r="D95" s="119" t="s">
        <v>120</v>
      </c>
      <c r="E95" s="104">
        <v>0</v>
      </c>
      <c r="F95" s="104">
        <f t="shared" si="2"/>
        <v>0</v>
      </c>
      <c r="G95" s="104">
        <v>0</v>
      </c>
      <c r="H95" s="104">
        <v>0</v>
      </c>
      <c r="I95" s="104">
        <v>0</v>
      </c>
      <c r="J95" s="104">
        <v>0</v>
      </c>
      <c r="K95" s="104">
        <v>0</v>
      </c>
      <c r="L95" s="192"/>
      <c r="M95" s="192"/>
    </row>
  </sheetData>
  <mergeCells count="218">
    <mergeCell ref="A93:A95"/>
    <mergeCell ref="B93:B95"/>
    <mergeCell ref="C93:C95"/>
    <mergeCell ref="L93:L95"/>
    <mergeCell ref="M93:M95"/>
    <mergeCell ref="A87:A89"/>
    <mergeCell ref="B87:B89"/>
    <mergeCell ref="C87:C89"/>
    <mergeCell ref="L87:L89"/>
    <mergeCell ref="M87:M89"/>
    <mergeCell ref="A90:A92"/>
    <mergeCell ref="B90:B92"/>
    <mergeCell ref="C90:C92"/>
    <mergeCell ref="L90:L92"/>
    <mergeCell ref="M90:M92"/>
    <mergeCell ref="A81:A83"/>
    <mergeCell ref="B81:B83"/>
    <mergeCell ref="C81:C83"/>
    <mergeCell ref="L81:L83"/>
    <mergeCell ref="M81:M83"/>
    <mergeCell ref="A84:A86"/>
    <mergeCell ref="B84:B86"/>
    <mergeCell ref="C84:C86"/>
    <mergeCell ref="L84:L86"/>
    <mergeCell ref="M84:M86"/>
    <mergeCell ref="A75:A77"/>
    <mergeCell ref="B75:B77"/>
    <mergeCell ref="C75:C77"/>
    <mergeCell ref="L75:L77"/>
    <mergeCell ref="M75:M77"/>
    <mergeCell ref="A78:A80"/>
    <mergeCell ref="B78:B80"/>
    <mergeCell ref="C78:C80"/>
    <mergeCell ref="L78:L80"/>
    <mergeCell ref="M78:M80"/>
    <mergeCell ref="A72:A74"/>
    <mergeCell ref="B72:B74"/>
    <mergeCell ref="C72:C74"/>
    <mergeCell ref="L72:L74"/>
    <mergeCell ref="M72:M74"/>
    <mergeCell ref="A69:A71"/>
    <mergeCell ref="B69:B71"/>
    <mergeCell ref="C69:C71"/>
    <mergeCell ref="L69:L71"/>
    <mergeCell ref="M69:M71"/>
    <mergeCell ref="A66:A68"/>
    <mergeCell ref="B66:B68"/>
    <mergeCell ref="C66:C68"/>
    <mergeCell ref="L66:L68"/>
    <mergeCell ref="M66:M68"/>
    <mergeCell ref="M61:M62"/>
    <mergeCell ref="E62:K62"/>
    <mergeCell ref="B63:B65"/>
    <mergeCell ref="A63:A65"/>
    <mergeCell ref="C63:C65"/>
    <mergeCell ref="L63:L65"/>
    <mergeCell ref="M63:M65"/>
    <mergeCell ref="A61:A62"/>
    <mergeCell ref="B61:B62"/>
    <mergeCell ref="C61:C62"/>
    <mergeCell ref="D61:D62"/>
    <mergeCell ref="E61:K61"/>
    <mergeCell ref="L61:L62"/>
    <mergeCell ref="M59:M60"/>
    <mergeCell ref="E60:K60"/>
    <mergeCell ref="B53:B54"/>
    <mergeCell ref="A44:A46"/>
    <mergeCell ref="B44:B46"/>
    <mergeCell ref="C44:C46"/>
    <mergeCell ref="D44:D46"/>
    <mergeCell ref="L44:L46"/>
    <mergeCell ref="M44:M46"/>
    <mergeCell ref="E44:K46"/>
    <mergeCell ref="A59:A60"/>
    <mergeCell ref="B59:B60"/>
    <mergeCell ref="C59:C60"/>
    <mergeCell ref="D59:D60"/>
    <mergeCell ref="E59:K59"/>
    <mergeCell ref="L59:L60"/>
    <mergeCell ref="M53:M54"/>
    <mergeCell ref="A53:A54"/>
    <mergeCell ref="C53:C54"/>
    <mergeCell ref="D53:D54"/>
    <mergeCell ref="E53:K53"/>
    <mergeCell ref="E54:K54"/>
    <mergeCell ref="L53:L54"/>
    <mergeCell ref="L57:L58"/>
    <mergeCell ref="L27:L29"/>
    <mergeCell ref="M27:M29"/>
    <mergeCell ref="M24:M26"/>
    <mergeCell ref="M57:M58"/>
    <mergeCell ref="E58:K58"/>
    <mergeCell ref="M55:M56"/>
    <mergeCell ref="A55:A56"/>
    <mergeCell ref="C55:C56"/>
    <mergeCell ref="D55:D56"/>
    <mergeCell ref="E55:K55"/>
    <mergeCell ref="E56:K56"/>
    <mergeCell ref="B55:B56"/>
    <mergeCell ref="A57:A58"/>
    <mergeCell ref="B57:B58"/>
    <mergeCell ref="C57:C58"/>
    <mergeCell ref="D57:D58"/>
    <mergeCell ref="E57:K57"/>
    <mergeCell ref="L55:L56"/>
    <mergeCell ref="D41:D43"/>
    <mergeCell ref="C38:C40"/>
    <mergeCell ref="D38:D40"/>
    <mergeCell ref="E52:K52"/>
    <mergeCell ref="B38:B40"/>
    <mergeCell ref="A38:A40"/>
    <mergeCell ref="D22:D23"/>
    <mergeCell ref="A13:A15"/>
    <mergeCell ref="B19:B21"/>
    <mergeCell ref="A27:A29"/>
    <mergeCell ref="B27:B29"/>
    <mergeCell ref="A24:A26"/>
    <mergeCell ref="B24:B26"/>
    <mergeCell ref="A22:A23"/>
    <mergeCell ref="B22:B23"/>
    <mergeCell ref="B16:B18"/>
    <mergeCell ref="A19:A21"/>
    <mergeCell ref="C19:C21"/>
    <mergeCell ref="D19:D21"/>
    <mergeCell ref="A16:A18"/>
    <mergeCell ref="B13:B15"/>
    <mergeCell ref="C13:C15"/>
    <mergeCell ref="C16:C18"/>
    <mergeCell ref="E47:K47"/>
    <mergeCell ref="E33:K33"/>
    <mergeCell ref="E34:K34"/>
    <mergeCell ref="E11:K12"/>
    <mergeCell ref="D11:D12"/>
    <mergeCell ref="C11:C12"/>
    <mergeCell ref="E40:K40"/>
    <mergeCell ref="E31:K31"/>
    <mergeCell ref="E24:K24"/>
    <mergeCell ref="C30:C31"/>
    <mergeCell ref="C22:C23"/>
    <mergeCell ref="E25:K25"/>
    <mergeCell ref="E26:K26"/>
    <mergeCell ref="E20:K20"/>
    <mergeCell ref="E21:K21"/>
    <mergeCell ref="D30:D31"/>
    <mergeCell ref="D13:D15"/>
    <mergeCell ref="E13:K13"/>
    <mergeCell ref="D24:D26"/>
    <mergeCell ref="D16:D18"/>
    <mergeCell ref="E22:K22"/>
    <mergeCell ref="E23:K23"/>
    <mergeCell ref="E14:K14"/>
    <mergeCell ref="E27:K27"/>
    <mergeCell ref="L24:L26"/>
    <mergeCell ref="N5:S5"/>
    <mergeCell ref="N6:S6"/>
    <mergeCell ref="N7:S7"/>
    <mergeCell ref="A8:A10"/>
    <mergeCell ref="B8:B10"/>
    <mergeCell ref="N43:S43"/>
    <mergeCell ref="M5:M6"/>
    <mergeCell ref="M8:M10"/>
    <mergeCell ref="E28:K28"/>
    <mergeCell ref="E29:K29"/>
    <mergeCell ref="E35:K35"/>
    <mergeCell ref="E38:K38"/>
    <mergeCell ref="L41:L43"/>
    <mergeCell ref="M41:M43"/>
    <mergeCell ref="L38:L40"/>
    <mergeCell ref="M38:M40"/>
    <mergeCell ref="E39:K39"/>
    <mergeCell ref="E36:K36"/>
    <mergeCell ref="A41:A43"/>
    <mergeCell ref="B41:B43"/>
    <mergeCell ref="C41:C43"/>
    <mergeCell ref="A30:A31"/>
    <mergeCell ref="B30:B31"/>
    <mergeCell ref="A3:M3"/>
    <mergeCell ref="F5:F6"/>
    <mergeCell ref="G5:K5"/>
    <mergeCell ref="A5:A6"/>
    <mergeCell ref="B5:B6"/>
    <mergeCell ref="E16:K16"/>
    <mergeCell ref="E17:K17"/>
    <mergeCell ref="E18:K18"/>
    <mergeCell ref="C8:C10"/>
    <mergeCell ref="L8:L10"/>
    <mergeCell ref="M16:M18"/>
    <mergeCell ref="L13:L15"/>
    <mergeCell ref="M13:M15"/>
    <mergeCell ref="E15:K15"/>
    <mergeCell ref="L11:L12"/>
    <mergeCell ref="M11:M12"/>
    <mergeCell ref="B11:B12"/>
    <mergeCell ref="A11:A12"/>
    <mergeCell ref="N46:S50"/>
    <mergeCell ref="L16:L18"/>
    <mergeCell ref="N16:S17"/>
    <mergeCell ref="E30:K30"/>
    <mergeCell ref="L30:L31"/>
    <mergeCell ref="M30:M31"/>
    <mergeCell ref="C27:C29"/>
    <mergeCell ref="C5:C6"/>
    <mergeCell ref="D5:D6"/>
    <mergeCell ref="E5:E6"/>
    <mergeCell ref="L5:L6"/>
    <mergeCell ref="D27:D29"/>
    <mergeCell ref="C24:C26"/>
    <mergeCell ref="N18:S19"/>
    <mergeCell ref="E19:K19"/>
    <mergeCell ref="L19:L21"/>
    <mergeCell ref="M19:M21"/>
    <mergeCell ref="N45:S45"/>
    <mergeCell ref="E32:K32"/>
    <mergeCell ref="E37:K37"/>
    <mergeCell ref="E41:K43"/>
    <mergeCell ref="L22:L23"/>
    <mergeCell ref="M22:M23"/>
    <mergeCell ref="N30:S30"/>
  </mergeCells>
  <pageMargins left="0.32447916666666665" right="0.59055118110236227" top="0.74803149606299213" bottom="0.74803149606299213" header="0.31496062992125984" footer="0.31496062992125984"/>
  <pageSetup paperSize="9" fitToWidth="0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6"/>
  <sheetViews>
    <sheetView zoomScaleNormal="100" zoomScalePageLayoutView="85" workbookViewId="0">
      <selection activeCell="B8" sqref="B8:I8"/>
    </sheetView>
  </sheetViews>
  <sheetFormatPr defaultRowHeight="15"/>
  <cols>
    <col min="1" max="1" width="25.7109375" customWidth="1"/>
    <col min="2" max="2" width="20" customWidth="1"/>
    <col min="3" max="3" width="15.7109375" customWidth="1"/>
    <col min="4" max="9" width="12.140625" customWidth="1"/>
  </cols>
  <sheetData>
    <row r="1" spans="1:9">
      <c r="I1" s="7" t="s">
        <v>66</v>
      </c>
    </row>
    <row r="2" spans="1:9" ht="15.75">
      <c r="A2" s="9"/>
    </row>
    <row r="3" spans="1:9">
      <c r="A3" s="10"/>
    </row>
    <row r="4" spans="1:9" ht="15.75">
      <c r="A4" s="193" t="s">
        <v>220</v>
      </c>
      <c r="B4" s="193"/>
      <c r="C4" s="193"/>
      <c r="D4" s="193"/>
      <c r="E4" s="193"/>
      <c r="F4" s="193"/>
      <c r="G4" s="193"/>
      <c r="H4" s="193"/>
      <c r="I4" s="193"/>
    </row>
    <row r="5" spans="1:9" ht="36.75" customHeight="1">
      <c r="A5" s="171" t="s">
        <v>255</v>
      </c>
      <c r="B5" s="171"/>
      <c r="C5" s="171"/>
      <c r="D5" s="171"/>
      <c r="E5" s="171"/>
      <c r="F5" s="171"/>
      <c r="G5" s="171"/>
      <c r="H5" s="171"/>
      <c r="I5" s="171"/>
    </row>
    <row r="6" spans="1:9" ht="15.75" hidden="1" customHeight="1">
      <c r="A6" s="171"/>
      <c r="B6" s="171"/>
      <c r="C6" s="171"/>
      <c r="D6" s="171"/>
      <c r="E6" s="171"/>
      <c r="F6" s="171"/>
      <c r="G6" s="171"/>
      <c r="H6" s="171"/>
      <c r="I6" s="171"/>
    </row>
    <row r="7" spans="1:9" ht="15.75">
      <c r="A7" s="11"/>
    </row>
    <row r="8" spans="1:9" ht="36" customHeight="1">
      <c r="A8" s="113" t="s">
        <v>67</v>
      </c>
      <c r="B8" s="186" t="s">
        <v>365</v>
      </c>
      <c r="C8" s="186"/>
      <c r="D8" s="186"/>
      <c r="E8" s="186"/>
      <c r="F8" s="186"/>
      <c r="G8" s="186"/>
      <c r="H8" s="186"/>
      <c r="I8" s="186"/>
    </row>
    <row r="9" spans="1:9" ht="36" customHeight="1">
      <c r="A9" s="245" t="s">
        <v>15</v>
      </c>
      <c r="B9" s="245" t="s">
        <v>16</v>
      </c>
      <c r="C9" s="246" t="s">
        <v>221</v>
      </c>
      <c r="D9" s="245" t="s">
        <v>6</v>
      </c>
      <c r="E9" s="245"/>
      <c r="F9" s="245"/>
      <c r="G9" s="245"/>
      <c r="H9" s="245"/>
      <c r="I9" s="245"/>
    </row>
    <row r="10" spans="1:9">
      <c r="A10" s="245"/>
      <c r="B10" s="245"/>
      <c r="C10" s="247"/>
      <c r="D10" s="69">
        <v>2020</v>
      </c>
      <c r="E10" s="69">
        <v>2021</v>
      </c>
      <c r="F10" s="69">
        <v>2022</v>
      </c>
      <c r="G10" s="69">
        <v>2023</v>
      </c>
      <c r="H10" s="69">
        <v>2024</v>
      </c>
      <c r="I10" s="69" t="s">
        <v>18</v>
      </c>
    </row>
    <row r="11" spans="1:9" ht="16.5" customHeight="1">
      <c r="A11" s="245"/>
      <c r="B11" s="190" t="s">
        <v>218</v>
      </c>
      <c r="C11" s="248"/>
      <c r="D11" s="94">
        <f t="shared" ref="D11:I11" si="0">SUM(D12:D15)</f>
        <v>47516.44</v>
      </c>
      <c r="E11" s="94">
        <f t="shared" si="0"/>
        <v>46800.72</v>
      </c>
      <c r="F11" s="94">
        <f t="shared" si="0"/>
        <v>46800.72</v>
      </c>
      <c r="G11" s="94">
        <f t="shared" si="0"/>
        <v>46800.72</v>
      </c>
      <c r="H11" s="94">
        <f t="shared" si="0"/>
        <v>46800.72</v>
      </c>
      <c r="I11" s="94">
        <f t="shared" si="0"/>
        <v>234719.32</v>
      </c>
    </row>
    <row r="12" spans="1:9" ht="36">
      <c r="A12" s="245"/>
      <c r="B12" s="191"/>
      <c r="C12" s="65" t="s">
        <v>9</v>
      </c>
      <c r="D12" s="93">
        <f>'2.3'!G16</f>
        <v>0</v>
      </c>
      <c r="E12" s="93">
        <f>'2.3'!H16</f>
        <v>0</v>
      </c>
      <c r="F12" s="93">
        <f>'2.3'!I16</f>
        <v>0</v>
      </c>
      <c r="G12" s="93">
        <f>'2.3'!J16</f>
        <v>0</v>
      </c>
      <c r="H12" s="93">
        <f>'2.3'!K16</f>
        <v>0</v>
      </c>
      <c r="I12" s="94">
        <f>SUM(D12:H12)</f>
        <v>0</v>
      </c>
    </row>
    <row r="13" spans="1:9" ht="51" customHeight="1">
      <c r="A13" s="245"/>
      <c r="B13" s="191"/>
      <c r="C13" s="65" t="s">
        <v>10</v>
      </c>
      <c r="D13" s="93">
        <f>'2.3'!E17</f>
        <v>0</v>
      </c>
      <c r="E13" s="93">
        <f>'2.3'!F17</f>
        <v>0</v>
      </c>
      <c r="F13" s="93">
        <f>'2.3'!G17</f>
        <v>0</v>
      </c>
      <c r="G13" s="93">
        <f>'2.3'!H17</f>
        <v>0</v>
      </c>
      <c r="H13" s="93">
        <f>'2.3'!I17</f>
        <v>0</v>
      </c>
      <c r="I13" s="94">
        <f>SUM(D13:H13)</f>
        <v>0</v>
      </c>
    </row>
    <row r="14" spans="1:9" ht="63.75" customHeight="1">
      <c r="A14" s="245"/>
      <c r="B14" s="191"/>
      <c r="C14" s="65" t="s">
        <v>115</v>
      </c>
      <c r="D14" s="93">
        <f>'2.3'!G13</f>
        <v>47516.44</v>
      </c>
      <c r="E14" s="93">
        <f>'2.3'!H13</f>
        <v>46800.72</v>
      </c>
      <c r="F14" s="93">
        <f>'2.3'!I13</f>
        <v>46800.72</v>
      </c>
      <c r="G14" s="93">
        <f>'2.3'!J13</f>
        <v>46800.72</v>
      </c>
      <c r="H14" s="93">
        <f>'2.3'!K13</f>
        <v>46800.72</v>
      </c>
      <c r="I14" s="94">
        <f>SUM(D14:H14)</f>
        <v>234719.32</v>
      </c>
    </row>
    <row r="15" spans="1:9" ht="36.75" customHeight="1">
      <c r="A15" s="245"/>
      <c r="B15" s="192"/>
      <c r="C15" s="65" t="s">
        <v>11</v>
      </c>
      <c r="D15" s="93">
        <f>'2.3'!G14</f>
        <v>0</v>
      </c>
      <c r="E15" s="93">
        <f>'2.3'!H14</f>
        <v>0</v>
      </c>
      <c r="F15" s="93">
        <f>'2.3'!I14</f>
        <v>0</v>
      </c>
      <c r="G15" s="93">
        <f>'2.3'!J14</f>
        <v>0</v>
      </c>
      <c r="H15" s="93">
        <f>'2.3'!K14</f>
        <v>0</v>
      </c>
      <c r="I15" s="94">
        <f>SUM(D15:H15)</f>
        <v>0</v>
      </c>
    </row>
    <row r="16" spans="1:9" ht="15.75">
      <c r="A16" s="9"/>
    </row>
  </sheetData>
  <mergeCells count="8">
    <mergeCell ref="A4:I4"/>
    <mergeCell ref="B8:I8"/>
    <mergeCell ref="A9:A15"/>
    <mergeCell ref="B9:B10"/>
    <mergeCell ref="D9:I9"/>
    <mergeCell ref="B11:B15"/>
    <mergeCell ref="A5:I6"/>
    <mergeCell ref="C9:C11"/>
  </mergeCells>
  <pageMargins left="0.5759803921568627" right="0.575980392156862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3"/>
  <sheetViews>
    <sheetView zoomScaleNormal="100" zoomScalePageLayoutView="85" workbookViewId="0">
      <selection activeCell="A3" sqref="A3:K3"/>
    </sheetView>
  </sheetViews>
  <sheetFormatPr defaultRowHeight="15"/>
  <cols>
    <col min="1" max="1" width="5.85546875" customWidth="1"/>
    <col min="2" max="2" width="37.140625" customWidth="1"/>
    <col min="3" max="4" width="8.140625" customWidth="1"/>
    <col min="5" max="5" width="11.42578125" customWidth="1"/>
    <col min="6" max="11" width="10.5703125" customWidth="1"/>
  </cols>
  <sheetData>
    <row r="1" spans="1:11">
      <c r="K1" s="7" t="s">
        <v>233</v>
      </c>
    </row>
    <row r="2" spans="1:11">
      <c r="A2" s="7"/>
    </row>
    <row r="3" spans="1:11" ht="15.75">
      <c r="A3" s="193" t="s">
        <v>338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1" ht="15.75" customHeight="1">
      <c r="A4" s="249" t="s">
        <v>337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</row>
    <row r="5" spans="1:11" ht="15.75" customHeight="1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49"/>
    </row>
    <row r="6" spans="1:11" ht="15.7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96" customHeight="1">
      <c r="A7" s="245" t="s">
        <v>42</v>
      </c>
      <c r="B7" s="245" t="s">
        <v>43</v>
      </c>
      <c r="C7" s="245" t="s">
        <v>75</v>
      </c>
      <c r="D7" s="245" t="s">
        <v>44</v>
      </c>
      <c r="E7" s="245" t="s">
        <v>45</v>
      </c>
      <c r="F7" s="203" t="s">
        <v>46</v>
      </c>
      <c r="G7" s="203"/>
      <c r="H7" s="203"/>
      <c r="I7" s="203"/>
      <c r="J7" s="203"/>
      <c r="K7" s="245" t="s">
        <v>47</v>
      </c>
    </row>
    <row r="8" spans="1:11">
      <c r="A8" s="245"/>
      <c r="B8" s="245"/>
      <c r="C8" s="245"/>
      <c r="D8" s="245"/>
      <c r="E8" s="245"/>
      <c r="F8" s="19">
        <v>2020</v>
      </c>
      <c r="G8" s="19">
        <v>2021</v>
      </c>
      <c r="H8" s="19">
        <v>2022</v>
      </c>
      <c r="I8" s="19">
        <v>2023</v>
      </c>
      <c r="J8" s="19">
        <v>2024</v>
      </c>
      <c r="K8" s="245"/>
    </row>
    <row r="9" spans="1:11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21">
        <v>9</v>
      </c>
      <c r="J9" s="21">
        <v>10</v>
      </c>
      <c r="K9" s="21">
        <v>11</v>
      </c>
    </row>
    <row r="10" spans="1:11" ht="74.25" customHeight="1">
      <c r="A10" s="25" t="s">
        <v>157</v>
      </c>
      <c r="B10" s="48" t="s">
        <v>96</v>
      </c>
      <c r="C10" s="39" t="s">
        <v>94</v>
      </c>
      <c r="D10" s="24" t="s">
        <v>51</v>
      </c>
      <c r="E10" s="24">
        <v>70</v>
      </c>
      <c r="F10" s="49">
        <v>75</v>
      </c>
      <c r="G10" s="49">
        <v>80</v>
      </c>
      <c r="H10" s="49">
        <v>83</v>
      </c>
      <c r="I10" s="49">
        <v>86</v>
      </c>
      <c r="J10" s="49">
        <v>89</v>
      </c>
      <c r="K10" s="156" t="s">
        <v>287</v>
      </c>
    </row>
    <row r="11" spans="1:11" ht="63.75">
      <c r="A11" s="25" t="s">
        <v>158</v>
      </c>
      <c r="B11" s="48" t="s">
        <v>98</v>
      </c>
      <c r="C11" s="39" t="s">
        <v>94</v>
      </c>
      <c r="D11" s="24" t="s">
        <v>51</v>
      </c>
      <c r="E11" s="24">
        <v>85</v>
      </c>
      <c r="F11" s="49">
        <v>82.5</v>
      </c>
      <c r="G11" s="49">
        <v>80</v>
      </c>
      <c r="H11" s="49">
        <v>77.5</v>
      </c>
      <c r="I11" s="49">
        <v>75</v>
      </c>
      <c r="J11" s="49">
        <v>72.5</v>
      </c>
      <c r="K11" s="156" t="s">
        <v>288</v>
      </c>
    </row>
    <row r="12" spans="1:11" ht="78.75" customHeight="1">
      <c r="A12" s="25" t="s">
        <v>159</v>
      </c>
      <c r="B12" s="48" t="s">
        <v>97</v>
      </c>
      <c r="C12" s="39" t="s">
        <v>94</v>
      </c>
      <c r="D12" s="24" t="s">
        <v>51</v>
      </c>
      <c r="E12" s="24">
        <v>85</v>
      </c>
      <c r="F12" s="24">
        <v>82.5</v>
      </c>
      <c r="G12" s="24">
        <v>80</v>
      </c>
      <c r="H12" s="24">
        <v>77.5</v>
      </c>
      <c r="I12" s="24">
        <v>75</v>
      </c>
      <c r="J12" s="24">
        <v>72.5</v>
      </c>
      <c r="K12" s="157" t="s">
        <v>287</v>
      </c>
    </row>
    <row r="13" spans="1:11" ht="63.75">
      <c r="A13" s="47" t="s">
        <v>160</v>
      </c>
      <c r="B13" s="48" t="s">
        <v>103</v>
      </c>
      <c r="C13" s="39" t="s">
        <v>94</v>
      </c>
      <c r="D13" s="46" t="s">
        <v>51</v>
      </c>
      <c r="E13" s="46">
        <v>0</v>
      </c>
      <c r="F13" s="46">
        <v>100</v>
      </c>
      <c r="G13" s="46" t="s">
        <v>64</v>
      </c>
      <c r="H13" s="46" t="s">
        <v>64</v>
      </c>
      <c r="I13" s="46" t="s">
        <v>64</v>
      </c>
      <c r="J13" s="46" t="s">
        <v>64</v>
      </c>
      <c r="K13" s="158" t="s">
        <v>289</v>
      </c>
    </row>
  </sheetData>
  <mergeCells count="9">
    <mergeCell ref="A3:K3"/>
    <mergeCell ref="C7:C8"/>
    <mergeCell ref="F7:J7"/>
    <mergeCell ref="K7:K8"/>
    <mergeCell ref="A7:A8"/>
    <mergeCell ref="B7:B8"/>
    <mergeCell ref="D7:D8"/>
    <mergeCell ref="E7:E8"/>
    <mergeCell ref="A4:K5"/>
  </mergeCells>
  <pageMargins left="0.5759803921568627" right="0.575980392156862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6"/>
  <sheetViews>
    <sheetView zoomScaleNormal="100" zoomScalePageLayoutView="85" workbookViewId="0">
      <selection activeCell="A5" sqref="A5:E5"/>
    </sheetView>
  </sheetViews>
  <sheetFormatPr defaultRowHeight="15"/>
  <cols>
    <col min="1" max="1" width="4.85546875" customWidth="1"/>
    <col min="2" max="2" width="19.42578125" customWidth="1"/>
    <col min="3" max="3" width="75.7109375" customWidth="1"/>
    <col min="4" max="4" width="36.28515625" customWidth="1"/>
    <col min="5" max="5" width="8.7109375" customWidth="1"/>
  </cols>
  <sheetData>
    <row r="1" spans="1:5">
      <c r="E1" s="7" t="s">
        <v>234</v>
      </c>
    </row>
    <row r="2" spans="1:5">
      <c r="A2" s="12"/>
    </row>
    <row r="3" spans="1:5">
      <c r="A3" s="6"/>
    </row>
    <row r="5" spans="1:5" ht="15.75">
      <c r="A5" s="193" t="s">
        <v>340</v>
      </c>
      <c r="B5" s="193"/>
      <c r="C5" s="193"/>
      <c r="D5" s="193"/>
      <c r="E5" s="193"/>
    </row>
    <row r="6" spans="1:5" ht="15.75" customHeight="1">
      <c r="A6" s="249" t="s">
        <v>339</v>
      </c>
      <c r="B6" s="249"/>
      <c r="C6" s="249"/>
      <c r="D6" s="249"/>
      <c r="E6" s="249"/>
    </row>
    <row r="7" spans="1:5" ht="15.75" customHeight="1">
      <c r="A7" s="249"/>
      <c r="B7" s="249"/>
      <c r="C7" s="249"/>
      <c r="D7" s="249"/>
      <c r="E7" s="249"/>
    </row>
    <row r="8" spans="1:5" ht="15.75">
      <c r="A8" s="14"/>
      <c r="B8" s="14"/>
      <c r="C8" s="14"/>
      <c r="D8" s="14"/>
      <c r="E8" s="14"/>
    </row>
    <row r="9" spans="1:5" ht="51" customHeight="1">
      <c r="A9" s="140" t="s">
        <v>21</v>
      </c>
      <c r="B9" s="140" t="s">
        <v>56</v>
      </c>
      <c r="C9" s="149" t="s">
        <v>57</v>
      </c>
      <c r="D9" s="140" t="s">
        <v>58</v>
      </c>
      <c r="E9" s="140" t="s">
        <v>59</v>
      </c>
    </row>
    <row r="10" spans="1:5" ht="207" customHeight="1">
      <c r="A10" s="190">
        <v>1</v>
      </c>
      <c r="B10" s="251" t="s">
        <v>96</v>
      </c>
      <c r="C10" s="120" t="s">
        <v>168</v>
      </c>
      <c r="D10" s="190" t="s">
        <v>171</v>
      </c>
      <c r="E10" s="190" t="s">
        <v>61</v>
      </c>
    </row>
    <row r="11" spans="1:5" ht="325.5" customHeight="1">
      <c r="A11" s="191"/>
      <c r="B11" s="252"/>
      <c r="C11" s="122" t="s">
        <v>169</v>
      </c>
      <c r="D11" s="191"/>
      <c r="E11" s="191"/>
    </row>
    <row r="12" spans="1:5" ht="245.25" customHeight="1">
      <c r="A12" s="120">
        <v>2</v>
      </c>
      <c r="B12" s="120" t="s">
        <v>99</v>
      </c>
      <c r="C12" s="150" t="s">
        <v>76</v>
      </c>
      <c r="D12" s="190" t="s">
        <v>172</v>
      </c>
      <c r="E12" s="151" t="s">
        <v>61</v>
      </c>
    </row>
    <row r="13" spans="1:5" ht="172.5" customHeight="1">
      <c r="A13" s="152"/>
      <c r="B13" s="152"/>
      <c r="C13" s="153" t="s">
        <v>170</v>
      </c>
      <c r="D13" s="192"/>
      <c r="E13" s="154"/>
    </row>
    <row r="14" spans="1:5" ht="141" customHeight="1">
      <c r="A14" s="117">
        <v>3</v>
      </c>
      <c r="B14" s="117" t="s">
        <v>97</v>
      </c>
      <c r="C14" s="117" t="s">
        <v>174</v>
      </c>
      <c r="D14" s="121" t="s">
        <v>173</v>
      </c>
      <c r="E14" s="117" t="s">
        <v>61</v>
      </c>
    </row>
    <row r="15" spans="1:5" ht="215.25" customHeight="1">
      <c r="A15" s="178">
        <v>4</v>
      </c>
      <c r="B15" s="178" t="s">
        <v>175</v>
      </c>
      <c r="C15" s="250" t="s">
        <v>176</v>
      </c>
      <c r="D15" s="120" t="s">
        <v>177</v>
      </c>
      <c r="E15" s="199" t="s">
        <v>85</v>
      </c>
    </row>
    <row r="16" spans="1:5" ht="231.75" customHeight="1">
      <c r="A16" s="178"/>
      <c r="B16" s="178"/>
      <c r="C16" s="250"/>
      <c r="D16" s="122" t="s">
        <v>178</v>
      </c>
      <c r="E16" s="199"/>
    </row>
  </sheetData>
  <mergeCells count="11">
    <mergeCell ref="A5:E5"/>
    <mergeCell ref="A6:E7"/>
    <mergeCell ref="D10:D11"/>
    <mergeCell ref="D12:D13"/>
    <mergeCell ref="E15:E16"/>
    <mergeCell ref="C15:C16"/>
    <mergeCell ref="B15:B16"/>
    <mergeCell ref="A15:A16"/>
    <mergeCell ref="A10:A11"/>
    <mergeCell ref="B10:B11"/>
    <mergeCell ref="E10:E11"/>
  </mergeCells>
  <pageMargins left="0.59055118110236227" right="0.59055118110236227" top="0.74803149606299213" bottom="0.74803149606299213" header="0.31496062992125984" footer="0.31496062992125984"/>
  <pageSetup paperSize="9" scale="8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Q108"/>
  <sheetViews>
    <sheetView zoomScale="85" zoomScaleNormal="85" zoomScalePageLayoutView="70" workbookViewId="0">
      <selection activeCell="A3" sqref="A3:M3"/>
    </sheetView>
  </sheetViews>
  <sheetFormatPr defaultRowHeight="15"/>
  <cols>
    <col min="1" max="1" width="5.28515625" customWidth="1"/>
    <col min="2" max="2" width="16.28515625" customWidth="1"/>
    <col min="3" max="3" width="8.42578125" customWidth="1"/>
    <col min="4" max="4" width="16.28515625" customWidth="1"/>
    <col min="5" max="5" width="9.7109375" customWidth="1"/>
    <col min="6" max="6" width="10.28515625" customWidth="1"/>
    <col min="7" max="11" width="9.28515625" customWidth="1"/>
    <col min="12" max="12" width="12.7109375" customWidth="1"/>
    <col min="13" max="13" width="10.85546875" customWidth="1"/>
    <col min="15" max="15" width="12.42578125" bestFit="1" customWidth="1"/>
  </cols>
  <sheetData>
    <row r="1" spans="1:15">
      <c r="M1" s="7" t="s">
        <v>235</v>
      </c>
    </row>
    <row r="2" spans="1:15" ht="15.75">
      <c r="A2" s="8"/>
    </row>
    <row r="3" spans="1:15" ht="15.75">
      <c r="A3" s="193" t="s">
        <v>341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</row>
    <row r="4" spans="1:15" ht="15.75" customHeight="1">
      <c r="A4" s="249" t="s">
        <v>290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15" ht="15.75" customHeight="1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</row>
    <row r="6" spans="1:15" ht="15.7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5" ht="108" customHeight="1">
      <c r="A7" s="245" t="s">
        <v>42</v>
      </c>
      <c r="B7" s="245" t="s">
        <v>22</v>
      </c>
      <c r="C7" s="245" t="s">
        <v>69</v>
      </c>
      <c r="D7" s="245" t="s">
        <v>17</v>
      </c>
      <c r="E7" s="245" t="s">
        <v>331</v>
      </c>
      <c r="F7" s="245" t="s">
        <v>33</v>
      </c>
      <c r="G7" s="254" t="s">
        <v>36</v>
      </c>
      <c r="H7" s="255"/>
      <c r="I7" s="255"/>
      <c r="J7" s="255"/>
      <c r="K7" s="256"/>
      <c r="L7" s="245" t="s">
        <v>24</v>
      </c>
      <c r="M7" s="245" t="s">
        <v>70</v>
      </c>
    </row>
    <row r="8" spans="1:15">
      <c r="A8" s="245"/>
      <c r="B8" s="245"/>
      <c r="C8" s="245"/>
      <c r="D8" s="245"/>
      <c r="E8" s="245"/>
      <c r="F8" s="245"/>
      <c r="G8" s="64">
        <v>2020</v>
      </c>
      <c r="H8" s="64">
        <v>2021</v>
      </c>
      <c r="I8" s="56">
        <v>2022</v>
      </c>
      <c r="J8" s="19">
        <v>2023</v>
      </c>
      <c r="K8" s="19">
        <v>2024</v>
      </c>
      <c r="L8" s="245"/>
      <c r="M8" s="245"/>
    </row>
    <row r="9" spans="1:15">
      <c r="A9" s="21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57">
        <v>9</v>
      </c>
      <c r="J9" s="21">
        <v>10</v>
      </c>
      <c r="K9" s="21">
        <v>11</v>
      </c>
      <c r="L9" s="21">
        <v>12</v>
      </c>
      <c r="M9" s="21">
        <v>13</v>
      </c>
    </row>
    <row r="10" spans="1:15" ht="15" customHeight="1">
      <c r="A10" s="186">
        <v>1</v>
      </c>
      <c r="B10" s="222" t="s">
        <v>116</v>
      </c>
      <c r="C10" s="186" t="s">
        <v>117</v>
      </c>
      <c r="D10" s="23" t="s">
        <v>18</v>
      </c>
      <c r="E10" s="95">
        <f t="shared" ref="E10:K10" si="0">SUM(E11:E13)</f>
        <v>47516.44</v>
      </c>
      <c r="F10" s="95">
        <f t="shared" si="0"/>
        <v>234719.32</v>
      </c>
      <c r="G10" s="95">
        <f t="shared" si="0"/>
        <v>47516.44</v>
      </c>
      <c r="H10" s="95">
        <f t="shared" si="0"/>
        <v>46800.72</v>
      </c>
      <c r="I10" s="96">
        <f t="shared" si="0"/>
        <v>46800.72</v>
      </c>
      <c r="J10" s="95">
        <f t="shared" si="0"/>
        <v>46800.72</v>
      </c>
      <c r="K10" s="95">
        <f t="shared" si="0"/>
        <v>46800.72</v>
      </c>
      <c r="L10" s="190" t="s">
        <v>74</v>
      </c>
      <c r="M10" s="186" t="s">
        <v>71</v>
      </c>
    </row>
    <row r="11" spans="1:15" ht="37.5" customHeight="1">
      <c r="A11" s="186"/>
      <c r="B11" s="222"/>
      <c r="C11" s="186"/>
      <c r="D11" s="62" t="s">
        <v>9</v>
      </c>
      <c r="E11" s="97">
        <f>G11</f>
        <v>0</v>
      </c>
      <c r="F11" s="98">
        <f>SUM(G11:K11)</f>
        <v>0</v>
      </c>
      <c r="G11" s="97">
        <f t="shared" ref="G11:K14" si="1">SUM(G16,G76,G96)</f>
        <v>0</v>
      </c>
      <c r="H11" s="97">
        <f t="shared" si="1"/>
        <v>0</v>
      </c>
      <c r="I11" s="97">
        <f t="shared" si="1"/>
        <v>0</v>
      </c>
      <c r="J11" s="97">
        <f t="shared" si="1"/>
        <v>0</v>
      </c>
      <c r="K11" s="97">
        <f t="shared" si="1"/>
        <v>0</v>
      </c>
      <c r="L11" s="191"/>
      <c r="M11" s="186"/>
      <c r="O11" s="32"/>
    </row>
    <row r="12" spans="1:15" ht="36.75" customHeight="1">
      <c r="A12" s="186"/>
      <c r="B12" s="222"/>
      <c r="C12" s="186"/>
      <c r="D12" s="62" t="s">
        <v>10</v>
      </c>
      <c r="E12" s="97">
        <f>G12</f>
        <v>0</v>
      </c>
      <c r="F12" s="98">
        <f>SUM(G12:K12)</f>
        <v>0</v>
      </c>
      <c r="G12" s="97">
        <f t="shared" si="1"/>
        <v>0</v>
      </c>
      <c r="H12" s="97">
        <f t="shared" si="1"/>
        <v>0</v>
      </c>
      <c r="I12" s="97">
        <f t="shared" si="1"/>
        <v>0</v>
      </c>
      <c r="J12" s="97">
        <f t="shared" si="1"/>
        <v>0</v>
      </c>
      <c r="K12" s="97">
        <f t="shared" si="1"/>
        <v>0</v>
      </c>
      <c r="L12" s="191"/>
      <c r="M12" s="186"/>
    </row>
    <row r="13" spans="1:15" ht="38.25" customHeight="1">
      <c r="A13" s="186"/>
      <c r="B13" s="222"/>
      <c r="C13" s="186"/>
      <c r="D13" s="74" t="s">
        <v>120</v>
      </c>
      <c r="E13" s="97">
        <f>G13</f>
        <v>47516.44</v>
      </c>
      <c r="F13" s="98">
        <f>SUM(G13:K13)</f>
        <v>234719.32</v>
      </c>
      <c r="G13" s="97">
        <f t="shared" si="1"/>
        <v>47516.44</v>
      </c>
      <c r="H13" s="97">
        <f t="shared" si="1"/>
        <v>46800.72</v>
      </c>
      <c r="I13" s="97">
        <f t="shared" si="1"/>
        <v>46800.72</v>
      </c>
      <c r="J13" s="97">
        <f t="shared" si="1"/>
        <v>46800.72</v>
      </c>
      <c r="K13" s="97">
        <f t="shared" si="1"/>
        <v>46800.72</v>
      </c>
      <c r="L13" s="191"/>
      <c r="M13" s="186"/>
    </row>
    <row r="14" spans="1:15" ht="27" customHeight="1">
      <c r="A14" s="186"/>
      <c r="B14" s="222"/>
      <c r="C14" s="186"/>
      <c r="D14" s="62" t="s">
        <v>72</v>
      </c>
      <c r="E14" s="97">
        <f>G14</f>
        <v>0</v>
      </c>
      <c r="F14" s="97">
        <f>F19+F99</f>
        <v>0</v>
      </c>
      <c r="G14" s="97">
        <f t="shared" si="1"/>
        <v>0</v>
      </c>
      <c r="H14" s="97">
        <f t="shared" si="1"/>
        <v>0</v>
      </c>
      <c r="I14" s="97">
        <f t="shared" si="1"/>
        <v>0</v>
      </c>
      <c r="J14" s="97">
        <f t="shared" si="1"/>
        <v>0</v>
      </c>
      <c r="K14" s="97">
        <f t="shared" si="1"/>
        <v>0</v>
      </c>
      <c r="L14" s="192"/>
      <c r="M14" s="186"/>
    </row>
    <row r="15" spans="1:15" ht="15.75" customHeight="1">
      <c r="A15" s="186">
        <v>2</v>
      </c>
      <c r="B15" s="222" t="s">
        <v>291</v>
      </c>
      <c r="C15" s="186" t="s">
        <v>117</v>
      </c>
      <c r="D15" s="23" t="s">
        <v>18</v>
      </c>
      <c r="E15" s="95">
        <f t="shared" ref="E15:K15" si="2">SUM(E16:E18)</f>
        <v>43371.92</v>
      </c>
      <c r="F15" s="95">
        <f t="shared" si="2"/>
        <v>213996.80000000002</v>
      </c>
      <c r="G15" s="95">
        <f t="shared" si="2"/>
        <v>43371.92</v>
      </c>
      <c r="H15" s="95">
        <f t="shared" si="2"/>
        <v>42656.22</v>
      </c>
      <c r="I15" s="96">
        <f t="shared" si="2"/>
        <v>42656.22</v>
      </c>
      <c r="J15" s="95">
        <f t="shared" si="2"/>
        <v>42656.22</v>
      </c>
      <c r="K15" s="95">
        <f t="shared" si="2"/>
        <v>42656.22</v>
      </c>
      <c r="L15" s="190" t="s">
        <v>74</v>
      </c>
      <c r="M15" s="186" t="s">
        <v>71</v>
      </c>
    </row>
    <row r="16" spans="1:15" ht="36">
      <c r="A16" s="186"/>
      <c r="B16" s="222"/>
      <c r="C16" s="186"/>
      <c r="D16" s="16" t="s">
        <v>9</v>
      </c>
      <c r="E16" s="97">
        <f>G16</f>
        <v>0</v>
      </c>
      <c r="F16" s="98">
        <f>SUM(G16:K16)</f>
        <v>0</v>
      </c>
      <c r="G16" s="97">
        <f>SUM(G21,G26,G31,G36,G41,G46,G51,G56,G61,G66,G71)</f>
        <v>0</v>
      </c>
      <c r="H16" s="97">
        <f t="shared" ref="H16:K17" si="3">SUM(H21,H26,H31,H36,H41,H46,H51,H56,H61,H66,H71)</f>
        <v>0</v>
      </c>
      <c r="I16" s="97">
        <f t="shared" si="3"/>
        <v>0</v>
      </c>
      <c r="J16" s="97">
        <f t="shared" si="3"/>
        <v>0</v>
      </c>
      <c r="K16" s="97">
        <f t="shared" si="3"/>
        <v>0</v>
      </c>
      <c r="L16" s="191"/>
      <c r="M16" s="186"/>
    </row>
    <row r="17" spans="1:15" ht="56.25" customHeight="1">
      <c r="A17" s="186"/>
      <c r="B17" s="222"/>
      <c r="C17" s="186"/>
      <c r="D17" s="16" t="s">
        <v>10</v>
      </c>
      <c r="E17" s="97">
        <f>G17</f>
        <v>0</v>
      </c>
      <c r="F17" s="98">
        <f>SUM(G17:K17)</f>
        <v>0</v>
      </c>
      <c r="G17" s="97">
        <f>SUM(G22,G27,G32,G37,G42,G47,G52,G57,G62,G67,G72)</f>
        <v>0</v>
      </c>
      <c r="H17" s="97">
        <f t="shared" si="3"/>
        <v>0</v>
      </c>
      <c r="I17" s="97">
        <f t="shared" si="3"/>
        <v>0</v>
      </c>
      <c r="J17" s="97">
        <f t="shared" si="3"/>
        <v>0</v>
      </c>
      <c r="K17" s="97">
        <f t="shared" si="3"/>
        <v>0</v>
      </c>
      <c r="L17" s="191"/>
      <c r="M17" s="186"/>
    </row>
    <row r="18" spans="1:15" ht="59.25" customHeight="1">
      <c r="A18" s="186"/>
      <c r="B18" s="222"/>
      <c r="C18" s="186"/>
      <c r="D18" s="74" t="s">
        <v>120</v>
      </c>
      <c r="E18" s="97">
        <f>G18</f>
        <v>43371.92</v>
      </c>
      <c r="F18" s="98">
        <f>SUM(G18:K18)</f>
        <v>213996.80000000002</v>
      </c>
      <c r="G18" s="97">
        <f>SUM(G23,G28,G33,G38,G43,G48,G53,G58,G63,G68,G73)</f>
        <v>43371.92</v>
      </c>
      <c r="H18" s="97">
        <f t="shared" ref="H18:K19" si="4">SUM(H23,H28,H33,H38,H43,H48,H53,H58,H63,H68,H73)</f>
        <v>42656.22</v>
      </c>
      <c r="I18" s="97">
        <f t="shared" si="4"/>
        <v>42656.22</v>
      </c>
      <c r="J18" s="97">
        <f t="shared" si="4"/>
        <v>42656.22</v>
      </c>
      <c r="K18" s="97">
        <f t="shared" si="4"/>
        <v>42656.22</v>
      </c>
      <c r="L18" s="191"/>
      <c r="M18" s="186"/>
      <c r="N18" s="32"/>
      <c r="O18" s="50"/>
    </row>
    <row r="19" spans="1:15" ht="99" customHeight="1">
      <c r="A19" s="186"/>
      <c r="B19" s="222"/>
      <c r="C19" s="186"/>
      <c r="D19" s="16" t="s">
        <v>72</v>
      </c>
      <c r="E19" s="97">
        <f>G19</f>
        <v>0</v>
      </c>
      <c r="F19" s="98">
        <f>SUM(G19:K19)</f>
        <v>0</v>
      </c>
      <c r="G19" s="97">
        <f>SUM(G24,G29,G34,G39,G44,G49,G54,G59,G64,G69,G74)</f>
        <v>0</v>
      </c>
      <c r="H19" s="97">
        <f t="shared" si="4"/>
        <v>0</v>
      </c>
      <c r="I19" s="97">
        <f t="shared" si="4"/>
        <v>0</v>
      </c>
      <c r="J19" s="97">
        <f t="shared" si="4"/>
        <v>0</v>
      </c>
      <c r="K19" s="97">
        <f t="shared" si="4"/>
        <v>0</v>
      </c>
      <c r="L19" s="192"/>
      <c r="M19" s="186"/>
    </row>
    <row r="20" spans="1:15">
      <c r="A20" s="202">
        <v>3</v>
      </c>
      <c r="B20" s="190" t="s">
        <v>292</v>
      </c>
      <c r="C20" s="186" t="s">
        <v>117</v>
      </c>
      <c r="D20" s="90" t="s">
        <v>18</v>
      </c>
      <c r="E20" s="99">
        <f t="shared" ref="E20:K20" si="5">SUM(E21:E24)</f>
        <v>0</v>
      </c>
      <c r="F20" s="99">
        <f t="shared" si="5"/>
        <v>0</v>
      </c>
      <c r="G20" s="100">
        <f t="shared" si="5"/>
        <v>0</v>
      </c>
      <c r="H20" s="100">
        <f t="shared" si="5"/>
        <v>0</v>
      </c>
      <c r="I20" s="101">
        <f t="shared" si="5"/>
        <v>0</v>
      </c>
      <c r="J20" s="100">
        <f t="shared" si="5"/>
        <v>0</v>
      </c>
      <c r="K20" s="100">
        <f t="shared" si="5"/>
        <v>0</v>
      </c>
      <c r="L20" s="202" t="s">
        <v>19</v>
      </c>
      <c r="M20" s="186" t="s">
        <v>106</v>
      </c>
    </row>
    <row r="21" spans="1:15" ht="63.75" customHeight="1">
      <c r="A21" s="202"/>
      <c r="B21" s="191"/>
      <c r="C21" s="186"/>
      <c r="D21" s="87" t="s">
        <v>9</v>
      </c>
      <c r="E21" s="102">
        <f>I21</f>
        <v>0</v>
      </c>
      <c r="F21" s="102">
        <f>SUM(G21:K21)</f>
        <v>0</v>
      </c>
      <c r="G21" s="103">
        <v>0</v>
      </c>
      <c r="H21" s="103">
        <v>0</v>
      </c>
      <c r="I21" s="104">
        <v>0</v>
      </c>
      <c r="J21" s="103">
        <v>0</v>
      </c>
      <c r="K21" s="103">
        <v>0</v>
      </c>
      <c r="L21" s="202"/>
      <c r="M21" s="186"/>
    </row>
    <row r="22" spans="1:15" ht="75" customHeight="1">
      <c r="A22" s="202"/>
      <c r="B22" s="191"/>
      <c r="C22" s="186"/>
      <c r="D22" s="87" t="s">
        <v>10</v>
      </c>
      <c r="E22" s="102">
        <f>I22</f>
        <v>0</v>
      </c>
      <c r="F22" s="102">
        <f>SUM(G22:K22)</f>
        <v>0</v>
      </c>
      <c r="G22" s="103">
        <v>0</v>
      </c>
      <c r="H22" s="103">
        <v>0</v>
      </c>
      <c r="I22" s="104">
        <v>0</v>
      </c>
      <c r="J22" s="103">
        <v>0</v>
      </c>
      <c r="K22" s="103">
        <v>0</v>
      </c>
      <c r="L22" s="202"/>
      <c r="M22" s="186"/>
    </row>
    <row r="23" spans="1:15" ht="69" customHeight="1">
      <c r="A23" s="202"/>
      <c r="B23" s="191"/>
      <c r="C23" s="186"/>
      <c r="D23" s="87" t="s">
        <v>120</v>
      </c>
      <c r="E23" s="102">
        <f>I23</f>
        <v>0</v>
      </c>
      <c r="F23" s="102">
        <f>SUM(G23:K23)</f>
        <v>0</v>
      </c>
      <c r="G23" s="103">
        <v>0</v>
      </c>
      <c r="H23" s="103">
        <v>0</v>
      </c>
      <c r="I23" s="104">
        <v>0</v>
      </c>
      <c r="J23" s="103">
        <v>0</v>
      </c>
      <c r="K23" s="103">
        <v>0</v>
      </c>
      <c r="L23" s="202"/>
      <c r="M23" s="186"/>
    </row>
    <row r="24" spans="1:15" ht="84" customHeight="1">
      <c r="A24" s="202"/>
      <c r="B24" s="192"/>
      <c r="C24" s="186"/>
      <c r="D24" s="87" t="s">
        <v>72</v>
      </c>
      <c r="E24" s="102">
        <f>I24</f>
        <v>0</v>
      </c>
      <c r="F24" s="102">
        <f>SUM(G24:K24)</f>
        <v>0</v>
      </c>
      <c r="G24" s="103">
        <v>0</v>
      </c>
      <c r="H24" s="103">
        <v>0</v>
      </c>
      <c r="I24" s="104">
        <v>0</v>
      </c>
      <c r="J24" s="103">
        <v>0</v>
      </c>
      <c r="K24" s="103">
        <v>0</v>
      </c>
      <c r="L24" s="202"/>
      <c r="M24" s="186"/>
    </row>
    <row r="25" spans="1:15" ht="15" customHeight="1">
      <c r="A25" s="202">
        <v>4</v>
      </c>
      <c r="B25" s="190" t="s">
        <v>293</v>
      </c>
      <c r="C25" s="186" t="s">
        <v>117</v>
      </c>
      <c r="D25" s="59" t="s">
        <v>18</v>
      </c>
      <c r="E25" s="99">
        <f t="shared" ref="E25:K25" si="6">SUM(E26:E29)</f>
        <v>230</v>
      </c>
      <c r="F25" s="99">
        <f t="shared" si="6"/>
        <v>1150</v>
      </c>
      <c r="G25" s="100">
        <f t="shared" si="6"/>
        <v>230</v>
      </c>
      <c r="H25" s="100">
        <f t="shared" si="6"/>
        <v>230</v>
      </c>
      <c r="I25" s="101">
        <f t="shared" si="6"/>
        <v>230</v>
      </c>
      <c r="J25" s="100">
        <f t="shared" si="6"/>
        <v>230</v>
      </c>
      <c r="K25" s="100">
        <f t="shared" si="6"/>
        <v>230</v>
      </c>
      <c r="L25" s="202" t="s">
        <v>19</v>
      </c>
      <c r="M25" s="186" t="s">
        <v>106</v>
      </c>
    </row>
    <row r="26" spans="1:15" ht="51" customHeight="1">
      <c r="A26" s="202"/>
      <c r="B26" s="191"/>
      <c r="C26" s="186"/>
      <c r="D26" s="58" t="s">
        <v>9</v>
      </c>
      <c r="E26" s="102">
        <f>I26</f>
        <v>0</v>
      </c>
      <c r="F26" s="102">
        <f>SUM(G26:K26)</f>
        <v>0</v>
      </c>
      <c r="G26" s="103">
        <v>0</v>
      </c>
      <c r="H26" s="103">
        <v>0</v>
      </c>
      <c r="I26" s="104">
        <v>0</v>
      </c>
      <c r="J26" s="103">
        <v>0</v>
      </c>
      <c r="K26" s="103">
        <v>0</v>
      </c>
      <c r="L26" s="202"/>
      <c r="M26" s="186"/>
    </row>
    <row r="27" spans="1:15" ht="57.75" customHeight="1">
      <c r="A27" s="202"/>
      <c r="B27" s="191"/>
      <c r="C27" s="186"/>
      <c r="D27" s="58" t="s">
        <v>10</v>
      </c>
      <c r="E27" s="102">
        <f>I27</f>
        <v>0</v>
      </c>
      <c r="F27" s="102">
        <f>SUM(G27:K27)</f>
        <v>0</v>
      </c>
      <c r="G27" s="103">
        <v>0</v>
      </c>
      <c r="H27" s="103">
        <v>0</v>
      </c>
      <c r="I27" s="104">
        <v>0</v>
      </c>
      <c r="J27" s="103">
        <v>0</v>
      </c>
      <c r="K27" s="103">
        <v>0</v>
      </c>
      <c r="L27" s="202"/>
      <c r="M27" s="186"/>
    </row>
    <row r="28" spans="1:15" ht="51.75" customHeight="1">
      <c r="A28" s="202"/>
      <c r="B28" s="191"/>
      <c r="C28" s="186"/>
      <c r="D28" s="74" t="s">
        <v>120</v>
      </c>
      <c r="E28" s="102">
        <f>I28</f>
        <v>230</v>
      </c>
      <c r="F28" s="102">
        <f>SUM(G28:K28)</f>
        <v>1150</v>
      </c>
      <c r="G28" s="103">
        <v>230</v>
      </c>
      <c r="H28" s="103">
        <v>230</v>
      </c>
      <c r="I28" s="104">
        <v>230</v>
      </c>
      <c r="J28" s="103">
        <v>230</v>
      </c>
      <c r="K28" s="103">
        <v>230</v>
      </c>
      <c r="L28" s="202"/>
      <c r="M28" s="186"/>
    </row>
    <row r="29" spans="1:15" ht="51.75" customHeight="1">
      <c r="A29" s="202"/>
      <c r="B29" s="192"/>
      <c r="C29" s="186"/>
      <c r="D29" s="58" t="s">
        <v>72</v>
      </c>
      <c r="E29" s="102">
        <f>I29</f>
        <v>0</v>
      </c>
      <c r="F29" s="102">
        <f>SUM(G29:K29)</f>
        <v>0</v>
      </c>
      <c r="G29" s="103">
        <v>0</v>
      </c>
      <c r="H29" s="103">
        <v>0</v>
      </c>
      <c r="I29" s="104">
        <v>0</v>
      </c>
      <c r="J29" s="103">
        <v>0</v>
      </c>
      <c r="K29" s="103">
        <v>0</v>
      </c>
      <c r="L29" s="202"/>
      <c r="M29" s="186"/>
    </row>
    <row r="30" spans="1:15" ht="15" customHeight="1">
      <c r="A30" s="186">
        <v>5</v>
      </c>
      <c r="B30" s="178" t="s">
        <v>294</v>
      </c>
      <c r="C30" s="186" t="s">
        <v>117</v>
      </c>
      <c r="D30" s="61" t="s">
        <v>18</v>
      </c>
      <c r="E30" s="99">
        <f t="shared" ref="E30:K30" si="7">SUM(E31:E34)</f>
        <v>200</v>
      </c>
      <c r="F30" s="99">
        <f t="shared" si="7"/>
        <v>1000</v>
      </c>
      <c r="G30" s="100">
        <f t="shared" si="7"/>
        <v>200</v>
      </c>
      <c r="H30" s="100">
        <f t="shared" si="7"/>
        <v>200</v>
      </c>
      <c r="I30" s="101">
        <f t="shared" si="7"/>
        <v>200</v>
      </c>
      <c r="J30" s="100">
        <f t="shared" si="7"/>
        <v>200</v>
      </c>
      <c r="K30" s="100">
        <f t="shared" si="7"/>
        <v>200</v>
      </c>
      <c r="L30" s="186" t="s">
        <v>19</v>
      </c>
      <c r="M30" s="186" t="s">
        <v>109</v>
      </c>
    </row>
    <row r="31" spans="1:15" ht="60" customHeight="1">
      <c r="A31" s="186"/>
      <c r="B31" s="178"/>
      <c r="C31" s="186"/>
      <c r="D31" s="60" t="s">
        <v>9</v>
      </c>
      <c r="E31" s="102">
        <f>I31</f>
        <v>0</v>
      </c>
      <c r="F31" s="102">
        <f>SUM(G31:K31)</f>
        <v>0</v>
      </c>
      <c r="G31" s="103">
        <v>0</v>
      </c>
      <c r="H31" s="103">
        <v>0</v>
      </c>
      <c r="I31" s="104">
        <v>0</v>
      </c>
      <c r="J31" s="103">
        <v>0</v>
      </c>
      <c r="K31" s="103">
        <v>0</v>
      </c>
      <c r="L31" s="186"/>
      <c r="M31" s="186"/>
    </row>
    <row r="32" spans="1:15" ht="66.75" customHeight="1">
      <c r="A32" s="186"/>
      <c r="B32" s="178"/>
      <c r="C32" s="186"/>
      <c r="D32" s="60" t="s">
        <v>10</v>
      </c>
      <c r="E32" s="102">
        <f>I32</f>
        <v>0</v>
      </c>
      <c r="F32" s="102">
        <f>SUM(G32:K32)</f>
        <v>0</v>
      </c>
      <c r="G32" s="103">
        <v>0</v>
      </c>
      <c r="H32" s="103">
        <v>0</v>
      </c>
      <c r="I32" s="104">
        <v>0</v>
      </c>
      <c r="J32" s="103">
        <v>0</v>
      </c>
      <c r="K32" s="103">
        <v>0</v>
      </c>
      <c r="L32" s="186"/>
      <c r="M32" s="186"/>
    </row>
    <row r="33" spans="1:17" ht="61.5" customHeight="1">
      <c r="A33" s="186"/>
      <c r="B33" s="178"/>
      <c r="C33" s="186"/>
      <c r="D33" s="74" t="s">
        <v>120</v>
      </c>
      <c r="E33" s="102">
        <f>I33</f>
        <v>200</v>
      </c>
      <c r="F33" s="102">
        <f>SUM(G33:K33)</f>
        <v>1000</v>
      </c>
      <c r="G33" s="103">
        <v>200</v>
      </c>
      <c r="H33" s="103">
        <v>200</v>
      </c>
      <c r="I33" s="103">
        <v>200</v>
      </c>
      <c r="J33" s="103">
        <v>200</v>
      </c>
      <c r="K33" s="103">
        <v>200</v>
      </c>
      <c r="L33" s="186"/>
      <c r="M33" s="186"/>
    </row>
    <row r="34" spans="1:17" ht="24">
      <c r="A34" s="186"/>
      <c r="B34" s="178"/>
      <c r="C34" s="186"/>
      <c r="D34" s="60" t="s">
        <v>11</v>
      </c>
      <c r="E34" s="102">
        <f>I34</f>
        <v>0</v>
      </c>
      <c r="F34" s="102">
        <f>SUM(G34:K34)</f>
        <v>0</v>
      </c>
      <c r="G34" s="103">
        <v>0</v>
      </c>
      <c r="H34" s="103">
        <v>0</v>
      </c>
      <c r="I34" s="104">
        <v>0</v>
      </c>
      <c r="J34" s="103">
        <v>0</v>
      </c>
      <c r="K34" s="103">
        <v>0</v>
      </c>
      <c r="L34" s="186"/>
      <c r="M34" s="186"/>
    </row>
    <row r="35" spans="1:17" ht="15" customHeight="1">
      <c r="A35" s="186">
        <v>6</v>
      </c>
      <c r="B35" s="178" t="s">
        <v>295</v>
      </c>
      <c r="C35" s="186" t="s">
        <v>117</v>
      </c>
      <c r="D35" s="63" t="s">
        <v>18</v>
      </c>
      <c r="E35" s="99">
        <f t="shared" ref="E35:K35" si="8">SUM(E36:E39)</f>
        <v>250</v>
      </c>
      <c r="F35" s="99">
        <f t="shared" si="8"/>
        <v>1250</v>
      </c>
      <c r="G35" s="100">
        <f t="shared" si="8"/>
        <v>250</v>
      </c>
      <c r="H35" s="100">
        <f t="shared" si="8"/>
        <v>250</v>
      </c>
      <c r="I35" s="101">
        <f t="shared" si="8"/>
        <v>250</v>
      </c>
      <c r="J35" s="100">
        <f t="shared" si="8"/>
        <v>250</v>
      </c>
      <c r="K35" s="100">
        <f t="shared" si="8"/>
        <v>250</v>
      </c>
      <c r="L35" s="186" t="s">
        <v>122</v>
      </c>
      <c r="M35" s="186" t="s">
        <v>113</v>
      </c>
    </row>
    <row r="36" spans="1:17" ht="77.25" customHeight="1">
      <c r="A36" s="186"/>
      <c r="B36" s="178"/>
      <c r="C36" s="186"/>
      <c r="D36" s="62" t="s">
        <v>9</v>
      </c>
      <c r="E36" s="102">
        <f>I36</f>
        <v>0</v>
      </c>
      <c r="F36" s="102">
        <f>SUM(G36:K36)</f>
        <v>0</v>
      </c>
      <c r="G36" s="103">
        <v>0</v>
      </c>
      <c r="H36" s="103">
        <v>0</v>
      </c>
      <c r="I36" s="104">
        <v>0</v>
      </c>
      <c r="J36" s="103">
        <v>0</v>
      </c>
      <c r="K36" s="103">
        <v>0</v>
      </c>
      <c r="L36" s="186"/>
      <c r="M36" s="186"/>
    </row>
    <row r="37" spans="1:17" ht="74.25" customHeight="1">
      <c r="A37" s="186"/>
      <c r="B37" s="178"/>
      <c r="C37" s="186"/>
      <c r="D37" s="62" t="s">
        <v>10</v>
      </c>
      <c r="E37" s="102">
        <f>I37</f>
        <v>0</v>
      </c>
      <c r="F37" s="102">
        <f>SUM(G37:K37)</f>
        <v>0</v>
      </c>
      <c r="G37" s="103">
        <v>0</v>
      </c>
      <c r="H37" s="103">
        <v>0</v>
      </c>
      <c r="I37" s="104">
        <v>0</v>
      </c>
      <c r="J37" s="103">
        <v>0</v>
      </c>
      <c r="K37" s="103">
        <v>0</v>
      </c>
      <c r="L37" s="186"/>
      <c r="M37" s="186"/>
    </row>
    <row r="38" spans="1:17" ht="66.75" customHeight="1">
      <c r="A38" s="186"/>
      <c r="B38" s="178"/>
      <c r="C38" s="186"/>
      <c r="D38" s="74" t="s">
        <v>120</v>
      </c>
      <c r="E38" s="102">
        <f>I38</f>
        <v>250</v>
      </c>
      <c r="F38" s="102">
        <f>SUM(G38:K38)</f>
        <v>1250</v>
      </c>
      <c r="G38" s="103">
        <v>250</v>
      </c>
      <c r="H38" s="103">
        <v>250</v>
      </c>
      <c r="I38" s="103">
        <v>250</v>
      </c>
      <c r="J38" s="103">
        <v>250</v>
      </c>
      <c r="K38" s="103">
        <v>250</v>
      </c>
      <c r="L38" s="186"/>
      <c r="M38" s="186"/>
    </row>
    <row r="39" spans="1:17" ht="24">
      <c r="A39" s="186"/>
      <c r="B39" s="178"/>
      <c r="C39" s="186"/>
      <c r="D39" s="62" t="s">
        <v>11</v>
      </c>
      <c r="E39" s="102">
        <f>I39</f>
        <v>0</v>
      </c>
      <c r="F39" s="102">
        <f>SUM(G39:K39)</f>
        <v>0</v>
      </c>
      <c r="G39" s="103">
        <v>0</v>
      </c>
      <c r="H39" s="103">
        <v>0</v>
      </c>
      <c r="I39" s="104">
        <v>0</v>
      </c>
      <c r="J39" s="103">
        <v>0</v>
      </c>
      <c r="K39" s="103">
        <v>0</v>
      </c>
      <c r="L39" s="186"/>
      <c r="M39" s="186"/>
      <c r="Q39" s="32"/>
    </row>
    <row r="40" spans="1:17">
      <c r="A40" s="186">
        <v>7</v>
      </c>
      <c r="B40" s="178" t="s">
        <v>296</v>
      </c>
      <c r="C40" s="186" t="s">
        <v>117</v>
      </c>
      <c r="D40" s="90" t="s">
        <v>18</v>
      </c>
      <c r="E40" s="99">
        <f t="shared" ref="E40:K40" si="9">SUM(E41:E44)</f>
        <v>0</v>
      </c>
      <c r="F40" s="99">
        <f t="shared" si="9"/>
        <v>0</v>
      </c>
      <c r="G40" s="100">
        <f t="shared" si="9"/>
        <v>0</v>
      </c>
      <c r="H40" s="100">
        <f t="shared" si="9"/>
        <v>0</v>
      </c>
      <c r="I40" s="101">
        <f t="shared" si="9"/>
        <v>0</v>
      </c>
      <c r="J40" s="100">
        <f t="shared" si="9"/>
        <v>0</v>
      </c>
      <c r="K40" s="100">
        <f t="shared" si="9"/>
        <v>0</v>
      </c>
      <c r="L40" s="186" t="s">
        <v>122</v>
      </c>
      <c r="M40" s="186" t="s">
        <v>113</v>
      </c>
      <c r="Q40" s="32"/>
    </row>
    <row r="41" spans="1:17" ht="36">
      <c r="A41" s="186"/>
      <c r="B41" s="178"/>
      <c r="C41" s="186"/>
      <c r="D41" s="87" t="s">
        <v>9</v>
      </c>
      <c r="E41" s="102">
        <f>I41</f>
        <v>0</v>
      </c>
      <c r="F41" s="102">
        <f>SUM(G41:K41)</f>
        <v>0</v>
      </c>
      <c r="G41" s="103">
        <v>0</v>
      </c>
      <c r="H41" s="103">
        <v>0</v>
      </c>
      <c r="I41" s="104">
        <v>0</v>
      </c>
      <c r="J41" s="103">
        <v>0</v>
      </c>
      <c r="K41" s="103">
        <v>0</v>
      </c>
      <c r="L41" s="186"/>
      <c r="M41" s="186"/>
      <c r="Q41" s="32"/>
    </row>
    <row r="42" spans="1:17" ht="48">
      <c r="A42" s="186"/>
      <c r="B42" s="178"/>
      <c r="C42" s="186"/>
      <c r="D42" s="87" t="s">
        <v>10</v>
      </c>
      <c r="E42" s="102">
        <f>I42</f>
        <v>0</v>
      </c>
      <c r="F42" s="102">
        <f>SUM(G42:K42)</f>
        <v>0</v>
      </c>
      <c r="G42" s="103">
        <v>0</v>
      </c>
      <c r="H42" s="103">
        <v>0</v>
      </c>
      <c r="I42" s="104">
        <v>0</v>
      </c>
      <c r="J42" s="103">
        <v>0</v>
      </c>
      <c r="K42" s="103">
        <v>0</v>
      </c>
      <c r="L42" s="186"/>
      <c r="M42" s="186"/>
      <c r="Q42" s="32"/>
    </row>
    <row r="43" spans="1:17" ht="48">
      <c r="A43" s="186"/>
      <c r="B43" s="178"/>
      <c r="C43" s="186"/>
      <c r="D43" s="87" t="s">
        <v>120</v>
      </c>
      <c r="E43" s="102">
        <f>I43</f>
        <v>0</v>
      </c>
      <c r="F43" s="102">
        <f>SUM(G43:K43)</f>
        <v>0</v>
      </c>
      <c r="G43" s="103">
        <v>0</v>
      </c>
      <c r="H43" s="103">
        <v>0</v>
      </c>
      <c r="I43" s="103">
        <v>0</v>
      </c>
      <c r="J43" s="103">
        <v>0</v>
      </c>
      <c r="K43" s="103">
        <v>0</v>
      </c>
      <c r="L43" s="186"/>
      <c r="M43" s="186"/>
      <c r="Q43" s="32"/>
    </row>
    <row r="44" spans="1:17" ht="24">
      <c r="A44" s="186"/>
      <c r="B44" s="178"/>
      <c r="C44" s="186"/>
      <c r="D44" s="87" t="s">
        <v>11</v>
      </c>
      <c r="E44" s="102">
        <f>I44</f>
        <v>0</v>
      </c>
      <c r="F44" s="102">
        <f>SUM(G44:K44)</f>
        <v>0</v>
      </c>
      <c r="G44" s="103">
        <v>0</v>
      </c>
      <c r="H44" s="103">
        <v>0</v>
      </c>
      <c r="I44" s="104">
        <v>0</v>
      </c>
      <c r="J44" s="103">
        <v>0</v>
      </c>
      <c r="K44" s="103">
        <v>0</v>
      </c>
      <c r="L44" s="186"/>
      <c r="M44" s="186"/>
      <c r="Q44" s="32"/>
    </row>
    <row r="45" spans="1:17" ht="15" customHeight="1">
      <c r="A45" s="186">
        <v>8</v>
      </c>
      <c r="B45" s="178" t="s">
        <v>297</v>
      </c>
      <c r="C45" s="186" t="s">
        <v>117</v>
      </c>
      <c r="D45" s="27" t="s">
        <v>18</v>
      </c>
      <c r="E45" s="99">
        <f t="shared" ref="E45:K45" si="10">SUM(E46:E49)</f>
        <v>150</v>
      </c>
      <c r="F45" s="99">
        <f t="shared" si="10"/>
        <v>750</v>
      </c>
      <c r="G45" s="100">
        <f t="shared" si="10"/>
        <v>150</v>
      </c>
      <c r="H45" s="100">
        <f t="shared" si="10"/>
        <v>150</v>
      </c>
      <c r="I45" s="101">
        <f t="shared" si="10"/>
        <v>150</v>
      </c>
      <c r="J45" s="100">
        <f t="shared" si="10"/>
        <v>150</v>
      </c>
      <c r="K45" s="100">
        <f t="shared" si="10"/>
        <v>150</v>
      </c>
      <c r="L45" s="186" t="s">
        <v>19</v>
      </c>
      <c r="M45" s="186" t="s">
        <v>108</v>
      </c>
    </row>
    <row r="46" spans="1:17" ht="36">
      <c r="A46" s="186"/>
      <c r="B46" s="178"/>
      <c r="C46" s="186"/>
      <c r="D46" s="16" t="s">
        <v>9</v>
      </c>
      <c r="E46" s="102">
        <f>I46</f>
        <v>0</v>
      </c>
      <c r="F46" s="102">
        <f>SUM(G46:K46)</f>
        <v>0</v>
      </c>
      <c r="G46" s="103">
        <v>0</v>
      </c>
      <c r="H46" s="103">
        <v>0</v>
      </c>
      <c r="I46" s="104">
        <v>0</v>
      </c>
      <c r="J46" s="103">
        <v>0</v>
      </c>
      <c r="K46" s="103">
        <v>0</v>
      </c>
      <c r="L46" s="186"/>
      <c r="M46" s="186"/>
    </row>
    <row r="47" spans="1:17" ht="37.5" customHeight="1">
      <c r="A47" s="186"/>
      <c r="B47" s="178"/>
      <c r="C47" s="186"/>
      <c r="D47" s="16" t="s">
        <v>10</v>
      </c>
      <c r="E47" s="102">
        <f>I47</f>
        <v>0</v>
      </c>
      <c r="F47" s="102">
        <f>SUM(G47:K47)</f>
        <v>0</v>
      </c>
      <c r="G47" s="103">
        <v>0</v>
      </c>
      <c r="H47" s="103">
        <v>0</v>
      </c>
      <c r="I47" s="104">
        <v>0</v>
      </c>
      <c r="J47" s="103">
        <v>0</v>
      </c>
      <c r="K47" s="103">
        <v>0</v>
      </c>
      <c r="L47" s="186"/>
      <c r="M47" s="186"/>
    </row>
    <row r="48" spans="1:17" ht="36.75" customHeight="1">
      <c r="A48" s="186"/>
      <c r="B48" s="178"/>
      <c r="C48" s="186"/>
      <c r="D48" s="74" t="s">
        <v>120</v>
      </c>
      <c r="E48" s="102">
        <f>I48</f>
        <v>150</v>
      </c>
      <c r="F48" s="102">
        <f>SUM(G48:K48)</f>
        <v>750</v>
      </c>
      <c r="G48" s="103">
        <v>150</v>
      </c>
      <c r="H48" s="103">
        <v>150</v>
      </c>
      <c r="I48" s="103">
        <v>150</v>
      </c>
      <c r="J48" s="103">
        <v>150</v>
      </c>
      <c r="K48" s="103">
        <v>150</v>
      </c>
      <c r="L48" s="186"/>
      <c r="M48" s="186"/>
    </row>
    <row r="49" spans="1:15" ht="30" customHeight="1">
      <c r="A49" s="186"/>
      <c r="B49" s="178"/>
      <c r="C49" s="186"/>
      <c r="D49" s="16" t="s">
        <v>11</v>
      </c>
      <c r="E49" s="102">
        <f>I49</f>
        <v>0</v>
      </c>
      <c r="F49" s="102">
        <f>SUM(G49:K49)</f>
        <v>0</v>
      </c>
      <c r="G49" s="103">
        <v>0</v>
      </c>
      <c r="H49" s="103">
        <v>0</v>
      </c>
      <c r="I49" s="104">
        <v>0</v>
      </c>
      <c r="J49" s="103">
        <v>0</v>
      </c>
      <c r="K49" s="103">
        <v>0</v>
      </c>
      <c r="L49" s="186"/>
      <c r="M49" s="186"/>
    </row>
    <row r="50" spans="1:15" ht="15" customHeight="1">
      <c r="A50" s="186">
        <v>9</v>
      </c>
      <c r="B50" s="178" t="s">
        <v>298</v>
      </c>
      <c r="C50" s="186" t="s">
        <v>117</v>
      </c>
      <c r="D50" s="63" t="s">
        <v>18</v>
      </c>
      <c r="E50" s="99">
        <f t="shared" ref="E50:K50" si="11">SUM(E51:E54)</f>
        <v>500</v>
      </c>
      <c r="F50" s="99">
        <f t="shared" si="11"/>
        <v>3000</v>
      </c>
      <c r="G50" s="100">
        <f t="shared" si="11"/>
        <v>1000</v>
      </c>
      <c r="H50" s="100">
        <f t="shared" si="11"/>
        <v>500</v>
      </c>
      <c r="I50" s="101">
        <f t="shared" si="11"/>
        <v>500</v>
      </c>
      <c r="J50" s="100">
        <f t="shared" si="11"/>
        <v>500</v>
      </c>
      <c r="K50" s="100">
        <f t="shared" si="11"/>
        <v>500</v>
      </c>
      <c r="L50" s="186" t="s">
        <v>107</v>
      </c>
      <c r="M50" s="186" t="s">
        <v>112</v>
      </c>
    </row>
    <row r="51" spans="1:15" ht="65.25" customHeight="1">
      <c r="A51" s="186"/>
      <c r="B51" s="178"/>
      <c r="C51" s="186"/>
      <c r="D51" s="62" t="s">
        <v>9</v>
      </c>
      <c r="E51" s="102">
        <f>I51</f>
        <v>0</v>
      </c>
      <c r="F51" s="102">
        <f>SUM(G51:K51)</f>
        <v>0</v>
      </c>
      <c r="G51" s="103">
        <v>0</v>
      </c>
      <c r="H51" s="103">
        <v>0</v>
      </c>
      <c r="I51" s="104">
        <v>0</v>
      </c>
      <c r="J51" s="103">
        <v>0</v>
      </c>
      <c r="K51" s="103">
        <v>0</v>
      </c>
      <c r="L51" s="186"/>
      <c r="M51" s="186"/>
    </row>
    <row r="52" spans="1:15" ht="76.5" customHeight="1">
      <c r="A52" s="186"/>
      <c r="B52" s="178"/>
      <c r="C52" s="186"/>
      <c r="D52" s="62" t="s">
        <v>10</v>
      </c>
      <c r="E52" s="102">
        <f>I52</f>
        <v>0</v>
      </c>
      <c r="F52" s="102">
        <f>SUM(G52:K52)</f>
        <v>0</v>
      </c>
      <c r="G52" s="103">
        <v>0</v>
      </c>
      <c r="H52" s="103">
        <v>0</v>
      </c>
      <c r="I52" s="104">
        <v>0</v>
      </c>
      <c r="J52" s="103">
        <v>0</v>
      </c>
      <c r="K52" s="103">
        <v>0</v>
      </c>
      <c r="L52" s="186"/>
      <c r="M52" s="186"/>
    </row>
    <row r="53" spans="1:15" ht="69" customHeight="1">
      <c r="A53" s="186"/>
      <c r="B53" s="178"/>
      <c r="C53" s="186"/>
      <c r="D53" s="74" t="s">
        <v>120</v>
      </c>
      <c r="E53" s="102">
        <f>I53</f>
        <v>500</v>
      </c>
      <c r="F53" s="102">
        <f>SUM(G53:K53)</f>
        <v>3000</v>
      </c>
      <c r="G53" s="103">
        <v>1000</v>
      </c>
      <c r="H53" s="103">
        <v>500</v>
      </c>
      <c r="I53" s="104">
        <v>500</v>
      </c>
      <c r="J53" s="103">
        <v>500</v>
      </c>
      <c r="K53" s="103">
        <v>500</v>
      </c>
      <c r="L53" s="186"/>
      <c r="M53" s="186"/>
    </row>
    <row r="54" spans="1:15" ht="37.5" customHeight="1">
      <c r="A54" s="186"/>
      <c r="B54" s="178"/>
      <c r="C54" s="186"/>
      <c r="D54" s="62" t="s">
        <v>11</v>
      </c>
      <c r="E54" s="102">
        <f>I54</f>
        <v>0</v>
      </c>
      <c r="F54" s="102">
        <f>SUM(G54:K54)</f>
        <v>0</v>
      </c>
      <c r="G54" s="103">
        <v>0</v>
      </c>
      <c r="H54" s="103">
        <v>0</v>
      </c>
      <c r="I54" s="104">
        <v>0</v>
      </c>
      <c r="J54" s="103">
        <v>0</v>
      </c>
      <c r="K54" s="103">
        <v>0</v>
      </c>
      <c r="L54" s="186"/>
      <c r="M54" s="186"/>
    </row>
    <row r="55" spans="1:15" ht="15" customHeight="1">
      <c r="A55" s="186">
        <v>10</v>
      </c>
      <c r="B55" s="178" t="s">
        <v>299</v>
      </c>
      <c r="C55" s="186" t="s">
        <v>117</v>
      </c>
      <c r="D55" s="27" t="s">
        <v>18</v>
      </c>
      <c r="E55" s="99">
        <f t="shared" ref="E55:K55" si="12">SUM(E56:E59)</f>
        <v>25500.63</v>
      </c>
      <c r="F55" s="99">
        <f t="shared" si="12"/>
        <v>127503.15000000001</v>
      </c>
      <c r="G55" s="100">
        <f t="shared" si="12"/>
        <v>25500.63</v>
      </c>
      <c r="H55" s="100">
        <f t="shared" si="12"/>
        <v>25500.63</v>
      </c>
      <c r="I55" s="101">
        <f t="shared" si="12"/>
        <v>25500.63</v>
      </c>
      <c r="J55" s="100">
        <f t="shared" si="12"/>
        <v>25500.63</v>
      </c>
      <c r="K55" s="100">
        <f t="shared" si="12"/>
        <v>25500.63</v>
      </c>
      <c r="L55" s="190" t="s">
        <v>74</v>
      </c>
      <c r="M55" s="186" t="s">
        <v>71</v>
      </c>
    </row>
    <row r="56" spans="1:15" ht="44.25" customHeight="1">
      <c r="A56" s="186"/>
      <c r="B56" s="178"/>
      <c r="C56" s="186"/>
      <c r="D56" s="16" t="s">
        <v>9</v>
      </c>
      <c r="E56" s="104">
        <f>I56</f>
        <v>0</v>
      </c>
      <c r="F56" s="104">
        <f>SUM(G56:K56)</f>
        <v>0</v>
      </c>
      <c r="G56" s="103">
        <v>0</v>
      </c>
      <c r="H56" s="103">
        <v>0</v>
      </c>
      <c r="I56" s="104">
        <v>0</v>
      </c>
      <c r="J56" s="103">
        <v>0</v>
      </c>
      <c r="K56" s="103">
        <v>0</v>
      </c>
      <c r="L56" s="191"/>
      <c r="M56" s="186"/>
    </row>
    <row r="57" spans="1:15" ht="51.75" customHeight="1">
      <c r="A57" s="186"/>
      <c r="B57" s="178"/>
      <c r="C57" s="186"/>
      <c r="D57" s="16" t="s">
        <v>10</v>
      </c>
      <c r="E57" s="104">
        <f>I57</f>
        <v>0</v>
      </c>
      <c r="F57" s="104">
        <f>SUM(G57:K57)</f>
        <v>0</v>
      </c>
      <c r="G57" s="103">
        <v>0</v>
      </c>
      <c r="H57" s="103">
        <v>0</v>
      </c>
      <c r="I57" s="104">
        <v>0</v>
      </c>
      <c r="J57" s="103">
        <v>0</v>
      </c>
      <c r="K57" s="103">
        <v>0</v>
      </c>
      <c r="L57" s="191"/>
      <c r="M57" s="186"/>
    </row>
    <row r="58" spans="1:15" ht="52.5" customHeight="1">
      <c r="A58" s="186"/>
      <c r="B58" s="178"/>
      <c r="C58" s="186"/>
      <c r="D58" s="74" t="s">
        <v>120</v>
      </c>
      <c r="E58" s="104">
        <f>H58</f>
        <v>25500.63</v>
      </c>
      <c r="F58" s="104">
        <f>SUM(G58:K58)</f>
        <v>127503.15000000001</v>
      </c>
      <c r="G58" s="103">
        <v>25500.63</v>
      </c>
      <c r="H58" s="103">
        <v>25500.63</v>
      </c>
      <c r="I58" s="103">
        <v>25500.63</v>
      </c>
      <c r="J58" s="103">
        <v>25500.63</v>
      </c>
      <c r="K58" s="103">
        <v>25500.63</v>
      </c>
      <c r="L58" s="191"/>
      <c r="M58" s="186"/>
      <c r="N58" s="32"/>
      <c r="O58" s="32"/>
    </row>
    <row r="59" spans="1:15" ht="33.75" customHeight="1">
      <c r="A59" s="186"/>
      <c r="B59" s="178"/>
      <c r="C59" s="186"/>
      <c r="D59" s="16" t="s">
        <v>11</v>
      </c>
      <c r="E59" s="104">
        <f>I59</f>
        <v>0</v>
      </c>
      <c r="F59" s="104">
        <f>SUM(G59:K59)</f>
        <v>0</v>
      </c>
      <c r="G59" s="103">
        <v>0</v>
      </c>
      <c r="H59" s="103">
        <v>0</v>
      </c>
      <c r="I59" s="104">
        <v>0</v>
      </c>
      <c r="J59" s="103">
        <v>0</v>
      </c>
      <c r="K59" s="103">
        <v>0</v>
      </c>
      <c r="L59" s="192"/>
      <c r="M59" s="186"/>
      <c r="O59" s="32"/>
    </row>
    <row r="60" spans="1:15" ht="15" customHeight="1">
      <c r="A60" s="186">
        <v>11</v>
      </c>
      <c r="B60" s="178" t="s">
        <v>300</v>
      </c>
      <c r="C60" s="186" t="s">
        <v>117</v>
      </c>
      <c r="D60" s="90" t="s">
        <v>18</v>
      </c>
      <c r="E60" s="99">
        <f t="shared" ref="E60:K60" si="13">SUM(E61:E64)</f>
        <v>15625.59</v>
      </c>
      <c r="F60" s="99">
        <f t="shared" si="13"/>
        <v>78127.95</v>
      </c>
      <c r="G60" s="100">
        <f t="shared" si="13"/>
        <v>15625.59</v>
      </c>
      <c r="H60" s="100">
        <f t="shared" si="13"/>
        <v>15625.59</v>
      </c>
      <c r="I60" s="101">
        <f t="shared" si="13"/>
        <v>15625.59</v>
      </c>
      <c r="J60" s="100">
        <f t="shared" si="13"/>
        <v>15625.59</v>
      </c>
      <c r="K60" s="100">
        <f t="shared" si="13"/>
        <v>15625.59</v>
      </c>
      <c r="L60" s="190" t="s">
        <v>74</v>
      </c>
      <c r="M60" s="186" t="s">
        <v>71</v>
      </c>
    </row>
    <row r="61" spans="1:15" ht="44.25" customHeight="1">
      <c r="A61" s="186"/>
      <c r="B61" s="178"/>
      <c r="C61" s="186"/>
      <c r="D61" s="87" t="s">
        <v>9</v>
      </c>
      <c r="E61" s="104">
        <f>I61</f>
        <v>0</v>
      </c>
      <c r="F61" s="104">
        <f>SUM(G61:K61)</f>
        <v>0</v>
      </c>
      <c r="G61" s="103">
        <v>0</v>
      </c>
      <c r="H61" s="103">
        <v>0</v>
      </c>
      <c r="I61" s="104">
        <v>0</v>
      </c>
      <c r="J61" s="103">
        <v>0</v>
      </c>
      <c r="K61" s="103">
        <v>0</v>
      </c>
      <c r="L61" s="191"/>
      <c r="M61" s="186"/>
    </row>
    <row r="62" spans="1:15" ht="51.75" customHeight="1">
      <c r="A62" s="186"/>
      <c r="B62" s="178"/>
      <c r="C62" s="186"/>
      <c r="D62" s="87" t="s">
        <v>10</v>
      </c>
      <c r="E62" s="104">
        <f>I62</f>
        <v>0</v>
      </c>
      <c r="F62" s="104">
        <f>SUM(G62:K62)</f>
        <v>0</v>
      </c>
      <c r="G62" s="103">
        <v>0</v>
      </c>
      <c r="H62" s="103">
        <v>0</v>
      </c>
      <c r="I62" s="104">
        <v>0</v>
      </c>
      <c r="J62" s="103">
        <v>0</v>
      </c>
      <c r="K62" s="103">
        <v>0</v>
      </c>
      <c r="L62" s="191"/>
      <c r="M62" s="186"/>
    </row>
    <row r="63" spans="1:15" ht="52.5" customHeight="1">
      <c r="A63" s="186"/>
      <c r="B63" s="178"/>
      <c r="C63" s="186"/>
      <c r="D63" s="87" t="s">
        <v>120</v>
      </c>
      <c r="E63" s="104">
        <f>H63</f>
        <v>15625.59</v>
      </c>
      <c r="F63" s="104">
        <f>SUM(G63:K63)</f>
        <v>78127.95</v>
      </c>
      <c r="G63" s="103">
        <v>15625.59</v>
      </c>
      <c r="H63" s="103">
        <v>15625.59</v>
      </c>
      <c r="I63" s="103">
        <v>15625.59</v>
      </c>
      <c r="J63" s="103">
        <v>15625.59</v>
      </c>
      <c r="K63" s="103">
        <v>15625.59</v>
      </c>
      <c r="L63" s="191"/>
      <c r="M63" s="186"/>
      <c r="N63" s="32"/>
      <c r="O63" s="32"/>
    </row>
    <row r="64" spans="1:15" ht="33.75" customHeight="1">
      <c r="A64" s="186"/>
      <c r="B64" s="178"/>
      <c r="C64" s="186"/>
      <c r="D64" s="87" t="s">
        <v>11</v>
      </c>
      <c r="E64" s="104">
        <f>I64</f>
        <v>0</v>
      </c>
      <c r="F64" s="104">
        <f>SUM(G64:K64)</f>
        <v>0</v>
      </c>
      <c r="G64" s="103">
        <v>0</v>
      </c>
      <c r="H64" s="103">
        <v>0</v>
      </c>
      <c r="I64" s="104">
        <v>0</v>
      </c>
      <c r="J64" s="103">
        <v>0</v>
      </c>
      <c r="K64" s="103">
        <v>0</v>
      </c>
      <c r="L64" s="192"/>
      <c r="M64" s="186"/>
      <c r="O64" s="32"/>
    </row>
    <row r="65" spans="1:15" ht="24.75" customHeight="1">
      <c r="A65" s="186">
        <v>12</v>
      </c>
      <c r="B65" s="178" t="s">
        <v>301</v>
      </c>
      <c r="C65" s="186" t="s">
        <v>117</v>
      </c>
      <c r="D65" s="76" t="s">
        <v>18</v>
      </c>
      <c r="E65" s="99">
        <f t="shared" ref="E65:K65" si="14">SUM(E66:E69)</f>
        <v>0</v>
      </c>
      <c r="F65" s="99">
        <f t="shared" si="14"/>
        <v>0</v>
      </c>
      <c r="G65" s="100">
        <f t="shared" si="14"/>
        <v>0</v>
      </c>
      <c r="H65" s="100">
        <f t="shared" si="14"/>
        <v>0</v>
      </c>
      <c r="I65" s="101">
        <f t="shared" si="14"/>
        <v>0</v>
      </c>
      <c r="J65" s="100">
        <f t="shared" si="14"/>
        <v>0</v>
      </c>
      <c r="K65" s="100">
        <f t="shared" si="14"/>
        <v>0</v>
      </c>
      <c r="L65" s="186" t="s">
        <v>107</v>
      </c>
      <c r="M65" s="186" t="s">
        <v>110</v>
      </c>
      <c r="O65" s="32"/>
    </row>
    <row r="66" spans="1:15" ht="56.25" customHeight="1">
      <c r="A66" s="186"/>
      <c r="B66" s="178"/>
      <c r="C66" s="186"/>
      <c r="D66" s="75" t="s">
        <v>9</v>
      </c>
      <c r="E66" s="102">
        <f>I66</f>
        <v>0</v>
      </c>
      <c r="F66" s="102">
        <f>SUM(G66:K66)</f>
        <v>0</v>
      </c>
      <c r="G66" s="103">
        <v>0</v>
      </c>
      <c r="H66" s="103">
        <v>0</v>
      </c>
      <c r="I66" s="104">
        <v>0</v>
      </c>
      <c r="J66" s="103">
        <v>0</v>
      </c>
      <c r="K66" s="103">
        <v>0</v>
      </c>
      <c r="L66" s="186"/>
      <c r="M66" s="186"/>
      <c r="O66" s="32"/>
    </row>
    <row r="67" spans="1:15" ht="54" customHeight="1">
      <c r="A67" s="186"/>
      <c r="B67" s="178"/>
      <c r="C67" s="186"/>
      <c r="D67" s="75" t="s">
        <v>10</v>
      </c>
      <c r="E67" s="102">
        <f>I67</f>
        <v>0</v>
      </c>
      <c r="F67" s="102">
        <f>SUM(G67:K67)</f>
        <v>0</v>
      </c>
      <c r="G67" s="103">
        <v>0</v>
      </c>
      <c r="H67" s="103">
        <v>0</v>
      </c>
      <c r="I67" s="104">
        <v>0</v>
      </c>
      <c r="J67" s="103">
        <v>0</v>
      </c>
      <c r="K67" s="103">
        <v>0</v>
      </c>
      <c r="L67" s="186"/>
      <c r="M67" s="186"/>
      <c r="O67" s="32"/>
    </row>
    <row r="68" spans="1:15" ht="43.5" customHeight="1">
      <c r="A68" s="186"/>
      <c r="B68" s="178"/>
      <c r="C68" s="186"/>
      <c r="D68" s="75" t="s">
        <v>120</v>
      </c>
      <c r="E68" s="102">
        <f>I68</f>
        <v>0</v>
      </c>
      <c r="F68" s="102">
        <f>SUM(G68:K68)</f>
        <v>0</v>
      </c>
      <c r="G68" s="103">
        <v>0</v>
      </c>
      <c r="H68" s="103">
        <v>0</v>
      </c>
      <c r="I68" s="104">
        <v>0</v>
      </c>
      <c r="J68" s="103">
        <v>0</v>
      </c>
      <c r="K68" s="103">
        <v>0</v>
      </c>
      <c r="L68" s="186"/>
      <c r="M68" s="186"/>
      <c r="O68" s="32"/>
    </row>
    <row r="69" spans="1:15" ht="51" customHeight="1">
      <c r="A69" s="186"/>
      <c r="B69" s="178"/>
      <c r="C69" s="186"/>
      <c r="D69" s="75" t="s">
        <v>11</v>
      </c>
      <c r="E69" s="102">
        <f>I69</f>
        <v>0</v>
      </c>
      <c r="F69" s="102">
        <f>SUM(G69:K69)</f>
        <v>0</v>
      </c>
      <c r="G69" s="103">
        <v>0</v>
      </c>
      <c r="H69" s="103">
        <v>0</v>
      </c>
      <c r="I69" s="104">
        <v>0</v>
      </c>
      <c r="J69" s="103">
        <v>0</v>
      </c>
      <c r="K69" s="103">
        <v>0</v>
      </c>
      <c r="L69" s="186"/>
      <c r="M69" s="186"/>
      <c r="O69" s="32"/>
    </row>
    <row r="70" spans="1:15" ht="24.75" customHeight="1">
      <c r="A70" s="186">
        <v>13</v>
      </c>
      <c r="B70" s="178" t="s">
        <v>302</v>
      </c>
      <c r="C70" s="186" t="s">
        <v>117</v>
      </c>
      <c r="D70" s="90" t="s">
        <v>18</v>
      </c>
      <c r="E70" s="99">
        <f t="shared" ref="E70:K70" si="15">SUM(E71:E74)</f>
        <v>200</v>
      </c>
      <c r="F70" s="99">
        <f t="shared" si="15"/>
        <v>1215.7</v>
      </c>
      <c r="G70" s="100">
        <f t="shared" si="15"/>
        <v>415.7</v>
      </c>
      <c r="H70" s="100">
        <f t="shared" si="15"/>
        <v>200</v>
      </c>
      <c r="I70" s="101">
        <f t="shared" si="15"/>
        <v>200</v>
      </c>
      <c r="J70" s="100">
        <f t="shared" si="15"/>
        <v>200</v>
      </c>
      <c r="K70" s="100">
        <f t="shared" si="15"/>
        <v>200</v>
      </c>
      <c r="L70" s="186" t="s">
        <v>107</v>
      </c>
      <c r="M70" s="186" t="s">
        <v>110</v>
      </c>
      <c r="O70" s="32"/>
    </row>
    <row r="71" spans="1:15" ht="45" customHeight="1">
      <c r="A71" s="186"/>
      <c r="B71" s="178"/>
      <c r="C71" s="186"/>
      <c r="D71" s="87" t="s">
        <v>9</v>
      </c>
      <c r="E71" s="102">
        <f>I71</f>
        <v>0</v>
      </c>
      <c r="F71" s="102">
        <f>SUM(G71:K71)</f>
        <v>0</v>
      </c>
      <c r="G71" s="103">
        <v>0</v>
      </c>
      <c r="H71" s="103">
        <v>0</v>
      </c>
      <c r="I71" s="104">
        <v>0</v>
      </c>
      <c r="J71" s="103">
        <v>0</v>
      </c>
      <c r="K71" s="103">
        <v>0</v>
      </c>
      <c r="L71" s="186"/>
      <c r="M71" s="186"/>
      <c r="O71" s="32"/>
    </row>
    <row r="72" spans="1:15" ht="57.75" customHeight="1">
      <c r="A72" s="186"/>
      <c r="B72" s="178"/>
      <c r="C72" s="186"/>
      <c r="D72" s="87" t="s">
        <v>10</v>
      </c>
      <c r="E72" s="102">
        <f>I72</f>
        <v>0</v>
      </c>
      <c r="F72" s="102">
        <f>SUM(G72:K72)</f>
        <v>0</v>
      </c>
      <c r="G72" s="103">
        <v>0</v>
      </c>
      <c r="H72" s="103">
        <v>0</v>
      </c>
      <c r="I72" s="104">
        <v>0</v>
      </c>
      <c r="J72" s="103">
        <v>0</v>
      </c>
      <c r="K72" s="103">
        <v>0</v>
      </c>
      <c r="L72" s="186"/>
      <c r="M72" s="186"/>
      <c r="O72" s="32"/>
    </row>
    <row r="73" spans="1:15" ht="54.75" customHeight="1">
      <c r="A73" s="186"/>
      <c r="B73" s="178"/>
      <c r="C73" s="186"/>
      <c r="D73" s="87" t="s">
        <v>120</v>
      </c>
      <c r="E73" s="102">
        <f>I73</f>
        <v>200</v>
      </c>
      <c r="F73" s="102">
        <f>SUM(G73:K73)</f>
        <v>1215.7</v>
      </c>
      <c r="G73" s="103">
        <v>415.7</v>
      </c>
      <c r="H73" s="103">
        <v>200</v>
      </c>
      <c r="I73" s="104">
        <v>200</v>
      </c>
      <c r="J73" s="103">
        <v>200</v>
      </c>
      <c r="K73" s="103">
        <v>200</v>
      </c>
      <c r="L73" s="186"/>
      <c r="M73" s="186"/>
      <c r="O73" s="32"/>
    </row>
    <row r="74" spans="1:15" ht="30.75" customHeight="1">
      <c r="A74" s="186"/>
      <c r="B74" s="178"/>
      <c r="C74" s="186"/>
      <c r="D74" s="87" t="s">
        <v>11</v>
      </c>
      <c r="E74" s="102">
        <f>I74</f>
        <v>0</v>
      </c>
      <c r="F74" s="102">
        <f>SUM(G74:K74)</f>
        <v>0</v>
      </c>
      <c r="G74" s="103">
        <v>0</v>
      </c>
      <c r="H74" s="103">
        <v>0</v>
      </c>
      <c r="I74" s="104">
        <v>0</v>
      </c>
      <c r="J74" s="103">
        <v>0</v>
      </c>
      <c r="K74" s="103">
        <v>0</v>
      </c>
      <c r="L74" s="186"/>
      <c r="M74" s="186"/>
      <c r="O74" s="32"/>
    </row>
    <row r="75" spans="1:15">
      <c r="A75" s="186">
        <v>14</v>
      </c>
      <c r="B75" s="253" t="s">
        <v>303</v>
      </c>
      <c r="C75" s="186" t="s">
        <v>117</v>
      </c>
      <c r="D75" s="82" t="s">
        <v>18</v>
      </c>
      <c r="E75" s="99">
        <f t="shared" ref="E75:K75" si="16">SUM(E76:E79)</f>
        <v>4144.5200000000004</v>
      </c>
      <c r="F75" s="99">
        <f t="shared" si="16"/>
        <v>20722.52</v>
      </c>
      <c r="G75" s="100">
        <f t="shared" si="16"/>
        <v>4144.5200000000004</v>
      </c>
      <c r="H75" s="100">
        <f t="shared" si="16"/>
        <v>4144.5</v>
      </c>
      <c r="I75" s="101">
        <f t="shared" si="16"/>
        <v>4144.5</v>
      </c>
      <c r="J75" s="100">
        <f t="shared" si="16"/>
        <v>4144.5</v>
      </c>
      <c r="K75" s="100">
        <f t="shared" si="16"/>
        <v>4144.5</v>
      </c>
      <c r="L75" s="186" t="s">
        <v>19</v>
      </c>
      <c r="M75" s="186" t="s">
        <v>108</v>
      </c>
      <c r="O75" s="32"/>
    </row>
    <row r="76" spans="1:15" ht="40.5" customHeight="1">
      <c r="A76" s="186"/>
      <c r="B76" s="178"/>
      <c r="C76" s="186"/>
      <c r="D76" s="81" t="s">
        <v>9</v>
      </c>
      <c r="E76" s="102">
        <f>G76</f>
        <v>0</v>
      </c>
      <c r="F76" s="102">
        <f>SUM(G76:K76)</f>
        <v>0</v>
      </c>
      <c r="G76" s="103">
        <f t="shared" ref="G76:K78" si="17">SUM(G81,G86,G91)</f>
        <v>0</v>
      </c>
      <c r="H76" s="103">
        <f t="shared" si="17"/>
        <v>0</v>
      </c>
      <c r="I76" s="103">
        <f t="shared" si="17"/>
        <v>0</v>
      </c>
      <c r="J76" s="103">
        <f t="shared" si="17"/>
        <v>0</v>
      </c>
      <c r="K76" s="103">
        <f t="shared" si="17"/>
        <v>0</v>
      </c>
      <c r="L76" s="186"/>
      <c r="M76" s="186"/>
      <c r="O76" s="32"/>
    </row>
    <row r="77" spans="1:15" ht="57" customHeight="1">
      <c r="A77" s="186"/>
      <c r="B77" s="178"/>
      <c r="C77" s="186"/>
      <c r="D77" s="81" t="s">
        <v>10</v>
      </c>
      <c r="E77" s="102">
        <f>G77</f>
        <v>0</v>
      </c>
      <c r="F77" s="102">
        <f>SUM(G77:K77)</f>
        <v>0</v>
      </c>
      <c r="G77" s="103">
        <f t="shared" si="17"/>
        <v>0</v>
      </c>
      <c r="H77" s="103">
        <f t="shared" si="17"/>
        <v>0</v>
      </c>
      <c r="I77" s="103">
        <f t="shared" si="17"/>
        <v>0</v>
      </c>
      <c r="J77" s="103">
        <f t="shared" si="17"/>
        <v>0</v>
      </c>
      <c r="K77" s="103">
        <f t="shared" si="17"/>
        <v>0</v>
      </c>
      <c r="L77" s="186"/>
      <c r="M77" s="186"/>
      <c r="O77" s="32"/>
    </row>
    <row r="78" spans="1:15" ht="60" customHeight="1">
      <c r="A78" s="186"/>
      <c r="B78" s="178"/>
      <c r="C78" s="186"/>
      <c r="D78" s="81" t="s">
        <v>120</v>
      </c>
      <c r="E78" s="102">
        <f>G78</f>
        <v>4144.5200000000004</v>
      </c>
      <c r="F78" s="102">
        <f>SUM(G78:K78)</f>
        <v>20722.52</v>
      </c>
      <c r="G78" s="103">
        <f>SUM(G83,G88,G93)</f>
        <v>4144.5200000000004</v>
      </c>
      <c r="H78" s="103">
        <f t="shared" si="17"/>
        <v>4144.5</v>
      </c>
      <c r="I78" s="103">
        <f t="shared" si="17"/>
        <v>4144.5</v>
      </c>
      <c r="J78" s="103">
        <f t="shared" si="17"/>
        <v>4144.5</v>
      </c>
      <c r="K78" s="103">
        <f t="shared" si="17"/>
        <v>4144.5</v>
      </c>
      <c r="L78" s="186"/>
      <c r="M78" s="186"/>
      <c r="O78" s="32"/>
    </row>
    <row r="79" spans="1:15" ht="25.5" customHeight="1">
      <c r="A79" s="186"/>
      <c r="B79" s="178"/>
      <c r="C79" s="186"/>
      <c r="D79" s="81" t="s">
        <v>11</v>
      </c>
      <c r="E79" s="102">
        <f>G79</f>
        <v>0</v>
      </c>
      <c r="F79" s="102">
        <f>SUM(G79:K79)</f>
        <v>0</v>
      </c>
      <c r="G79" s="103">
        <f>SUM(G84,G89,G94)</f>
        <v>0</v>
      </c>
      <c r="H79" s="103">
        <f>SUM(H84,H89,H94)</f>
        <v>0</v>
      </c>
      <c r="I79" s="103">
        <f>SUM(I84,I89,I94)</f>
        <v>0</v>
      </c>
      <c r="J79" s="103">
        <f>SUM(J84,J89,J94)</f>
        <v>0</v>
      </c>
      <c r="K79" s="103">
        <f>SUM(K84,K89,K94)</f>
        <v>0</v>
      </c>
      <c r="L79" s="186"/>
      <c r="M79" s="186"/>
      <c r="O79" s="32"/>
    </row>
    <row r="80" spans="1:15" ht="15" customHeight="1">
      <c r="A80" s="186">
        <v>15</v>
      </c>
      <c r="B80" s="178" t="s">
        <v>305</v>
      </c>
      <c r="C80" s="186" t="s">
        <v>117</v>
      </c>
      <c r="D80" s="82" t="s">
        <v>18</v>
      </c>
      <c r="E80" s="99">
        <f t="shared" ref="E80:K80" si="18">SUM(E81:E84)</f>
        <v>3534.52</v>
      </c>
      <c r="F80" s="99">
        <f t="shared" si="18"/>
        <v>17672.52</v>
      </c>
      <c r="G80" s="100">
        <f t="shared" si="18"/>
        <v>3534.52</v>
      </c>
      <c r="H80" s="100">
        <f t="shared" si="18"/>
        <v>3534.5</v>
      </c>
      <c r="I80" s="101">
        <f t="shared" si="18"/>
        <v>3534.5</v>
      </c>
      <c r="J80" s="100">
        <f t="shared" si="18"/>
        <v>3534.5</v>
      </c>
      <c r="K80" s="100">
        <f t="shared" si="18"/>
        <v>3534.5</v>
      </c>
      <c r="L80" s="190" t="s">
        <v>74</v>
      </c>
      <c r="M80" s="186" t="s">
        <v>73</v>
      </c>
    </row>
    <row r="81" spans="1:13" ht="45" customHeight="1">
      <c r="A81" s="186"/>
      <c r="B81" s="178"/>
      <c r="C81" s="186"/>
      <c r="D81" s="81" t="s">
        <v>9</v>
      </c>
      <c r="E81" s="104">
        <f>G81</f>
        <v>0</v>
      </c>
      <c r="F81" s="104">
        <f>SUM(G81:K81)</f>
        <v>0</v>
      </c>
      <c r="G81" s="103">
        <v>0</v>
      </c>
      <c r="H81" s="103">
        <v>0</v>
      </c>
      <c r="I81" s="103">
        <v>0</v>
      </c>
      <c r="J81" s="103">
        <v>0</v>
      </c>
      <c r="K81" s="103">
        <v>0</v>
      </c>
      <c r="L81" s="191"/>
      <c r="M81" s="186"/>
    </row>
    <row r="82" spans="1:13" ht="54" customHeight="1">
      <c r="A82" s="186"/>
      <c r="B82" s="178"/>
      <c r="C82" s="186"/>
      <c r="D82" s="81" t="s">
        <v>10</v>
      </c>
      <c r="E82" s="104">
        <f>G82</f>
        <v>0</v>
      </c>
      <c r="F82" s="104">
        <f>SUM(G82:K82)</f>
        <v>0</v>
      </c>
      <c r="G82" s="103">
        <v>0</v>
      </c>
      <c r="H82" s="103">
        <v>0</v>
      </c>
      <c r="I82" s="103">
        <v>0</v>
      </c>
      <c r="J82" s="103">
        <v>0</v>
      </c>
      <c r="K82" s="103">
        <v>0</v>
      </c>
      <c r="L82" s="191"/>
      <c r="M82" s="186"/>
    </row>
    <row r="83" spans="1:13" ht="53.25" customHeight="1">
      <c r="A83" s="186"/>
      <c r="B83" s="178"/>
      <c r="C83" s="186"/>
      <c r="D83" s="81" t="s">
        <v>120</v>
      </c>
      <c r="E83" s="104">
        <f>G83</f>
        <v>3534.52</v>
      </c>
      <c r="F83" s="104">
        <f>SUM(G83:K83)</f>
        <v>17672.52</v>
      </c>
      <c r="G83" s="103">
        <v>3534.52</v>
      </c>
      <c r="H83" s="103">
        <v>3534.5</v>
      </c>
      <c r="I83" s="103">
        <v>3534.5</v>
      </c>
      <c r="J83" s="103">
        <v>3534.5</v>
      </c>
      <c r="K83" s="103">
        <v>3534.5</v>
      </c>
      <c r="L83" s="191"/>
      <c r="M83" s="186"/>
    </row>
    <row r="84" spans="1:13" ht="24.75" customHeight="1">
      <c r="A84" s="186"/>
      <c r="B84" s="178"/>
      <c r="C84" s="186"/>
      <c r="D84" s="81" t="s">
        <v>11</v>
      </c>
      <c r="E84" s="104">
        <f>G84</f>
        <v>0</v>
      </c>
      <c r="F84" s="104">
        <f>SUM(G84:K84)</f>
        <v>0</v>
      </c>
      <c r="G84" s="103">
        <v>0</v>
      </c>
      <c r="H84" s="103">
        <v>0</v>
      </c>
      <c r="I84" s="103">
        <v>0</v>
      </c>
      <c r="J84" s="103">
        <v>0</v>
      </c>
      <c r="K84" s="103">
        <v>0</v>
      </c>
      <c r="L84" s="192"/>
      <c r="M84" s="186"/>
    </row>
    <row r="85" spans="1:13" ht="15" customHeight="1">
      <c r="A85" s="186">
        <v>16</v>
      </c>
      <c r="B85" s="178" t="s">
        <v>304</v>
      </c>
      <c r="C85" s="186" t="s">
        <v>117</v>
      </c>
      <c r="D85" s="90" t="s">
        <v>18</v>
      </c>
      <c r="E85" s="99">
        <f t="shared" ref="E85:K85" si="19">SUM(E86:E89)</f>
        <v>510</v>
      </c>
      <c r="F85" s="99">
        <f t="shared" si="19"/>
        <v>2550</v>
      </c>
      <c r="G85" s="100">
        <f t="shared" si="19"/>
        <v>510</v>
      </c>
      <c r="H85" s="100">
        <f t="shared" si="19"/>
        <v>510</v>
      </c>
      <c r="I85" s="101">
        <f t="shared" si="19"/>
        <v>510</v>
      </c>
      <c r="J85" s="100">
        <f t="shared" si="19"/>
        <v>510</v>
      </c>
      <c r="K85" s="100">
        <f t="shared" si="19"/>
        <v>510</v>
      </c>
      <c r="L85" s="186" t="s">
        <v>107</v>
      </c>
      <c r="M85" s="186" t="s">
        <v>119</v>
      </c>
    </row>
    <row r="86" spans="1:13" ht="36">
      <c r="A86" s="186"/>
      <c r="B86" s="178"/>
      <c r="C86" s="186"/>
      <c r="D86" s="87" t="s">
        <v>9</v>
      </c>
      <c r="E86" s="102">
        <f>I86</f>
        <v>0</v>
      </c>
      <c r="F86" s="102">
        <f>SUM(G86:K86)</f>
        <v>0</v>
      </c>
      <c r="G86" s="103">
        <v>0</v>
      </c>
      <c r="H86" s="103">
        <v>0</v>
      </c>
      <c r="I86" s="104">
        <v>0</v>
      </c>
      <c r="J86" s="103">
        <v>0</v>
      </c>
      <c r="K86" s="103">
        <v>0</v>
      </c>
      <c r="L86" s="186"/>
      <c r="M86" s="186"/>
    </row>
    <row r="87" spans="1:13" ht="48">
      <c r="A87" s="186"/>
      <c r="B87" s="178"/>
      <c r="C87" s="186"/>
      <c r="D87" s="87" t="s">
        <v>10</v>
      </c>
      <c r="E87" s="102">
        <f>I87</f>
        <v>0</v>
      </c>
      <c r="F87" s="102">
        <f>SUM(G87:K87)</f>
        <v>0</v>
      </c>
      <c r="G87" s="103">
        <v>0</v>
      </c>
      <c r="H87" s="103">
        <v>0</v>
      </c>
      <c r="I87" s="104">
        <v>0</v>
      </c>
      <c r="J87" s="103">
        <v>0</v>
      </c>
      <c r="K87" s="103">
        <v>0</v>
      </c>
      <c r="L87" s="186"/>
      <c r="M87" s="186"/>
    </row>
    <row r="88" spans="1:13" ht="48">
      <c r="A88" s="186"/>
      <c r="B88" s="178"/>
      <c r="C88" s="186"/>
      <c r="D88" s="87" t="s">
        <v>120</v>
      </c>
      <c r="E88" s="102">
        <f>I88</f>
        <v>510</v>
      </c>
      <c r="F88" s="102">
        <f>SUM(G88:K88)</f>
        <v>2550</v>
      </c>
      <c r="G88" s="103">
        <v>510</v>
      </c>
      <c r="H88" s="103">
        <v>510</v>
      </c>
      <c r="I88" s="103">
        <v>510</v>
      </c>
      <c r="J88" s="103">
        <v>510</v>
      </c>
      <c r="K88" s="103">
        <v>510</v>
      </c>
      <c r="L88" s="186"/>
      <c r="M88" s="186"/>
    </row>
    <row r="89" spans="1:13" ht="24">
      <c r="A89" s="186"/>
      <c r="B89" s="178"/>
      <c r="C89" s="186"/>
      <c r="D89" s="87" t="s">
        <v>11</v>
      </c>
      <c r="E89" s="102">
        <f>I89</f>
        <v>0</v>
      </c>
      <c r="F89" s="102">
        <f>SUM(G89:K89)</f>
        <v>0</v>
      </c>
      <c r="G89" s="103">
        <v>0</v>
      </c>
      <c r="H89" s="103">
        <v>0</v>
      </c>
      <c r="I89" s="104">
        <v>0</v>
      </c>
      <c r="J89" s="103">
        <v>0</v>
      </c>
      <c r="K89" s="103">
        <v>0</v>
      </c>
      <c r="L89" s="186"/>
      <c r="M89" s="186"/>
    </row>
    <row r="90" spans="1:13" ht="15" customHeight="1">
      <c r="A90" s="186">
        <v>17</v>
      </c>
      <c r="B90" s="178" t="s">
        <v>306</v>
      </c>
      <c r="C90" s="186" t="s">
        <v>117</v>
      </c>
      <c r="D90" s="73" t="s">
        <v>18</v>
      </c>
      <c r="E90" s="99">
        <f t="shared" ref="E90:K90" si="20">SUM(E91:E94)</f>
        <v>100</v>
      </c>
      <c r="F90" s="99">
        <f t="shared" si="20"/>
        <v>500</v>
      </c>
      <c r="G90" s="100">
        <f t="shared" si="20"/>
        <v>100</v>
      </c>
      <c r="H90" s="100">
        <f t="shared" si="20"/>
        <v>100</v>
      </c>
      <c r="I90" s="101">
        <f t="shared" si="20"/>
        <v>100</v>
      </c>
      <c r="J90" s="100">
        <f t="shared" si="20"/>
        <v>100</v>
      </c>
      <c r="K90" s="100">
        <f t="shared" si="20"/>
        <v>100</v>
      </c>
      <c r="L90" s="186" t="s">
        <v>107</v>
      </c>
      <c r="M90" s="186" t="s">
        <v>119</v>
      </c>
    </row>
    <row r="91" spans="1:13" ht="36">
      <c r="A91" s="186"/>
      <c r="B91" s="178"/>
      <c r="C91" s="186"/>
      <c r="D91" s="72" t="s">
        <v>9</v>
      </c>
      <c r="E91" s="102">
        <f>I91</f>
        <v>0</v>
      </c>
      <c r="F91" s="102">
        <f>SUM(G91:K91)</f>
        <v>0</v>
      </c>
      <c r="G91" s="103">
        <v>0</v>
      </c>
      <c r="H91" s="103">
        <v>0</v>
      </c>
      <c r="I91" s="104">
        <v>0</v>
      </c>
      <c r="J91" s="103">
        <v>0</v>
      </c>
      <c r="K91" s="103">
        <v>0</v>
      </c>
      <c r="L91" s="186"/>
      <c r="M91" s="186"/>
    </row>
    <row r="92" spans="1:13" ht="37.5" customHeight="1">
      <c r="A92" s="186"/>
      <c r="B92" s="178"/>
      <c r="C92" s="186"/>
      <c r="D92" s="72" t="s">
        <v>10</v>
      </c>
      <c r="E92" s="102">
        <f>I92</f>
        <v>0</v>
      </c>
      <c r="F92" s="102">
        <f>SUM(G92:K92)</f>
        <v>0</v>
      </c>
      <c r="G92" s="103">
        <v>0</v>
      </c>
      <c r="H92" s="103">
        <v>0</v>
      </c>
      <c r="I92" s="104">
        <v>0</v>
      </c>
      <c r="J92" s="103">
        <v>0</v>
      </c>
      <c r="K92" s="103">
        <v>0</v>
      </c>
      <c r="L92" s="186"/>
      <c r="M92" s="186"/>
    </row>
    <row r="93" spans="1:13" ht="36.75" customHeight="1">
      <c r="A93" s="186"/>
      <c r="B93" s="178"/>
      <c r="C93" s="186"/>
      <c r="D93" s="74" t="s">
        <v>120</v>
      </c>
      <c r="E93" s="102">
        <f>I93</f>
        <v>100</v>
      </c>
      <c r="F93" s="102">
        <f>SUM(G93:K93)</f>
        <v>500</v>
      </c>
      <c r="G93" s="103">
        <v>100</v>
      </c>
      <c r="H93" s="103">
        <v>100</v>
      </c>
      <c r="I93" s="104">
        <v>100</v>
      </c>
      <c r="J93" s="103">
        <v>100</v>
      </c>
      <c r="K93" s="103">
        <v>100</v>
      </c>
      <c r="L93" s="186"/>
      <c r="M93" s="186"/>
    </row>
    <row r="94" spans="1:13" ht="24">
      <c r="A94" s="186"/>
      <c r="B94" s="178"/>
      <c r="C94" s="186"/>
      <c r="D94" s="72" t="s">
        <v>11</v>
      </c>
      <c r="E94" s="102">
        <f>I94</f>
        <v>0</v>
      </c>
      <c r="F94" s="102">
        <f>SUM(G94:K94)</f>
        <v>0</v>
      </c>
      <c r="G94" s="103">
        <v>0</v>
      </c>
      <c r="H94" s="103">
        <v>0</v>
      </c>
      <c r="I94" s="104">
        <v>0</v>
      </c>
      <c r="J94" s="103">
        <v>0</v>
      </c>
      <c r="K94" s="103">
        <v>0</v>
      </c>
      <c r="L94" s="186"/>
      <c r="M94" s="186"/>
    </row>
    <row r="95" spans="1:13">
      <c r="A95" s="186">
        <v>18</v>
      </c>
      <c r="B95" s="253" t="s">
        <v>307</v>
      </c>
      <c r="C95" s="186" t="s">
        <v>117</v>
      </c>
      <c r="D95" s="63" t="s">
        <v>18</v>
      </c>
      <c r="E95" s="99">
        <f t="shared" ref="E95:K95" si="21">SUM(E96:E99)</f>
        <v>0</v>
      </c>
      <c r="F95" s="99">
        <f t="shared" si="21"/>
        <v>0</v>
      </c>
      <c r="G95" s="100">
        <f t="shared" si="21"/>
        <v>0</v>
      </c>
      <c r="H95" s="100">
        <f t="shared" si="21"/>
        <v>0</v>
      </c>
      <c r="I95" s="101">
        <f t="shared" si="21"/>
        <v>0</v>
      </c>
      <c r="J95" s="100">
        <f t="shared" si="21"/>
        <v>0</v>
      </c>
      <c r="K95" s="100">
        <f t="shared" si="21"/>
        <v>0</v>
      </c>
      <c r="L95" s="186" t="s">
        <v>19</v>
      </c>
      <c r="M95" s="186" t="s">
        <v>108</v>
      </c>
    </row>
    <row r="96" spans="1:13" ht="36">
      <c r="A96" s="186"/>
      <c r="B96" s="178"/>
      <c r="C96" s="186"/>
      <c r="D96" s="62" t="s">
        <v>9</v>
      </c>
      <c r="E96" s="102">
        <f>G96</f>
        <v>0</v>
      </c>
      <c r="F96" s="102">
        <f>SUM(G96:K96)</f>
        <v>0</v>
      </c>
      <c r="G96" s="103">
        <f t="shared" ref="G96:K98" si="22">SUM(G101)</f>
        <v>0</v>
      </c>
      <c r="H96" s="103">
        <f t="shared" si="22"/>
        <v>0</v>
      </c>
      <c r="I96" s="103">
        <f t="shared" si="22"/>
        <v>0</v>
      </c>
      <c r="J96" s="103">
        <f t="shared" si="22"/>
        <v>0</v>
      </c>
      <c r="K96" s="103">
        <f t="shared" si="22"/>
        <v>0</v>
      </c>
      <c r="L96" s="186"/>
      <c r="M96" s="186"/>
    </row>
    <row r="97" spans="1:13" ht="48">
      <c r="A97" s="186"/>
      <c r="B97" s="178"/>
      <c r="C97" s="186"/>
      <c r="D97" s="62" t="s">
        <v>10</v>
      </c>
      <c r="E97" s="102">
        <f>G97</f>
        <v>0</v>
      </c>
      <c r="F97" s="102">
        <f>SUM(G97:K97)</f>
        <v>0</v>
      </c>
      <c r="G97" s="103">
        <f t="shared" si="22"/>
        <v>0</v>
      </c>
      <c r="H97" s="103">
        <f t="shared" si="22"/>
        <v>0</v>
      </c>
      <c r="I97" s="103">
        <f t="shared" si="22"/>
        <v>0</v>
      </c>
      <c r="J97" s="103">
        <f t="shared" si="22"/>
        <v>0</v>
      </c>
      <c r="K97" s="103">
        <f t="shared" si="22"/>
        <v>0</v>
      </c>
      <c r="L97" s="186"/>
      <c r="M97" s="186"/>
    </row>
    <row r="98" spans="1:13" ht="48">
      <c r="A98" s="186"/>
      <c r="B98" s="178"/>
      <c r="C98" s="186"/>
      <c r="D98" s="74" t="s">
        <v>120</v>
      </c>
      <c r="E98" s="102">
        <f>G98</f>
        <v>0</v>
      </c>
      <c r="F98" s="102">
        <f>SUM(G98:K98)</f>
        <v>0</v>
      </c>
      <c r="G98" s="103">
        <f t="shared" si="22"/>
        <v>0</v>
      </c>
      <c r="H98" s="103">
        <f t="shared" si="22"/>
        <v>0</v>
      </c>
      <c r="I98" s="103">
        <f t="shared" si="22"/>
        <v>0</v>
      </c>
      <c r="J98" s="103">
        <f t="shared" si="22"/>
        <v>0</v>
      </c>
      <c r="K98" s="103">
        <f t="shared" si="22"/>
        <v>0</v>
      </c>
      <c r="L98" s="186"/>
      <c r="M98" s="186"/>
    </row>
    <row r="99" spans="1:13" ht="34.5" customHeight="1">
      <c r="A99" s="186"/>
      <c r="B99" s="178"/>
      <c r="C99" s="186"/>
      <c r="D99" s="62" t="s">
        <v>11</v>
      </c>
      <c r="E99" s="102">
        <f>G99</f>
        <v>0</v>
      </c>
      <c r="F99" s="102">
        <f>SUM(G99:K99)</f>
        <v>0</v>
      </c>
      <c r="G99" s="103">
        <f>SUM(G104)</f>
        <v>0</v>
      </c>
      <c r="H99" s="103">
        <f>SUM(H104)</f>
        <v>0</v>
      </c>
      <c r="I99" s="103">
        <f>SUM(I104)</f>
        <v>0</v>
      </c>
      <c r="J99" s="103">
        <f>SUM(J104)</f>
        <v>0</v>
      </c>
      <c r="K99" s="103">
        <f>SUM(K104)</f>
        <v>0</v>
      </c>
      <c r="L99" s="186"/>
      <c r="M99" s="186"/>
    </row>
    <row r="100" spans="1:13">
      <c r="A100" s="186">
        <v>19</v>
      </c>
      <c r="B100" s="178" t="s">
        <v>308</v>
      </c>
      <c r="C100" s="186" t="s">
        <v>117</v>
      </c>
      <c r="D100" s="71" t="s">
        <v>18</v>
      </c>
      <c r="E100" s="99">
        <f t="shared" ref="E100:K100" si="23">SUM(E101:E104)</f>
        <v>0</v>
      </c>
      <c r="F100" s="99">
        <f t="shared" si="23"/>
        <v>0</v>
      </c>
      <c r="G100" s="100">
        <f t="shared" si="23"/>
        <v>0</v>
      </c>
      <c r="H100" s="100">
        <f t="shared" si="23"/>
        <v>0</v>
      </c>
      <c r="I100" s="101">
        <f t="shared" si="23"/>
        <v>0</v>
      </c>
      <c r="J100" s="100">
        <f t="shared" si="23"/>
        <v>0</v>
      </c>
      <c r="K100" s="100">
        <f t="shared" si="23"/>
        <v>0</v>
      </c>
      <c r="L100" s="186" t="s">
        <v>107</v>
      </c>
      <c r="M100" s="186" t="s">
        <v>111</v>
      </c>
    </row>
    <row r="101" spans="1:13" ht="36">
      <c r="A101" s="186"/>
      <c r="B101" s="178"/>
      <c r="C101" s="186"/>
      <c r="D101" s="70" t="s">
        <v>9</v>
      </c>
      <c r="E101" s="102">
        <f>I101</f>
        <v>0</v>
      </c>
      <c r="F101" s="102">
        <f>SUM(G101:K101)</f>
        <v>0</v>
      </c>
      <c r="G101" s="103">
        <v>0</v>
      </c>
      <c r="H101" s="103">
        <v>0</v>
      </c>
      <c r="I101" s="104">
        <v>0</v>
      </c>
      <c r="J101" s="103">
        <v>0</v>
      </c>
      <c r="K101" s="103">
        <v>0</v>
      </c>
      <c r="L101" s="186"/>
      <c r="M101" s="186"/>
    </row>
    <row r="102" spans="1:13" ht="48">
      <c r="A102" s="186"/>
      <c r="B102" s="178"/>
      <c r="C102" s="186"/>
      <c r="D102" s="70" t="s">
        <v>10</v>
      </c>
      <c r="E102" s="102">
        <f>I102</f>
        <v>0</v>
      </c>
      <c r="F102" s="102">
        <f>SUM(G102:K102)</f>
        <v>0</v>
      </c>
      <c r="G102" s="103">
        <v>0</v>
      </c>
      <c r="H102" s="103">
        <v>0</v>
      </c>
      <c r="I102" s="104">
        <v>0</v>
      </c>
      <c r="J102" s="103">
        <v>0</v>
      </c>
      <c r="K102" s="103">
        <v>0</v>
      </c>
      <c r="L102" s="186"/>
      <c r="M102" s="186"/>
    </row>
    <row r="103" spans="1:13" ht="48">
      <c r="A103" s="186"/>
      <c r="B103" s="178"/>
      <c r="C103" s="186"/>
      <c r="D103" s="74" t="s">
        <v>120</v>
      </c>
      <c r="E103" s="102">
        <f>I103</f>
        <v>0</v>
      </c>
      <c r="F103" s="102">
        <f>SUM(G103:K103)</f>
        <v>0</v>
      </c>
      <c r="G103" s="103">
        <v>0</v>
      </c>
      <c r="H103" s="103">
        <v>0</v>
      </c>
      <c r="I103" s="104">
        <v>0</v>
      </c>
      <c r="J103" s="103">
        <v>0</v>
      </c>
      <c r="K103" s="103">
        <v>0</v>
      </c>
      <c r="L103" s="186"/>
      <c r="M103" s="186"/>
    </row>
    <row r="104" spans="1:13" ht="24">
      <c r="A104" s="186"/>
      <c r="B104" s="178"/>
      <c r="C104" s="186"/>
      <c r="D104" s="70" t="s">
        <v>11</v>
      </c>
      <c r="E104" s="102">
        <f>I104</f>
        <v>0</v>
      </c>
      <c r="F104" s="102">
        <f>SUM(G104:K104)</f>
        <v>0</v>
      </c>
      <c r="G104" s="103">
        <v>0</v>
      </c>
      <c r="H104" s="103">
        <v>0</v>
      </c>
      <c r="I104" s="104">
        <v>0</v>
      </c>
      <c r="J104" s="103">
        <v>0</v>
      </c>
      <c r="K104" s="103">
        <v>0</v>
      </c>
      <c r="L104" s="186"/>
      <c r="M104" s="186"/>
    </row>
    <row r="107" spans="1:13">
      <c r="D107" s="80"/>
    </row>
    <row r="108" spans="1:13">
      <c r="D108" s="80"/>
    </row>
  </sheetData>
  <mergeCells count="106">
    <mergeCell ref="M35:M39"/>
    <mergeCell ref="L40:L44"/>
    <mergeCell ref="M40:M44"/>
    <mergeCell ref="B40:B44"/>
    <mergeCell ref="C40:C44"/>
    <mergeCell ref="M30:M34"/>
    <mergeCell ref="M25:M29"/>
    <mergeCell ref="B25:B29"/>
    <mergeCell ref="C25:C29"/>
    <mergeCell ref="L25:L29"/>
    <mergeCell ref="M15:M19"/>
    <mergeCell ref="A25:A29"/>
    <mergeCell ref="A3:M3"/>
    <mergeCell ref="L7:L8"/>
    <mergeCell ref="B7:B8"/>
    <mergeCell ref="E7:E8"/>
    <mergeCell ref="A7:A8"/>
    <mergeCell ref="C7:C8"/>
    <mergeCell ref="D7:D8"/>
    <mergeCell ref="F7:F8"/>
    <mergeCell ref="G7:K7"/>
    <mergeCell ref="M7:M8"/>
    <mergeCell ref="A4:M5"/>
    <mergeCell ref="A10:A14"/>
    <mergeCell ref="B10:B14"/>
    <mergeCell ref="C10:C14"/>
    <mergeCell ref="L10:L14"/>
    <mergeCell ref="M10:M14"/>
    <mergeCell ref="A20:A24"/>
    <mergeCell ref="B20:B24"/>
    <mergeCell ref="C20:C24"/>
    <mergeCell ref="L20:L24"/>
    <mergeCell ref="M20:M24"/>
    <mergeCell ref="A40:A44"/>
    <mergeCell ref="A70:A74"/>
    <mergeCell ref="B75:B79"/>
    <mergeCell ref="A15:A19"/>
    <mergeCell ref="C15:C19"/>
    <mergeCell ref="B15:B19"/>
    <mergeCell ref="L15:L19"/>
    <mergeCell ref="A30:A34"/>
    <mergeCell ref="B30:B34"/>
    <mergeCell ref="A35:A39"/>
    <mergeCell ref="B35:B39"/>
    <mergeCell ref="C70:C74"/>
    <mergeCell ref="L70:L74"/>
    <mergeCell ref="A65:A69"/>
    <mergeCell ref="B65:B69"/>
    <mergeCell ref="C65:C69"/>
    <mergeCell ref="L65:L69"/>
    <mergeCell ref="C35:C39"/>
    <mergeCell ref="L35:L39"/>
    <mergeCell ref="M45:M49"/>
    <mergeCell ref="M50:M54"/>
    <mergeCell ref="M60:M64"/>
    <mergeCell ref="A85:A89"/>
    <mergeCell ref="B85:B89"/>
    <mergeCell ref="C85:C89"/>
    <mergeCell ref="L85:L89"/>
    <mergeCell ref="B70:B74"/>
    <mergeCell ref="C30:C34"/>
    <mergeCell ref="L30:L34"/>
    <mergeCell ref="A45:A49"/>
    <mergeCell ref="C45:C49"/>
    <mergeCell ref="L45:L49"/>
    <mergeCell ref="B45:B49"/>
    <mergeCell ref="A50:A54"/>
    <mergeCell ref="B50:B54"/>
    <mergeCell ref="C50:C54"/>
    <mergeCell ref="L50:L54"/>
    <mergeCell ref="A60:A64"/>
    <mergeCell ref="B60:B64"/>
    <mergeCell ref="C60:C64"/>
    <mergeCell ref="L60:L64"/>
    <mergeCell ref="A55:A59"/>
    <mergeCell ref="C55:C59"/>
    <mergeCell ref="A90:A94"/>
    <mergeCell ref="B90:B94"/>
    <mergeCell ref="C90:C94"/>
    <mergeCell ref="L90:L94"/>
    <mergeCell ref="M90:M94"/>
    <mergeCell ref="M75:M79"/>
    <mergeCell ref="A75:A79"/>
    <mergeCell ref="B55:B59"/>
    <mergeCell ref="L55:L59"/>
    <mergeCell ref="M55:M59"/>
    <mergeCell ref="C75:C79"/>
    <mergeCell ref="L75:L79"/>
    <mergeCell ref="M85:M89"/>
    <mergeCell ref="A80:A84"/>
    <mergeCell ref="B80:B84"/>
    <mergeCell ref="C80:C84"/>
    <mergeCell ref="L80:L84"/>
    <mergeCell ref="M80:M84"/>
    <mergeCell ref="M70:M74"/>
    <mergeCell ref="M65:M69"/>
    <mergeCell ref="A95:A99"/>
    <mergeCell ref="B95:B99"/>
    <mergeCell ref="C95:C99"/>
    <mergeCell ref="L95:L99"/>
    <mergeCell ref="M95:M99"/>
    <mergeCell ref="A100:A104"/>
    <mergeCell ref="B100:B104"/>
    <mergeCell ref="C100:C104"/>
    <mergeCell ref="L100:L104"/>
    <mergeCell ref="M100:M104"/>
  </mergeCells>
  <pageMargins left="0.59055118110236227" right="0.59055118110236227" top="0.74803149606299213" bottom="0.74803149606299213" header="0.31496062992125984" footer="0.31496062992125984"/>
  <pageSetup paperSize="9" scale="95" fitToWidth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30</vt:i4>
      </vt:variant>
    </vt:vector>
  </HeadingPairs>
  <TitlesOfParts>
    <vt:vector size="51" baseType="lpstr">
      <vt:lpstr>паспорт программы</vt:lpstr>
      <vt:lpstr>1</vt:lpstr>
      <vt:lpstr>1.1</vt:lpstr>
      <vt:lpstr>1.2</vt:lpstr>
      <vt:lpstr>1.3</vt:lpstr>
      <vt:lpstr>2</vt:lpstr>
      <vt:lpstr>2.1</vt:lpstr>
      <vt:lpstr>2.2</vt:lpstr>
      <vt:lpstr>2.3</vt:lpstr>
      <vt:lpstr>3</vt:lpstr>
      <vt:lpstr>3.1</vt:lpstr>
      <vt:lpstr>3.2</vt:lpstr>
      <vt:lpstr>3.3</vt:lpstr>
      <vt:lpstr>4</vt:lpstr>
      <vt:lpstr>4.1</vt:lpstr>
      <vt:lpstr>4.2</vt:lpstr>
      <vt:lpstr>4.3</vt:lpstr>
      <vt:lpstr>5</vt:lpstr>
      <vt:lpstr>5.1</vt:lpstr>
      <vt:lpstr>5.2</vt:lpstr>
      <vt:lpstr>5.3</vt:lpstr>
      <vt:lpstr>'1.1'!Заголовки_для_печати</vt:lpstr>
      <vt:lpstr>'1.2'!Заголовки_для_печати</vt:lpstr>
      <vt:lpstr>'1.3'!Заголовки_для_печати</vt:lpstr>
      <vt:lpstr>'2.2'!Заголовки_для_печати</vt:lpstr>
      <vt:lpstr>'2.3'!Заголовки_для_печати</vt:lpstr>
      <vt:lpstr>'3.3'!Заголовки_для_печати</vt:lpstr>
      <vt:lpstr>'4.2'!Заголовки_для_печати</vt:lpstr>
      <vt:lpstr>'4.3'!Заголовки_для_печати</vt:lpstr>
      <vt:lpstr>'5.3'!Заголовки_для_печати</vt:lpstr>
      <vt:lpstr>'1'!Область_печати</vt:lpstr>
      <vt:lpstr>'1.1'!Область_печати</vt:lpstr>
      <vt:lpstr>'1.2'!Область_печати</vt:lpstr>
      <vt:lpstr>'1.3'!Область_печати</vt:lpstr>
      <vt:lpstr>'2'!Область_печати</vt:lpstr>
      <vt:lpstr>'2.1'!Область_печати</vt:lpstr>
      <vt:lpstr>'2.2'!Область_печати</vt:lpstr>
      <vt:lpstr>'2.3'!Область_печати</vt:lpstr>
      <vt:lpstr>'3'!Область_печати</vt:lpstr>
      <vt:lpstr>'3.1'!Область_печати</vt:lpstr>
      <vt:lpstr>'3.2'!Область_печати</vt:lpstr>
      <vt:lpstr>'3.3'!Область_печати</vt:lpstr>
      <vt:lpstr>'4'!Область_печати</vt:lpstr>
      <vt:lpstr>'4.1'!Область_печати</vt:lpstr>
      <vt:lpstr>'4.2'!Область_печати</vt:lpstr>
      <vt:lpstr>'4.3'!Область_печати</vt:lpstr>
      <vt:lpstr>'5'!Область_печати</vt:lpstr>
      <vt:lpstr>'5.1'!Область_печати</vt:lpstr>
      <vt:lpstr>'5.2'!Область_печати</vt:lpstr>
      <vt:lpstr>'5.3'!Область_печати</vt:lpstr>
      <vt:lpstr>'паспорт программы'!Область_печати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exif_MSED_6d226f8957c12f89a523c900ea74687b7d57c6e1e874a10d5c67a581bf9423b9</dc:description>
  <cp:lastModifiedBy/>
  <dcterms:created xsi:type="dcterms:W3CDTF">2006-09-28T05:33:49Z</dcterms:created>
  <dcterms:modified xsi:type="dcterms:W3CDTF">2019-12-26T11:49:48Z</dcterms:modified>
</cp:coreProperties>
</file>