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definedNames>
    <definedName name="_xlnm.Print_Titles" localSheetId="0">Лист1!$4:$7</definedName>
  </definedNames>
  <calcPr calcId="124519"/>
</workbook>
</file>

<file path=xl/calcChain.xml><?xml version="1.0" encoding="utf-8"?>
<calcChain xmlns="http://schemas.openxmlformats.org/spreadsheetml/2006/main">
  <c r="E191" i="1"/>
  <c r="F191"/>
  <c r="G191"/>
  <c r="H191"/>
  <c r="I191"/>
  <c r="D191"/>
  <c r="G9"/>
  <c r="E133"/>
  <c r="F133"/>
  <c r="G133"/>
  <c r="H133"/>
  <c r="I133"/>
  <c r="D133"/>
  <c r="E103"/>
  <c r="F103"/>
  <c r="G103"/>
  <c r="H103"/>
  <c r="I103"/>
  <c r="D103"/>
  <c r="E35"/>
  <c r="F35"/>
  <c r="G35"/>
  <c r="D35"/>
  <c r="D53"/>
  <c r="D15" l="1"/>
  <c r="D14"/>
  <c r="D13"/>
  <c r="D12"/>
  <c r="D11"/>
  <c r="E9"/>
  <c r="F9"/>
  <c r="I9"/>
  <c r="E131"/>
  <c r="F131"/>
  <c r="G131"/>
  <c r="I131"/>
  <c r="E101"/>
  <c r="F101"/>
  <c r="G101"/>
  <c r="H101"/>
  <c r="I101"/>
  <c r="D101"/>
  <c r="F34"/>
  <c r="E34"/>
  <c r="G34"/>
  <c r="H34"/>
  <c r="I34"/>
  <c r="D34"/>
  <c r="E10"/>
  <c r="E8" s="1"/>
  <c r="G10"/>
  <c r="G8" s="1"/>
  <c r="H10"/>
  <c r="I10"/>
  <c r="I8" s="1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92"/>
  <c r="F192"/>
  <c r="G192"/>
  <c r="H192"/>
  <c r="I192"/>
  <c r="D192"/>
  <c r="E194"/>
  <c r="F194"/>
  <c r="G194"/>
  <c r="H194"/>
  <c r="I194"/>
  <c r="D194"/>
  <c r="E177"/>
  <c r="F177"/>
  <c r="G177"/>
  <c r="H177"/>
  <c r="I177"/>
  <c r="E176"/>
  <c r="F176"/>
  <c r="G176"/>
  <c r="H176"/>
  <c r="I176"/>
  <c r="E175"/>
  <c r="F175"/>
  <c r="G175"/>
  <c r="H175"/>
  <c r="I175"/>
  <c r="E174"/>
  <c r="F174"/>
  <c r="F10" s="1"/>
  <c r="F8" s="1"/>
  <c r="G174"/>
  <c r="H174"/>
  <c r="I174"/>
  <c r="E173"/>
  <c r="F173"/>
  <c r="G173"/>
  <c r="H173"/>
  <c r="I173"/>
  <c r="D173"/>
  <c r="I166"/>
  <c r="G166"/>
  <c r="F166"/>
  <c r="D136"/>
  <c r="E132"/>
  <c r="F132"/>
  <c r="G132"/>
  <c r="H132"/>
  <c r="H9" s="1"/>
  <c r="I132"/>
  <c r="D132"/>
  <c r="D9" s="1"/>
  <c r="H106"/>
  <c r="F106"/>
  <c r="D107"/>
  <c r="D106"/>
  <c r="D105"/>
  <c r="E136"/>
  <c r="F136"/>
  <c r="G136"/>
  <c r="H136"/>
  <c r="I136"/>
  <c r="H8" l="1"/>
  <c r="H131"/>
  <c r="D131"/>
  <c r="E135"/>
  <c r="F135"/>
  <c r="G135"/>
  <c r="H135"/>
  <c r="I135"/>
  <c r="D140"/>
  <c r="E134"/>
  <c r="F134"/>
  <c r="G134"/>
  <c r="H134"/>
  <c r="I134"/>
  <c r="E107"/>
  <c r="F107"/>
  <c r="G107"/>
  <c r="H107"/>
  <c r="I107"/>
  <c r="E106"/>
  <c r="G106"/>
  <c r="I106"/>
  <c r="E105"/>
  <c r="F105"/>
  <c r="G105"/>
  <c r="H105"/>
  <c r="I105"/>
  <c r="E104"/>
  <c r="F104"/>
  <c r="G104"/>
  <c r="H104"/>
  <c r="I104"/>
  <c r="E102"/>
  <c r="F102"/>
  <c r="G102"/>
  <c r="H102"/>
  <c r="I102"/>
  <c r="D197"/>
  <c r="D115"/>
  <c r="D114"/>
  <c r="D102" s="1"/>
  <c r="D185"/>
  <c r="D176" s="1"/>
  <c r="D157"/>
  <c r="D129"/>
  <c r="D104" s="1"/>
  <c r="D119"/>
  <c r="D151"/>
  <c r="D182"/>
  <c r="D135" l="1"/>
  <c r="D183"/>
  <c r="D177" s="1"/>
  <c r="D181"/>
  <c r="D175" s="1"/>
  <c r="D110"/>
  <c r="D109"/>
  <c r="D211"/>
  <c r="D190" s="1"/>
  <c r="D38"/>
  <c r="G38"/>
  <c r="D37"/>
  <c r="D144"/>
  <c r="D134" s="1"/>
  <c r="D180"/>
  <c r="D174" s="1"/>
  <c r="D10" s="1"/>
  <c r="D8" s="1"/>
  <c r="E190"/>
  <c r="E189" s="1"/>
  <c r="F190"/>
  <c r="G190"/>
  <c r="H190"/>
  <c r="I190"/>
  <c r="H172"/>
  <c r="I172"/>
  <c r="E166"/>
  <c r="D39"/>
  <c r="D36"/>
  <c r="E37"/>
  <c r="F37"/>
  <c r="G37"/>
  <c r="H37"/>
  <c r="I37"/>
  <c r="E36"/>
  <c r="F36"/>
  <c r="G36"/>
  <c r="H36"/>
  <c r="I36"/>
  <c r="H35"/>
  <c r="I35"/>
  <c r="F19"/>
  <c r="H189"/>
  <c r="F165"/>
  <c r="F164" s="1"/>
  <c r="G165"/>
  <c r="G164" s="1"/>
  <c r="H164"/>
  <c r="I165"/>
  <c r="I164" s="1"/>
  <c r="D164"/>
  <c r="F137"/>
  <c r="G137"/>
  <c r="H137"/>
  <c r="I137"/>
  <c r="G39"/>
  <c r="F39"/>
  <c r="G20"/>
  <c r="G19"/>
  <c r="G18"/>
  <c r="D19"/>
  <c r="D141"/>
  <c r="D137" s="1"/>
  <c r="D20" l="1"/>
  <c r="I189"/>
  <c r="F189"/>
  <c r="F172"/>
  <c r="D189"/>
  <c r="D172"/>
  <c r="F17"/>
  <c r="G17"/>
  <c r="D18"/>
  <c r="D17" l="1"/>
</calcChain>
</file>

<file path=xl/sharedStrings.xml><?xml version="1.0" encoding="utf-8"?>
<sst xmlns="http://schemas.openxmlformats.org/spreadsheetml/2006/main" count="446" uniqueCount="234">
  <si>
    <t>Наименование мероприятий</t>
  </si>
  <si>
    <t>2012г.</t>
  </si>
  <si>
    <t>2013г.</t>
  </si>
  <si>
    <t>2014г.</t>
  </si>
  <si>
    <t>2015г.</t>
  </si>
  <si>
    <t>Отрасль ОБРАЗОВАНИЕ</t>
  </si>
  <si>
    <t>Всего по отрасли</t>
  </si>
  <si>
    <t>2012-2015г.</t>
  </si>
  <si>
    <t xml:space="preserve">2012 г. </t>
  </si>
  <si>
    <t>2013 г.</t>
  </si>
  <si>
    <t>В том числе:</t>
  </si>
  <si>
    <t>Ответственный исполнитель</t>
  </si>
  <si>
    <t>Планируемое привлечение средств:</t>
  </si>
  <si>
    <t>Средства поселений тыс. руб.</t>
  </si>
  <si>
    <t>2014 г.</t>
  </si>
  <si>
    <r>
      <t>Задача 1. Укрепление материально-технической базы образовательных  учреждений</t>
    </r>
    <r>
      <rPr>
        <sz val="12"/>
        <color theme="1"/>
        <rFont val="Times New Roman"/>
        <family val="1"/>
        <charset val="204"/>
      </rPr>
      <t>.</t>
    </r>
  </si>
  <si>
    <t xml:space="preserve">Мероприятие 1.1.  Капитальный ремонт  учреждений  образования </t>
  </si>
  <si>
    <t xml:space="preserve">- переоборудование туалетов под инвалидов в здании образовательного учреждения  </t>
  </si>
  <si>
    <t>- пристройка наружного лифта для подъема инвалидов в образовательное учреждение</t>
  </si>
  <si>
    <t>-установка  пандусов с двойными поручнями</t>
  </si>
  <si>
    <t xml:space="preserve">- пристройка наружного лифта на 2-ой этаж для подъема инвалидов в образовательное учреждение </t>
  </si>
  <si>
    <t>- переоборудование крыльца с установкой пандуса к входу в здание образовательного  учреждения</t>
  </si>
  <si>
    <t xml:space="preserve">- переоборудование крыльца с установкой пандуса к входу в здание образовательного  учреждения </t>
  </si>
  <si>
    <t>Отрасль ЗДРАВООХРАНЕНИЯ</t>
  </si>
  <si>
    <t>2012 г.</t>
  </si>
  <si>
    <t>2015 г.</t>
  </si>
  <si>
    <r>
      <t>Задача 1. Укрепление материально-технической базы медицинских учреждений</t>
    </r>
    <r>
      <rPr>
        <sz val="12"/>
        <color theme="1"/>
        <rFont val="Times New Roman"/>
        <family val="1"/>
        <charset val="204"/>
      </rPr>
      <t>.</t>
    </r>
  </si>
  <si>
    <t xml:space="preserve">Мероприятие 1.1.  Капитальный ремонт  учреждений здравоохранения </t>
  </si>
  <si>
    <t>- переоборудование туалетов под инвалидов в зданиях взрослой поликлиники, детской поликлиники, женской консультации, дерматовенерологического диспансера, стационарных  отделениях</t>
  </si>
  <si>
    <t xml:space="preserve">- пристройка наружных лифтов для подъема инвалидов в детской поликлинике, женской консультации </t>
  </si>
  <si>
    <t>- душевые кабины в стационаре</t>
  </si>
  <si>
    <t>-установка  пандусов с двойными поручнями на ФАПе Левково</t>
  </si>
  <si>
    <t>МЛПУ «Правдинская поликлиника»</t>
  </si>
  <si>
    <t xml:space="preserve">-переоборудование туалета для инвалидов </t>
  </si>
  <si>
    <t>- пристройка наружного лифта на 2-ой этаж для подъема инвалидов</t>
  </si>
  <si>
    <t>МЛПУ «Поликлиника м-на Мамонтовка»</t>
  </si>
  <si>
    <t>- переоборудование туалетов под инвалидов</t>
  </si>
  <si>
    <t xml:space="preserve">- пристройка наружного лифта на 2-ой этаж для подъема инвалидов </t>
  </si>
  <si>
    <t>-переоборудование туалета для инвалидов</t>
  </si>
  <si>
    <t>-установка  пандусов с двойными поручнями на ФАПе Калистово и Мураново</t>
  </si>
  <si>
    <t>- оборудование душевой кабины</t>
  </si>
  <si>
    <t xml:space="preserve">МЛПУ «Амбулатория пос. Зверосовхоз» </t>
  </si>
  <si>
    <t xml:space="preserve">-установка пандусов на ФАПе Барково и Царево </t>
  </si>
  <si>
    <t>- установка  пандусов с двойными поручнями</t>
  </si>
  <si>
    <t xml:space="preserve">МЛПУ «Амбулатория с. Тарасовка» </t>
  </si>
  <si>
    <t xml:space="preserve">-установка пандусов на ФАПе Челюскинском </t>
  </si>
  <si>
    <t>МЛПУ «Поликлиника м-на Клязьма»</t>
  </si>
  <si>
    <t>- пристройка наружного лифта на 2-ой этаж поликлиники для подъема инвалидов</t>
  </si>
  <si>
    <t>Структурное подразделение в мкрн.Звягино</t>
  </si>
  <si>
    <t>МЛПУ «Поликлиника пос. Лесной»</t>
  </si>
  <si>
    <t>-переоборудование крыльца с оборудованием  пандуса к входу в здание поликлиники</t>
  </si>
  <si>
    <t>-установка новых дверей</t>
  </si>
  <si>
    <t>МЛПУ «Амбулатория пос. Зеленоградский»</t>
  </si>
  <si>
    <t xml:space="preserve">-оборудование  пандуса к входу в здание поликлиники </t>
  </si>
  <si>
    <t>-оборудование  пандуса к входу в здание стационара</t>
  </si>
  <si>
    <t>-оборудование  пандуса к входу в здание структурного отделения и Митропольского ФАПа</t>
  </si>
  <si>
    <t>-установка туалета для инвалидов</t>
  </si>
  <si>
    <t>-оборудование пандуса к входу в здание поликлиники</t>
  </si>
  <si>
    <t>МЛПУ «Амбулатория пос.Черкизово»</t>
  </si>
  <si>
    <t>Отрасль КУЛЬТУРА, СПОРТ</t>
  </si>
  <si>
    <t>Задача 1. Организация транспортной инфраструктуры МУ «ФО клуб инвалидов «Старт»</t>
  </si>
  <si>
    <t>Организация подъезда к входу МУ «ФО клуб инвалидов «Старт»</t>
  </si>
  <si>
    <t>Оснащение клуба автомобильной стоянкой</t>
  </si>
  <si>
    <t>Задача 2. Организация по обеспечению библиотечной сферы.</t>
  </si>
  <si>
    <t>Администрации городских и сельских поселений</t>
  </si>
  <si>
    <t xml:space="preserve">г.п. Ашукино </t>
  </si>
  <si>
    <t>Администрация             г.п. Ашукино</t>
  </si>
  <si>
    <t>2013г</t>
  </si>
  <si>
    <t>г.п. Ашукино</t>
  </si>
  <si>
    <t>Транспортная и дорожная деятельность</t>
  </si>
  <si>
    <t>1.</t>
  </si>
  <si>
    <t>2.</t>
  </si>
  <si>
    <t>Организация оборудования пешеходных переходов в соответствии с требованиями ГОСТов</t>
  </si>
  <si>
    <t>г.п. Правдинский</t>
  </si>
  <si>
    <t>3.</t>
  </si>
  <si>
    <t>Оборудование остановочных пунктов автобусных маршрутов речевыми автоинформаторами, тактильными (пространственно-рельефными) информационными блоками.</t>
  </si>
  <si>
    <t>4.</t>
  </si>
  <si>
    <t>Оборудование остановочных пунктов автобусных маршрутов пандусами</t>
  </si>
  <si>
    <t>5.</t>
  </si>
  <si>
    <t>Администрация            г.п. Пушкино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</si>
  <si>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</si>
  <si>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Принять меры к увеличению количества низкопольных автобусов, приспособленных для перевозки инвалидов-колясочников и увеличению количества маршрутов с учетом пассажиропотоков, проходящих через объекты, связанные с обслуживанием маломобильных групп (учреждения социального, медицинского, бытового обслуживания, рынки, дачные товарищества)</t>
  </si>
  <si>
    <t>7.</t>
  </si>
  <si>
    <t>Провести анализ состояния и наличия пандусов и поручней на автобусных остановках и провести оборудование остановок пандусами в соответствии с требования Правил безопасности и требований нормативной документации по устройству приспособлений для маломобильных групп населения</t>
  </si>
  <si>
    <t>Управление территориальной безопасности</t>
  </si>
  <si>
    <t>Дооборудование дорожных светофоров на пешеходных переходах звуковыми сигналами</t>
  </si>
  <si>
    <t>Создание специально отведенных парковочных мест для инвалидов с нанесением дорожной разметки при организации парковок для автотранспорта</t>
  </si>
  <si>
    <t>Отвести место для автотранспорта инвалидов на площадке  парковки автотранспорта  у здания ОАО «Объединенная дирекция ЖКХ» и ООО  «ЕРКЦ» с обозначением соответствующим предупреждающим знаком и разметкой.</t>
  </si>
  <si>
    <t>Провести поэтапное оборудование подходов и лестничных маршей пандусами и двухуровневыми поручнями с учетом нужд инвалидов-колясочников и иных маломобильных групп населения на объектах учреждений культуры и воспитательной и досуговой работы с молодежью.</t>
  </si>
  <si>
    <t>6.</t>
  </si>
  <si>
    <t>Организация установки на дорогах специальных знаков дорожного движения, как для инвалидов, так и информирующих о передвижениях инвалидов по данным участкам дорог</t>
  </si>
  <si>
    <t>8.</t>
  </si>
  <si>
    <t>Произвести разметку яркой желтой полосой первых и последних ступеней лестничных маршей для удобства слабовидящих граждан во всех административных зданиях.</t>
  </si>
  <si>
    <t>Жилой фонд</t>
  </si>
  <si>
    <t>2013-2014г.</t>
  </si>
  <si>
    <t>Проведение анализа приспособленности входных групп, лестниц, пандусных съездов, путей движения  внутри существующих зданий для людей с ограниченными физическими возможностями</t>
  </si>
  <si>
    <t>г.п. Ашукино (оборудование подъездов муниципального жилого фонда пандусами)</t>
  </si>
  <si>
    <t>Управление социальной защиты населения</t>
  </si>
  <si>
    <t xml:space="preserve">Оборудовать пологим пандусом с поручнями  вход в здания администраций  и других административных зданий с обеспечением возможности самостоятельного перемещения по пандусу инвалида-колясочника. </t>
  </si>
  <si>
    <t>Установка информационных табличек «Управление социальной защиты» на пересечении улиц Тургенева и Гоголя, на привокзальной площади.</t>
  </si>
  <si>
    <t>Установка информационных табличек «Центр социального обслуживания граждан пожилого возраста и инвалидов» на Московском проспекте</t>
  </si>
  <si>
    <t>Оборудовать территорию социальных учреждений пешеходными дорогами, оснастить здания, пандусами и поручнями  и иными оборудованием и приспособлениями для организации безбарьерного доступа инвалидов и иных маломобильных групп населения в соответствии с действующим законодательством</t>
  </si>
  <si>
    <t xml:space="preserve">Оснастить здания, входящие в комплекс МУЗ ЦРБ  пандусами и поручнями  и иными оборудованием и приспособлениями для организации безбарьерного доступа инвалидов и иных маломобильных групп населения в соответствии с действующим законодательством. </t>
  </si>
  <si>
    <t>Обеспечить оборудование учреждений торговли, аптек приспособлениями для беспрепятственного доступа инвалидов и маломобильных групп населения в соответствии с действующим законодательством, в том числе пандусами с поручнями на входах, входами без порогов, разметкой стеклянных дверей желтыми кругами и первых и последних ступеней лестничных маршей желтой краской.</t>
  </si>
  <si>
    <t>Создание  и актуализация банка данных об инвалидах</t>
  </si>
  <si>
    <t>9.</t>
  </si>
  <si>
    <t xml:space="preserve">Выявление существующих ограждений барьеров для инвалидов </t>
  </si>
  <si>
    <t>Прочие тыс. руб.</t>
  </si>
  <si>
    <t>Бюджет муниципального района  тыс. руб.</t>
  </si>
  <si>
    <t>1.1.1.</t>
  </si>
  <si>
    <t>Срок реализации</t>
  </si>
  <si>
    <t>Всего по программе:</t>
  </si>
  <si>
    <t>Всего по отрасли:</t>
  </si>
  <si>
    <t>1.1.2.</t>
  </si>
  <si>
    <t>1.1.3.</t>
  </si>
  <si>
    <t xml:space="preserve">МОУ «Средняя общеобразовательная 
школа № 3 г. Пушкино» </t>
  </si>
  <si>
    <t xml:space="preserve">МОУ «Начальная школа – детский сад № 3 
«Снежинка» </t>
  </si>
  <si>
    <t xml:space="preserve">МОУ «Средняя общеобразовательная 
школа  № 6 г. Пушкино» </t>
  </si>
  <si>
    <t xml:space="preserve">МОУ «Средняя общеобразовательная
 школа  № 9 г. Пушкино» </t>
  </si>
  <si>
    <t>1.1.4.</t>
  </si>
  <si>
    <t>МЛПУ «Пушкинская районная больница 
им. В.Н. Розанова»:</t>
  </si>
  <si>
    <t xml:space="preserve">2013г.
</t>
  </si>
  <si>
    <t xml:space="preserve">2015г. </t>
  </si>
  <si>
    <t>МЛПУ «Ашукинская городская больница» 
поликлиника</t>
  </si>
  <si>
    <t xml:space="preserve">2014г. </t>
  </si>
  <si>
    <t>1.1.5.</t>
  </si>
  <si>
    <t>1.1.6.</t>
  </si>
  <si>
    <t>МЛПУ «Пушкинская городская
 стоматологическая поликлиника»</t>
  </si>
  <si>
    <t>1.1.7.</t>
  </si>
  <si>
    <t>1.1.8.</t>
  </si>
  <si>
    <t xml:space="preserve">переоборудование туалета для инвалидов             </t>
  </si>
  <si>
    <t xml:space="preserve">установка  пандусов с двойными поручнями </t>
  </si>
  <si>
    <t>1.1.9.</t>
  </si>
  <si>
    <t>1.1.10.</t>
  </si>
  <si>
    <t>1.1.11.</t>
  </si>
  <si>
    <t>МЛПУ «Городская больница 
им.Семашко Н.А. пос.Софрино»</t>
  </si>
  <si>
    <t>1.1.12.</t>
  </si>
  <si>
    <t>МЛПУ «Амбулатория
мкрн. Заветы Ильича г.Пушкино»</t>
  </si>
  <si>
    <t>1.1.13.</t>
  </si>
  <si>
    <t>1.1.</t>
  </si>
  <si>
    <t>1.2.</t>
  </si>
  <si>
    <t>2.1.</t>
  </si>
  <si>
    <t>2.2.</t>
  </si>
  <si>
    <t>Осуществление контроля за обеспечением физической доступности для людей с ограниченными физическими возможностями, клубов, библиотек,  театров, музеев, кинотеатров, доступность к памятникам.</t>
  </si>
  <si>
    <t>2.3.</t>
  </si>
  <si>
    <t>Оборудование зданий учреждений культуры пандусами</t>
  </si>
  <si>
    <t xml:space="preserve">г.п. Ашукино (учреждения культуры)   </t>
  </si>
  <si>
    <t>2.4.</t>
  </si>
  <si>
    <t>Оснащение зданий учреждений культуры речевыми автоинформаторами, и тактильными (пространственно рельефными) информационными блоками</t>
  </si>
  <si>
    <t>2.5.</t>
  </si>
  <si>
    <t>Организация культурных мероприятий (праздники, выставки, ярмарки)</t>
  </si>
  <si>
    <t>2.6.</t>
  </si>
  <si>
    <t>Организация работы со СМИ (размещение информации, статьи, организация теле передач, объявления)</t>
  </si>
  <si>
    <t>г.п. Ашукино ( рельефное мощение тротуаров и пешеходных дорожек на территории поселения, установка барьеров и ограждений)</t>
  </si>
  <si>
    <t>Администрация  г.п. Лесной</t>
  </si>
  <si>
    <t>Стационар</t>
  </si>
  <si>
    <t>Содействие в обеспечение библиотек специальными устройствами для инвалидов (электронные носители информации, аудио и видеоплееры, книги напечатанные шрифтом Брайля; компьютеры оснащенные специальной клавиатурой, программами озвучивания, теле и радиоаппаратурой)</t>
  </si>
  <si>
    <t>Система программных мероприятий с указанием сроков их реализации и ожидаемых результатов</t>
  </si>
  <si>
    <t>Общий  объем финансирования тыс. руб.</t>
  </si>
  <si>
    <t>№ 
п/п</t>
  </si>
  <si>
    <t>Оборудование водно-спортивной базы "Серебрянка" в соответствии с требованиями СНиП 35-01-2001</t>
  </si>
  <si>
    <t>10.</t>
  </si>
  <si>
    <t>Федеральный бюджет   тыс. руб.</t>
  </si>
  <si>
    <t>Областной бюджет   тыс. руб.</t>
  </si>
  <si>
    <t>2013-2015г.</t>
  </si>
  <si>
    <t>Управление 
социальной защиты населения</t>
  </si>
  <si>
    <t>ГКУ МО Пушкинский центр занятости населения (в рамках реализации областной программы "Дополнительных мероприятий по содержанию в трудоустройстве незанятых инвалидов, многодетных родителей, родителей воспитывающих детей-инвалидов, на оборудованные (оснащенные) для них рабочие места в МО на 2012 г.")</t>
  </si>
  <si>
    <t>Администрация             
г.п. Ашукино</t>
  </si>
  <si>
    <t xml:space="preserve">Проведение ремонта пешеходной дорожки и установки  поручней – ограничителей, заасфальтирование автомобильной стоянке, нанесение дорожной разметки, установка дорожных знаков, оборудования входа в помещение (пандусы, поручни) установка широких дверей  
в г. Пушкино по ул. Маяковского
д. 15/2 в районе отделения ВОС  </t>
  </si>
  <si>
    <t xml:space="preserve">
Содействие трудоустройству не занятых инвалидов, родителей воспитывающих детей-инвалидов</t>
  </si>
  <si>
    <t xml:space="preserve">
Управление здравоохранения, УСАиГ</t>
  </si>
  <si>
    <t xml:space="preserve">
Управление здравоохранения,
УСАиГ,</t>
  </si>
  <si>
    <t>Комитет по вопросам ЖКХ и дорожной деятельности, администрации городских и сельских поселений</t>
  </si>
  <si>
    <t>Управление территориальной безопасности, администрации городских и сельских поселений</t>
  </si>
  <si>
    <t>УСАиГ, администрации городских и сельских поселений</t>
  </si>
  <si>
    <t>Отрасль социальная защита населения</t>
  </si>
  <si>
    <t>Управление социальной защиты населения, администрации городских и сельских поселений</t>
  </si>
  <si>
    <t xml:space="preserve">
Управление образования,
УСАиГ</t>
  </si>
  <si>
    <t>"</t>
  </si>
  <si>
    <t>установка  пандусов с двойными поручнями</t>
  </si>
  <si>
    <t>Администрация 
г.п. Зеленоградский</t>
  </si>
  <si>
    <t>г.п. Зеленоградский</t>
  </si>
  <si>
    <t xml:space="preserve">Администрация 
г.п. Зеленоградский </t>
  </si>
  <si>
    <t>Администрация 
г.п. Правдинский</t>
  </si>
  <si>
    <t xml:space="preserve">Администрация 
г.п. Ашукино </t>
  </si>
  <si>
    <t>Администрация 
г.п. Ашукино</t>
  </si>
  <si>
    <t xml:space="preserve">Администрация 
г.п. Правдинский </t>
  </si>
  <si>
    <t xml:space="preserve">Администрация 
г.п. Зеленоградский
</t>
  </si>
  <si>
    <t>г.п. Зеленоградский (установка пандусов в многоквартирных домах)</t>
  </si>
  <si>
    <t>г.п. Зеленоградский (железнодорожная платформа с.т. Зеленоградская и 
пл. 43 км; ТЦ  Пушкинского «Райпо» по ул. Шоссейная, ул. МВТ; магазин 
ООО «Петрогром»; филиал ФГУП "Почта России" )</t>
  </si>
  <si>
    <t>2014-2015г.</t>
  </si>
  <si>
    <t>с.п. Ельдигинское установка пандусов            (д. 16, д.26)</t>
  </si>
  <si>
    <t>с.п. Ельдигинское установка пандусов            (ул. Курортная д.25, д. 26, д. 27)</t>
  </si>
  <si>
    <t>с.п. Ельдигинское установка пандусов  д. Алешино</t>
  </si>
  <si>
    <t xml:space="preserve">с.п. Ельдигинское установка пандусов в Аптеке </t>
  </si>
  <si>
    <t>Администрация 
г.п. Ельдигинское</t>
  </si>
  <si>
    <t>с.п. Ельдигинское: оборудование
2 стоянок для инвалидов, установка дорожных знаков, наненсение дорожной разметки</t>
  </si>
  <si>
    <t>2015г</t>
  </si>
  <si>
    <t>г.п. Лесной (установка пандусов в (4-х) девятиэтажных домах)</t>
  </si>
  <si>
    <t>Разработка и проведение мероприятий в рамках муниципального контракта за деятельностью организаций сферы обслуживания лиц с целью обеспечения безопасности лиц с ограниченными возможностями при возникновении нестандартных ситуаций.</t>
  </si>
  <si>
    <t>Разработка и проведение мероприятий по обучению персонала бюджетных учреждений культуры, органов местного самоуправления особенностям взаимодействия с лицами с организациями возможностями при возникновении нестандартной ситуации.</t>
  </si>
  <si>
    <t>Администрация
 г.п. Софрино</t>
  </si>
  <si>
    <t xml:space="preserve">с.п. Ельдигинское (установка пандуса в здании администрации) </t>
  </si>
  <si>
    <t>г.п. Черкизово (установка пандуса в здании администрации)</t>
  </si>
  <si>
    <t>Администрация 
г.п. Черкизово</t>
  </si>
  <si>
    <t>г.п. Софрино 
(приобритение книг напечатанные шрифтом Брайля)</t>
  </si>
  <si>
    <t>2014-2015 г.</t>
  </si>
  <si>
    <t>Управление по культуре, делам молодежи, физической культуре, спорту и туризму, 
УСАиГ</t>
  </si>
  <si>
    <t>Администрации городских и сельских поселений,
Управление по культуре, делам молодежи, физической культуре, спорту и туризму</t>
  </si>
  <si>
    <t>Администрации городских и сельских поселений,
УСАиГ</t>
  </si>
  <si>
    <t xml:space="preserve">Администрация г.п.Ельдигинское </t>
  </si>
  <si>
    <t>Управление социальной защиты населения, администрации городских и сельских поселений, УСАиГ</t>
  </si>
  <si>
    <t>Администрации городских и сельских поселений, Управление по культуре, делам молодежи, физической культуре, спорту и туризму</t>
  </si>
  <si>
    <t>11.</t>
  </si>
  <si>
    <t>12.</t>
  </si>
  <si>
    <t>Администрация
 с.п. Ельдигинское</t>
  </si>
  <si>
    <t>с.п. Тарасовское (оборудование пандусами МБУ "ДК Современник", МБУ "ДК Импульс"</t>
  </si>
  <si>
    <t>Администрация   
с.п. Тарасовское</t>
  </si>
  <si>
    <t xml:space="preserve">г.п. Пушкино </t>
  </si>
  <si>
    <t>Администрация
г.п. Пушкино</t>
  </si>
  <si>
    <t>Администрация             
г.п. Пушкино</t>
  </si>
  <si>
    <t>Приобретение автобусов марки 
МАЗ-206 с приспособлением для обслуживания инвалидов, в количестве 14 штук.</t>
  </si>
  <si>
    <t>Оснащение возводимых зданий и сооружений системами противопожарной сигнализации и оповещения с дублирующими световыми устройствами и информационными табло с тактильной (пространственно-рельефной) информацией.</t>
  </si>
  <si>
    <t>Выдача разрешений на ввод объектов жилищного строительства в эксплуатацию осуществлять только в отношении объектов, в которых предусмотрены наличии лифтов, пандусов для людей с ограниченными физическими возможностями.</t>
  </si>
  <si>
    <t xml:space="preserve"> установка пандусов на 3-х ФАПах и отделении Ельдигино</t>
  </si>
  <si>
    <t>с.п. Ельдигинское (оборудование пандуса в ДК Ельдигино)</t>
  </si>
  <si>
    <t>с.п. Ельдигинское (оборудование пандуса в ДК Степаньково)</t>
  </si>
  <si>
    <t>с.п. Ельдигинское (оборудование пандуса в библиотеки с. Тишково)</t>
  </si>
  <si>
    <t>Администрация             
с.п. Ельдигинское</t>
  </si>
  <si>
    <t>МБУ ФСК "Пушкино,
Администрация
 г.п. Пушкино</t>
  </si>
  <si>
    <t>Администрация 
г.п. Пушкино</t>
  </si>
  <si>
    <t>Адресная поддержка инвалидов</t>
  </si>
  <si>
    <t>Администрация
 г.п. Пушкино</t>
  </si>
  <si>
    <t xml:space="preserve">
Приложение  к Постановлению администрации Пушкинского
муниципального района
от 11.10.2012 №2969
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</si>
</sst>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5" xfId="0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5" xfId="0" applyFont="1" applyFill="1" applyBorder="1" applyAlignment="1">
      <alignment wrapText="1"/>
    </xf>
    <xf numFmtId="4" fontId="2" fillId="0" borderId="5" xfId="0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wrapText="1"/>
    </xf>
    <xf numFmtId="0" fontId="0" fillId="0" borderId="0" xfId="0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4" fontId="0" fillId="0" borderId="0" xfId="0" applyNumberFormat="1" applyFill="1" applyBorder="1"/>
    <xf numFmtId="164" fontId="1" fillId="0" borderId="28" xfId="0" applyNumberFormat="1" applyFont="1" applyFill="1" applyBorder="1" applyAlignment="1">
      <alignment horizontal="right" vertical="top" wrapText="1"/>
    </xf>
    <xf numFmtId="0" fontId="2" fillId="0" borderId="29" xfId="0" applyFont="1" applyFill="1" applyBorder="1" applyAlignment="1">
      <alignment horizontal="center" vertical="top" wrapText="1"/>
    </xf>
    <xf numFmtId="164" fontId="0" fillId="0" borderId="0" xfId="0" applyNumberFormat="1" applyFill="1"/>
    <xf numFmtId="0" fontId="1" fillId="0" borderId="5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right" vertical="top" wrapText="1"/>
    </xf>
    <xf numFmtId="0" fontId="1" fillId="0" borderId="15" xfId="0" applyFont="1" applyFill="1" applyBorder="1" applyAlignment="1">
      <alignment horizontal="right" vertical="top" wrapText="1"/>
    </xf>
    <xf numFmtId="164" fontId="0" fillId="0" borderId="0" xfId="0" applyNumberFormat="1" applyFill="1" applyAlignment="1">
      <alignment horizontal="right"/>
    </xf>
    <xf numFmtId="0" fontId="1" fillId="0" borderId="6" xfId="0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right" vertical="top" wrapText="1"/>
    </xf>
    <xf numFmtId="0" fontId="1" fillId="0" borderId="31" xfId="0" applyFont="1" applyFill="1" applyBorder="1" applyAlignment="1">
      <alignment horizontal="right" vertical="top" wrapText="1"/>
    </xf>
    <xf numFmtId="4" fontId="0" fillId="0" borderId="0" xfId="0" applyNumberFormat="1" applyFill="1"/>
    <xf numFmtId="0" fontId="1" fillId="0" borderId="16" xfId="0" applyFont="1" applyFill="1" applyBorder="1" applyAlignment="1">
      <alignment horizontal="center" vertical="top" wrapText="1"/>
    </xf>
    <xf numFmtId="164" fontId="1" fillId="0" borderId="16" xfId="0" applyNumberFormat="1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horizontal="right" vertical="top" wrapText="1"/>
    </xf>
    <xf numFmtId="4" fontId="2" fillId="0" borderId="28" xfId="0" applyNumberFormat="1" applyFont="1" applyFill="1" applyBorder="1" applyAlignment="1" applyProtection="1">
      <alignment horizontal="right" vertical="top" wrapText="1"/>
      <protection hidden="1"/>
    </xf>
    <xf numFmtId="164" fontId="2" fillId="0" borderId="28" xfId="0" applyNumberFormat="1" applyFont="1" applyFill="1" applyBorder="1" applyAlignment="1">
      <alignment horizontal="right" vertical="top" wrapText="1"/>
    </xf>
    <xf numFmtId="4" fontId="2" fillId="0" borderId="28" xfId="0" applyNumberFormat="1" applyFont="1" applyFill="1" applyBorder="1" applyAlignment="1">
      <alignment horizontal="right" vertical="top" wrapText="1"/>
    </xf>
    <xf numFmtId="0" fontId="2" fillId="0" borderId="29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 applyProtection="1">
      <alignment horizontal="right" vertical="top" wrapText="1"/>
      <protection hidden="1"/>
    </xf>
    <xf numFmtId="16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0" fontId="2" fillId="0" borderId="27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 applyProtection="1">
      <alignment horizontal="right" vertical="top" wrapText="1"/>
      <protection hidden="1"/>
    </xf>
    <xf numFmtId="164" fontId="2" fillId="0" borderId="5" xfId="0" applyNumberFormat="1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center" vertical="top" wrapText="1"/>
    </xf>
    <xf numFmtId="4" fontId="2" fillId="0" borderId="16" xfId="0" applyNumberFormat="1" applyFont="1" applyFill="1" applyBorder="1" applyAlignment="1" applyProtection="1">
      <alignment horizontal="right" vertical="top" wrapText="1"/>
      <protection hidden="1"/>
    </xf>
    <xf numFmtId="164" fontId="2" fillId="0" borderId="16" xfId="0" applyNumberFormat="1" applyFont="1" applyFill="1" applyBorder="1" applyAlignment="1">
      <alignment horizontal="right" vertical="top" wrapText="1"/>
    </xf>
    <xf numFmtId="4" fontId="2" fillId="0" borderId="16" xfId="0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right" vertical="top" wrapText="1"/>
    </xf>
    <xf numFmtId="4" fontId="2" fillId="0" borderId="28" xfId="0" applyNumberFormat="1" applyFont="1" applyFill="1" applyBorder="1" applyAlignment="1">
      <alignment vertical="top" wrapText="1"/>
    </xf>
    <xf numFmtId="4" fontId="2" fillId="0" borderId="8" xfId="0" applyNumberFormat="1" applyFont="1" applyFill="1" applyBorder="1" applyAlignment="1">
      <alignment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4" fontId="2" fillId="0" borderId="16" xfId="0" applyNumberFormat="1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center" vertical="top" wrapText="1"/>
    </xf>
    <xf numFmtId="4" fontId="11" fillId="0" borderId="0" xfId="0" applyNumberFormat="1" applyFont="1" applyFill="1"/>
    <xf numFmtId="4" fontId="2" fillId="0" borderId="5" xfId="0" applyNumberFormat="1" applyFont="1" applyFill="1" applyBorder="1" applyAlignment="1">
      <alignment horizontal="right" vertical="top"/>
    </xf>
    <xf numFmtId="4" fontId="7" fillId="0" borderId="5" xfId="0" applyNumberFormat="1" applyFont="1" applyFill="1" applyBorder="1" applyAlignment="1">
      <alignment horizontal="right" vertical="top" wrapText="1"/>
    </xf>
    <xf numFmtId="4" fontId="7" fillId="0" borderId="5" xfId="0" applyNumberFormat="1" applyFont="1" applyFill="1" applyBorder="1" applyAlignment="1">
      <alignment horizontal="right" vertical="top"/>
    </xf>
    <xf numFmtId="4" fontId="7" fillId="0" borderId="5" xfId="0" applyNumberFormat="1" applyFont="1" applyFill="1" applyBorder="1" applyAlignment="1">
      <alignment vertical="top" wrapText="1"/>
    </xf>
    <xf numFmtId="4" fontId="0" fillId="0" borderId="5" xfId="0" applyNumberFormat="1" applyFill="1" applyBorder="1" applyAlignment="1">
      <alignment horizontal="right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right" vertical="top" wrapText="1"/>
    </xf>
    <xf numFmtId="4" fontId="2" fillId="0" borderId="20" xfId="0" applyNumberFormat="1" applyFont="1" applyFill="1" applyBorder="1" applyAlignment="1">
      <alignment horizontal="right" vertical="top" wrapText="1"/>
    </xf>
    <xf numFmtId="0" fontId="1" fillId="0" borderId="2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0" fontId="2" fillId="0" borderId="31" xfId="0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right" wrapText="1"/>
    </xf>
    <xf numFmtId="4" fontId="2" fillId="0" borderId="6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5" xfId="0" applyFill="1" applyBorder="1"/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wrapText="1"/>
    </xf>
    <xf numFmtId="4" fontId="2" fillId="0" borderId="53" xfId="0" applyNumberFormat="1" applyFont="1" applyFill="1" applyBorder="1" applyAlignment="1">
      <alignment vertical="top" wrapText="1"/>
    </xf>
    <xf numFmtId="4" fontId="2" fillId="0" borderId="9" xfId="0" applyNumberFormat="1" applyFont="1" applyFill="1" applyBorder="1" applyAlignment="1">
      <alignment vertical="top" wrapText="1"/>
    </xf>
    <xf numFmtId="0" fontId="2" fillId="0" borderId="54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5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wrapText="1"/>
    </xf>
    <xf numFmtId="4" fontId="2" fillId="0" borderId="12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wrapText="1"/>
    </xf>
    <xf numFmtId="4" fontId="2" fillId="0" borderId="37" xfId="0" applyNumberFormat="1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45" xfId="0" applyFont="1" applyFill="1" applyBorder="1" applyAlignment="1">
      <alignment horizontal="center" vertical="top" wrapText="1"/>
    </xf>
    <xf numFmtId="0" fontId="2" fillId="0" borderId="4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4" fontId="2" fillId="0" borderId="8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wrapText="1"/>
    </xf>
    <xf numFmtId="0" fontId="8" fillId="0" borderId="0" xfId="0" applyFont="1" applyFill="1"/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/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center" vertical="top"/>
    </xf>
    <xf numFmtId="4" fontId="2" fillId="0" borderId="5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right"/>
    </xf>
    <xf numFmtId="0" fontId="7" fillId="0" borderId="5" xfId="0" applyFont="1" applyFill="1" applyBorder="1" applyAlignment="1">
      <alignment horizontal="left" vertical="top" wrapText="1"/>
    </xf>
    <xf numFmtId="0" fontId="1" fillId="0" borderId="4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14" fontId="2" fillId="0" borderId="5" xfId="0" applyNumberFormat="1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48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4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16" xfId="0" applyFill="1" applyBorder="1"/>
    <xf numFmtId="0" fontId="0" fillId="0" borderId="5" xfId="0" applyFill="1" applyBorder="1"/>
    <xf numFmtId="0" fontId="2" fillId="0" borderId="9" xfId="0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center" vertical="top" wrapText="1"/>
    </xf>
    <xf numFmtId="0" fontId="1" fillId="0" borderId="49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top" wrapText="1"/>
    </xf>
    <xf numFmtId="0" fontId="0" fillId="0" borderId="28" xfId="0" applyFill="1" applyBorder="1"/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12" xfId="0" applyFill="1" applyBorder="1"/>
    <xf numFmtId="0" fontId="1" fillId="0" borderId="43" xfId="0" applyFont="1" applyFill="1" applyBorder="1" applyAlignment="1">
      <alignment horizontal="left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right" vertical="top" wrapText="1"/>
    </xf>
    <xf numFmtId="0" fontId="7" fillId="0" borderId="34" xfId="0" applyFont="1" applyFill="1" applyBorder="1" applyAlignment="1">
      <alignment vertical="top" wrapText="1"/>
    </xf>
    <xf numFmtId="0" fontId="7" fillId="0" borderId="35" xfId="0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7" fillId="0" borderId="37" xfId="0" applyFont="1" applyFill="1" applyBorder="1" applyAlignment="1">
      <alignment vertical="top" wrapText="1"/>
    </xf>
    <xf numFmtId="0" fontId="7" fillId="0" borderId="38" xfId="0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1" fillId="0" borderId="48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2"/>
  <sheetViews>
    <sheetView tabSelected="1" zoomScale="75" zoomScaleNormal="75" workbookViewId="0">
      <selection activeCell="L8" sqref="L8"/>
    </sheetView>
  </sheetViews>
  <sheetFormatPr defaultRowHeight="15"/>
  <cols>
    <col min="1" max="1" width="6.140625" style="10" customWidth="1"/>
    <col min="2" max="2" width="37.85546875" style="10" customWidth="1"/>
    <col min="3" max="3" width="13.28515625" style="10" customWidth="1"/>
    <col min="4" max="4" width="12" style="10" customWidth="1"/>
    <col min="5" max="5" width="16.140625" style="10" customWidth="1"/>
    <col min="6" max="6" width="12.5703125" style="10" customWidth="1"/>
    <col min="7" max="7" width="11.28515625" style="10" customWidth="1"/>
    <col min="8" max="8" width="12" style="10" customWidth="1"/>
    <col min="9" max="9" width="9" style="10" customWidth="1"/>
    <col min="10" max="10" width="20.28515625" style="10" customWidth="1"/>
    <col min="11" max="11" width="10.28515625" style="10" bestFit="1" customWidth="1"/>
    <col min="12" max="12" width="12.42578125" style="10" customWidth="1"/>
    <col min="13" max="13" width="13.85546875" style="10" customWidth="1"/>
    <col min="14" max="14" width="13.42578125" style="10" customWidth="1"/>
    <col min="15" max="15" width="8.5703125" style="10" customWidth="1"/>
    <col min="16" max="16" width="16.140625" style="10" customWidth="1"/>
    <col min="17" max="17" width="13.28515625" style="10" customWidth="1"/>
    <col min="18" max="16384" width="9.140625" style="10"/>
  </cols>
  <sheetData>
    <row r="1" spans="1:19" ht="86.25" customHeight="1">
      <c r="A1" s="184" t="s">
        <v>233</v>
      </c>
      <c r="B1" s="184"/>
      <c r="C1" s="184"/>
      <c r="D1" s="184"/>
      <c r="E1" s="184"/>
      <c r="F1" s="184"/>
      <c r="G1" s="184"/>
      <c r="H1" s="184"/>
      <c r="I1" s="184"/>
      <c r="J1" s="184"/>
      <c r="L1" s="2"/>
      <c r="M1" s="2"/>
      <c r="N1" s="14"/>
      <c r="O1" s="14"/>
      <c r="P1" s="2"/>
      <c r="Q1" s="2"/>
      <c r="R1" s="2"/>
      <c r="S1" s="2"/>
    </row>
    <row r="2" spans="1:19" ht="18" customHeight="1">
      <c r="A2" s="197" t="s">
        <v>157</v>
      </c>
      <c r="B2" s="197"/>
      <c r="C2" s="197"/>
      <c r="D2" s="197"/>
      <c r="E2" s="197"/>
      <c r="F2" s="197"/>
      <c r="G2" s="197"/>
      <c r="H2" s="197"/>
      <c r="I2" s="197"/>
      <c r="J2" s="197"/>
      <c r="L2" s="2"/>
      <c r="M2" s="2"/>
      <c r="N2" s="2"/>
      <c r="O2" s="2"/>
      <c r="P2" s="2"/>
      <c r="Q2" s="2"/>
      <c r="R2" s="2"/>
      <c r="S2" s="2"/>
    </row>
    <row r="3" spans="1:19" ht="4.5" customHeight="1" thickBot="1"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98" t="s">
        <v>159</v>
      </c>
      <c r="B4" s="169" t="s">
        <v>0</v>
      </c>
      <c r="C4" s="169" t="s">
        <v>110</v>
      </c>
      <c r="D4" s="169" t="s">
        <v>158</v>
      </c>
      <c r="E4" s="194" t="s">
        <v>10</v>
      </c>
      <c r="F4" s="195"/>
      <c r="G4" s="195"/>
      <c r="H4" s="195"/>
      <c r="I4" s="196"/>
      <c r="J4" s="174" t="s">
        <v>11</v>
      </c>
      <c r="L4" s="2"/>
      <c r="M4" s="2"/>
      <c r="N4" s="2"/>
      <c r="O4" s="2"/>
      <c r="P4" s="2"/>
      <c r="Q4" s="2"/>
      <c r="R4" s="2"/>
      <c r="S4" s="2"/>
    </row>
    <row r="5" spans="1:19" ht="18.75" customHeight="1">
      <c r="A5" s="199"/>
      <c r="B5" s="170"/>
      <c r="C5" s="170"/>
      <c r="D5" s="170"/>
      <c r="E5" s="191" t="s">
        <v>12</v>
      </c>
      <c r="F5" s="192"/>
      <c r="G5" s="192"/>
      <c r="H5" s="192"/>
      <c r="I5" s="193"/>
      <c r="J5" s="175"/>
      <c r="L5" s="2"/>
      <c r="M5" s="2"/>
      <c r="N5" s="2"/>
      <c r="O5" s="2"/>
      <c r="P5" s="2"/>
      <c r="Q5" s="2"/>
      <c r="R5" s="2"/>
      <c r="S5" s="2"/>
    </row>
    <row r="6" spans="1:19" ht="78.75" customHeight="1" thickBot="1">
      <c r="A6" s="200"/>
      <c r="B6" s="171"/>
      <c r="C6" s="171"/>
      <c r="D6" s="171"/>
      <c r="E6" s="15" t="s">
        <v>162</v>
      </c>
      <c r="F6" s="15" t="s">
        <v>163</v>
      </c>
      <c r="G6" s="15" t="s">
        <v>108</v>
      </c>
      <c r="H6" s="15" t="s">
        <v>13</v>
      </c>
      <c r="I6" s="15" t="s">
        <v>107</v>
      </c>
      <c r="J6" s="176"/>
      <c r="L6" s="2"/>
      <c r="M6" s="2"/>
      <c r="N6" s="2"/>
      <c r="O6" s="2"/>
      <c r="P6" s="2"/>
      <c r="Q6" s="2"/>
      <c r="R6" s="2"/>
      <c r="S6" s="2"/>
    </row>
    <row r="7" spans="1:19" ht="15" customHeight="1" thickBot="1">
      <c r="A7" s="16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8">
        <v>10</v>
      </c>
      <c r="L7" s="19"/>
      <c r="M7" s="19"/>
      <c r="N7" s="19"/>
      <c r="O7" s="19"/>
      <c r="P7" s="19"/>
      <c r="Q7" s="19"/>
      <c r="R7" s="19"/>
      <c r="S7" s="19"/>
    </row>
    <row r="8" spans="1:19" ht="17.25" customHeight="1" thickBot="1">
      <c r="A8" s="179" t="s">
        <v>111</v>
      </c>
      <c r="B8" s="145"/>
      <c r="C8" s="145"/>
      <c r="D8" s="20">
        <f>SUM(D9:D15)</f>
        <v>95528</v>
      </c>
      <c r="E8" s="20">
        <f>SUM(E9:E15)</f>
        <v>348.5</v>
      </c>
      <c r="F8" s="20">
        <f>SUM(F9:F15)</f>
        <v>50511.5</v>
      </c>
      <c r="G8" s="20">
        <f t="shared" ref="G8:I8" si="0">SUM(G9:G15)</f>
        <v>28878</v>
      </c>
      <c r="H8" s="20">
        <f t="shared" si="0"/>
        <v>12940</v>
      </c>
      <c r="I8" s="20">
        <f t="shared" si="0"/>
        <v>2850</v>
      </c>
      <c r="J8" s="21"/>
      <c r="K8" s="22"/>
      <c r="L8" s="19"/>
      <c r="M8" s="19"/>
      <c r="N8" s="19"/>
      <c r="O8" s="19"/>
      <c r="P8" s="2"/>
      <c r="Q8" s="2"/>
      <c r="R8" s="2"/>
      <c r="S8" s="2"/>
    </row>
    <row r="9" spans="1:19" ht="15" customHeight="1">
      <c r="A9" s="127"/>
      <c r="B9" s="178"/>
      <c r="C9" s="23" t="s">
        <v>1</v>
      </c>
      <c r="D9" s="24">
        <f>D18+D35+D102+D132+D165+D173+D190</f>
        <v>910</v>
      </c>
      <c r="E9" s="24">
        <f t="shared" ref="E9:I9" si="1">E18+E35+E102+E132+E165+E173+E190</f>
        <v>348.5</v>
      </c>
      <c r="F9" s="24">
        <f t="shared" si="1"/>
        <v>61.5</v>
      </c>
      <c r="G9" s="24">
        <f>G18+G35+G102+G132+G165+G173+G190</f>
        <v>350</v>
      </c>
      <c r="H9" s="24">
        <f>H18+H35+H102+H132+H165+H173+H190</f>
        <v>150</v>
      </c>
      <c r="I9" s="24">
        <f t="shared" si="1"/>
        <v>0</v>
      </c>
      <c r="J9" s="25"/>
      <c r="K9" s="26"/>
      <c r="L9" s="19"/>
      <c r="M9" s="2"/>
      <c r="N9" s="2"/>
      <c r="O9" s="2"/>
      <c r="P9" s="2"/>
      <c r="Q9" s="2"/>
      <c r="R9" s="2"/>
      <c r="S9" s="2"/>
    </row>
    <row r="10" spans="1:19" ht="16.5" customHeight="1">
      <c r="A10" s="116"/>
      <c r="B10" s="149"/>
      <c r="C10" s="23" t="s">
        <v>2</v>
      </c>
      <c r="D10" s="24">
        <f>D19+D36+D103+D133+D166+D174+D191</f>
        <v>13570</v>
      </c>
      <c r="E10" s="24">
        <f t="shared" ref="E10:I10" si="2">E19+E36+E103+E133+E166+E174+E191</f>
        <v>0</v>
      </c>
      <c r="F10" s="24">
        <f>F19+F36+F103+F133+F166+F174+F191</f>
        <v>4000</v>
      </c>
      <c r="G10" s="24">
        <f t="shared" si="2"/>
        <v>7220</v>
      </c>
      <c r="H10" s="24">
        <f t="shared" si="2"/>
        <v>2200</v>
      </c>
      <c r="I10" s="24">
        <f t="shared" si="2"/>
        <v>150</v>
      </c>
      <c r="J10" s="25"/>
      <c r="K10" s="22"/>
      <c r="L10" s="2"/>
      <c r="M10" s="2"/>
      <c r="N10" s="2"/>
      <c r="O10" s="2"/>
      <c r="P10" s="2"/>
      <c r="Q10" s="2"/>
      <c r="R10" s="2"/>
      <c r="S10" s="2"/>
    </row>
    <row r="11" spans="1:19" ht="16.5" customHeight="1">
      <c r="A11" s="180"/>
      <c r="B11" s="181"/>
      <c r="C11" s="23" t="s">
        <v>94</v>
      </c>
      <c r="D11" s="24">
        <f>D37</f>
        <v>2388</v>
      </c>
      <c r="E11" s="24">
        <f t="shared" ref="E11:I11" si="3">E37</f>
        <v>0</v>
      </c>
      <c r="F11" s="24">
        <f t="shared" si="3"/>
        <v>0</v>
      </c>
      <c r="G11" s="24">
        <f t="shared" si="3"/>
        <v>2388</v>
      </c>
      <c r="H11" s="24">
        <f t="shared" si="3"/>
        <v>0</v>
      </c>
      <c r="I11" s="24">
        <f t="shared" si="3"/>
        <v>0</v>
      </c>
      <c r="J11" s="25"/>
      <c r="K11" s="22"/>
    </row>
    <row r="12" spans="1:19" ht="16.5" customHeight="1">
      <c r="A12" s="180"/>
      <c r="B12" s="181"/>
      <c r="C12" s="23" t="s">
        <v>164</v>
      </c>
      <c r="D12" s="24">
        <f>D104+D134+D192</f>
        <v>290</v>
      </c>
      <c r="E12" s="24">
        <f t="shared" ref="E12:I12" si="4">E104+E134+E192</f>
        <v>0</v>
      </c>
      <c r="F12" s="24">
        <f t="shared" si="4"/>
        <v>0</v>
      </c>
      <c r="G12" s="24">
        <f t="shared" si="4"/>
        <v>0</v>
      </c>
      <c r="H12" s="24">
        <f t="shared" si="4"/>
        <v>90</v>
      </c>
      <c r="I12" s="24">
        <f t="shared" si="4"/>
        <v>200</v>
      </c>
      <c r="J12" s="25"/>
      <c r="K12" s="22"/>
    </row>
    <row r="13" spans="1:19" ht="16.5" customHeight="1">
      <c r="A13" s="116"/>
      <c r="B13" s="149"/>
      <c r="C13" s="23" t="s">
        <v>3</v>
      </c>
      <c r="D13" s="24">
        <f>D20+D38+D105+D135+D175+D193</f>
        <v>28860</v>
      </c>
      <c r="E13" s="24">
        <f t="shared" ref="E13:I13" si="5">E20+E38+E105+E135+E175+E193</f>
        <v>0</v>
      </c>
      <c r="F13" s="24">
        <f t="shared" si="5"/>
        <v>14800</v>
      </c>
      <c r="G13" s="24">
        <f t="shared" si="5"/>
        <v>9270</v>
      </c>
      <c r="H13" s="24">
        <f t="shared" si="5"/>
        <v>4490</v>
      </c>
      <c r="I13" s="24">
        <f t="shared" si="5"/>
        <v>300</v>
      </c>
      <c r="J13" s="25"/>
      <c r="K13" s="22"/>
    </row>
    <row r="14" spans="1:19" ht="16.5" customHeight="1">
      <c r="A14" s="129"/>
      <c r="B14" s="130"/>
      <c r="C14" s="27" t="s">
        <v>190</v>
      </c>
      <c r="D14" s="28">
        <f>D106+D136+D176</f>
        <v>710</v>
      </c>
      <c r="E14" s="28">
        <f t="shared" ref="E14:I14" si="6">E106+E136+E176</f>
        <v>0</v>
      </c>
      <c r="F14" s="28">
        <f t="shared" si="6"/>
        <v>50</v>
      </c>
      <c r="G14" s="28">
        <f t="shared" si="6"/>
        <v>0</v>
      </c>
      <c r="H14" s="28">
        <f t="shared" si="6"/>
        <v>510</v>
      </c>
      <c r="I14" s="28">
        <f t="shared" si="6"/>
        <v>150</v>
      </c>
      <c r="J14" s="29"/>
      <c r="K14" s="22"/>
      <c r="L14" s="30"/>
    </row>
    <row r="15" spans="1:19" ht="16.5" customHeight="1" thickBot="1">
      <c r="A15" s="137"/>
      <c r="B15" s="148"/>
      <c r="C15" s="31" t="s">
        <v>4</v>
      </c>
      <c r="D15" s="32">
        <f>D39+D107+D137+D177+D194</f>
        <v>48800</v>
      </c>
      <c r="E15" s="32">
        <f t="shared" ref="E15:I15" si="7">E39+E107+E137+E177+E194</f>
        <v>0</v>
      </c>
      <c r="F15" s="32">
        <f t="shared" si="7"/>
        <v>31600</v>
      </c>
      <c r="G15" s="32">
        <f t="shared" si="7"/>
        <v>9650</v>
      </c>
      <c r="H15" s="32">
        <f t="shared" si="7"/>
        <v>5500</v>
      </c>
      <c r="I15" s="32">
        <f t="shared" si="7"/>
        <v>2050</v>
      </c>
      <c r="J15" s="33"/>
      <c r="K15" s="22"/>
    </row>
    <row r="16" spans="1:19" ht="15.75" customHeight="1" thickBot="1">
      <c r="A16" s="172" t="s">
        <v>5</v>
      </c>
      <c r="B16" s="173"/>
      <c r="C16" s="173"/>
      <c r="D16" s="173"/>
      <c r="E16" s="173"/>
      <c r="F16" s="173"/>
      <c r="G16" s="173"/>
      <c r="H16" s="173"/>
      <c r="I16" s="173"/>
      <c r="J16" s="173"/>
    </row>
    <row r="17" spans="1:10" ht="16.5" customHeight="1" thickBot="1">
      <c r="A17" s="168" t="s">
        <v>112</v>
      </c>
      <c r="B17" s="140"/>
      <c r="C17" s="141"/>
      <c r="D17" s="34">
        <f>SUM(F17:I17)</f>
        <v>4450</v>
      </c>
      <c r="E17" s="34">
        <v>0</v>
      </c>
      <c r="F17" s="35">
        <f>SUM(F18:F20)</f>
        <v>4000</v>
      </c>
      <c r="G17" s="36">
        <f>SUM(G18:G20)</f>
        <v>450</v>
      </c>
      <c r="H17" s="36">
        <v>0</v>
      </c>
      <c r="I17" s="36">
        <v>0</v>
      </c>
      <c r="J17" s="37"/>
    </row>
    <row r="18" spans="1:10" ht="15" customHeight="1">
      <c r="A18" s="127"/>
      <c r="B18" s="178"/>
      <c r="C18" s="38" t="s">
        <v>8</v>
      </c>
      <c r="D18" s="39">
        <f>SUM(F18:I18)</f>
        <v>250</v>
      </c>
      <c r="E18" s="39">
        <v>0</v>
      </c>
      <c r="F18" s="40">
        <v>0</v>
      </c>
      <c r="G18" s="41">
        <f>G24+G26</f>
        <v>250</v>
      </c>
      <c r="H18" s="41">
        <v>0</v>
      </c>
      <c r="I18" s="41">
        <v>0</v>
      </c>
      <c r="J18" s="42"/>
    </row>
    <row r="19" spans="1:10" ht="15.75">
      <c r="A19" s="116"/>
      <c r="B19" s="149"/>
      <c r="C19" s="1" t="s">
        <v>9</v>
      </c>
      <c r="D19" s="43">
        <f>SUM(F19:I19)</f>
        <v>4100</v>
      </c>
      <c r="E19" s="43">
        <v>0</v>
      </c>
      <c r="F19" s="44">
        <f>F25+F28</f>
        <v>4000</v>
      </c>
      <c r="G19" s="6">
        <f>G30</f>
        <v>100</v>
      </c>
      <c r="H19" s="6">
        <v>0</v>
      </c>
      <c r="I19" s="6">
        <v>0</v>
      </c>
      <c r="J19" s="45"/>
    </row>
    <row r="20" spans="1:10" ht="15" customHeight="1" thickBot="1">
      <c r="A20" s="137"/>
      <c r="B20" s="148"/>
      <c r="C20" s="46" t="s">
        <v>14</v>
      </c>
      <c r="D20" s="47">
        <f>SUM(F20:I20)</f>
        <v>100</v>
      </c>
      <c r="E20" s="47">
        <v>0</v>
      </c>
      <c r="F20" s="48">
        <v>0</v>
      </c>
      <c r="G20" s="49">
        <f>G32</f>
        <v>100</v>
      </c>
      <c r="H20" s="49">
        <v>0</v>
      </c>
      <c r="I20" s="49">
        <v>0</v>
      </c>
      <c r="J20" s="50"/>
    </row>
    <row r="21" spans="1:10" ht="16.5" customHeight="1">
      <c r="A21" s="142" t="s">
        <v>15</v>
      </c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ht="16.5" customHeight="1">
      <c r="A22" s="183" t="s">
        <v>16</v>
      </c>
      <c r="B22" s="183"/>
      <c r="C22" s="183"/>
      <c r="D22" s="183"/>
      <c r="E22" s="183"/>
      <c r="F22" s="183"/>
      <c r="G22" s="183"/>
      <c r="H22" s="183"/>
      <c r="I22" s="183"/>
      <c r="J22" s="183"/>
    </row>
    <row r="23" spans="1:10" ht="30" customHeight="1">
      <c r="A23" s="143" t="s">
        <v>109</v>
      </c>
      <c r="B23" s="147" t="s">
        <v>115</v>
      </c>
      <c r="C23" s="147"/>
      <c r="D23" s="147"/>
      <c r="E23" s="147"/>
      <c r="F23" s="147"/>
      <c r="G23" s="147"/>
      <c r="H23" s="147"/>
      <c r="I23" s="147"/>
      <c r="J23" s="120" t="s">
        <v>177</v>
      </c>
    </row>
    <row r="24" spans="1:10" ht="47.25">
      <c r="A24" s="143"/>
      <c r="B24" s="8" t="s">
        <v>17</v>
      </c>
      <c r="C24" s="1" t="s">
        <v>1</v>
      </c>
      <c r="D24" s="4">
        <v>150</v>
      </c>
      <c r="E24" s="4"/>
      <c r="F24" s="6"/>
      <c r="G24" s="6">
        <v>150</v>
      </c>
      <c r="H24" s="8"/>
      <c r="I24" s="8"/>
      <c r="J24" s="120"/>
    </row>
    <row r="25" spans="1:10" ht="47.25" customHeight="1">
      <c r="A25" s="143"/>
      <c r="B25" s="8" t="s">
        <v>18</v>
      </c>
      <c r="C25" s="1" t="s">
        <v>2</v>
      </c>
      <c r="D25" s="4">
        <v>2000</v>
      </c>
      <c r="E25" s="4"/>
      <c r="F25" s="6">
        <v>2000</v>
      </c>
      <c r="G25" s="6"/>
      <c r="H25" s="8"/>
      <c r="I25" s="8"/>
      <c r="J25" s="120"/>
    </row>
    <row r="26" spans="1:10" ht="30" customHeight="1">
      <c r="A26" s="143"/>
      <c r="B26" s="8" t="s">
        <v>19</v>
      </c>
      <c r="C26" s="1" t="s">
        <v>1</v>
      </c>
      <c r="D26" s="4">
        <v>100</v>
      </c>
      <c r="E26" s="4"/>
      <c r="F26" s="6"/>
      <c r="G26" s="6">
        <v>100</v>
      </c>
      <c r="H26" s="8"/>
      <c r="I26" s="8"/>
      <c r="J26" s="120" t="s">
        <v>177</v>
      </c>
    </row>
    <row r="27" spans="1:10" ht="30.75" customHeight="1">
      <c r="A27" s="182" t="s">
        <v>113</v>
      </c>
      <c r="B27" s="147" t="s">
        <v>116</v>
      </c>
      <c r="C27" s="147"/>
      <c r="D27" s="147"/>
      <c r="E27" s="147"/>
      <c r="F27" s="147"/>
      <c r="G27" s="147"/>
      <c r="H27" s="147"/>
      <c r="I27" s="147"/>
      <c r="J27" s="120"/>
    </row>
    <row r="28" spans="1:10" ht="47.25" customHeight="1">
      <c r="A28" s="182"/>
      <c r="B28" s="8" t="s">
        <v>20</v>
      </c>
      <c r="C28" s="1" t="s">
        <v>2</v>
      </c>
      <c r="D28" s="4">
        <v>2000</v>
      </c>
      <c r="E28" s="4"/>
      <c r="F28" s="6">
        <v>2000</v>
      </c>
      <c r="G28" s="6"/>
      <c r="H28" s="8"/>
      <c r="I28" s="8"/>
      <c r="J28" s="120"/>
    </row>
    <row r="29" spans="1:10" ht="31.5" customHeight="1">
      <c r="A29" s="182" t="s">
        <v>114</v>
      </c>
      <c r="B29" s="147" t="s">
        <v>117</v>
      </c>
      <c r="C29" s="147"/>
      <c r="D29" s="147"/>
      <c r="E29" s="147"/>
      <c r="F29" s="147"/>
      <c r="G29" s="147"/>
      <c r="H29" s="147"/>
      <c r="I29" s="147"/>
      <c r="J29" s="120"/>
    </row>
    <row r="30" spans="1:10" ht="47.25" customHeight="1">
      <c r="A30" s="182"/>
      <c r="B30" s="8" t="s">
        <v>21</v>
      </c>
      <c r="C30" s="1" t="s">
        <v>2</v>
      </c>
      <c r="D30" s="4">
        <v>100</v>
      </c>
      <c r="E30" s="4"/>
      <c r="F30" s="6"/>
      <c r="G30" s="6">
        <v>100</v>
      </c>
      <c r="H30" s="8"/>
      <c r="I30" s="8"/>
      <c r="J30" s="120"/>
    </row>
    <row r="31" spans="1:10" ht="31.5" customHeight="1">
      <c r="A31" s="182" t="s">
        <v>119</v>
      </c>
      <c r="B31" s="147" t="s">
        <v>118</v>
      </c>
      <c r="C31" s="147"/>
      <c r="D31" s="147"/>
      <c r="E31" s="147"/>
      <c r="F31" s="147"/>
      <c r="G31" s="147"/>
      <c r="H31" s="147"/>
      <c r="I31" s="147"/>
      <c r="J31" s="120"/>
    </row>
    <row r="32" spans="1:10" ht="48" customHeight="1">
      <c r="A32" s="182"/>
      <c r="B32" s="8" t="s">
        <v>22</v>
      </c>
      <c r="C32" s="1" t="s">
        <v>3</v>
      </c>
      <c r="D32" s="4">
        <v>100</v>
      </c>
      <c r="E32" s="4"/>
      <c r="F32" s="6"/>
      <c r="G32" s="6">
        <v>100</v>
      </c>
      <c r="H32" s="8"/>
      <c r="I32" s="8"/>
      <c r="J32" s="120"/>
    </row>
    <row r="33" spans="1:11" ht="16.5" thickBot="1">
      <c r="A33" s="165" t="s">
        <v>23</v>
      </c>
      <c r="B33" s="166"/>
      <c r="C33" s="166"/>
      <c r="D33" s="166"/>
      <c r="E33" s="166"/>
      <c r="F33" s="166"/>
      <c r="G33" s="166"/>
      <c r="H33" s="166"/>
      <c r="I33" s="166"/>
      <c r="J33" s="167"/>
    </row>
    <row r="34" spans="1:11" ht="16.5" customHeight="1" thickBot="1">
      <c r="A34" s="139" t="s">
        <v>112</v>
      </c>
      <c r="B34" s="140"/>
      <c r="C34" s="141"/>
      <c r="D34" s="51">
        <f>SUM(D35:D39)</f>
        <v>31978</v>
      </c>
      <c r="E34" s="51">
        <f t="shared" ref="E34:I34" si="8">SUM(E35:E39)</f>
        <v>0</v>
      </c>
      <c r="F34" s="51">
        <f>SUM(F35:F39)</f>
        <v>12000</v>
      </c>
      <c r="G34" s="51">
        <f t="shared" si="8"/>
        <v>19978</v>
      </c>
      <c r="H34" s="51">
        <f t="shared" si="8"/>
        <v>0</v>
      </c>
      <c r="I34" s="51">
        <f t="shared" si="8"/>
        <v>0</v>
      </c>
      <c r="J34" s="21"/>
      <c r="K34" s="30"/>
    </row>
    <row r="35" spans="1:11" ht="15" customHeight="1">
      <c r="A35" s="127"/>
      <c r="B35" s="128"/>
      <c r="C35" s="38" t="s">
        <v>24</v>
      </c>
      <c r="D35" s="52">
        <f>D53</f>
        <v>100</v>
      </c>
      <c r="E35" s="52">
        <f t="shared" ref="E35:G35" si="9">E53</f>
        <v>0</v>
      </c>
      <c r="F35" s="52">
        <f t="shared" si="9"/>
        <v>0</v>
      </c>
      <c r="G35" s="52">
        <f t="shared" si="9"/>
        <v>100</v>
      </c>
      <c r="H35" s="52">
        <f>H47+H48+H56+H68+H75+H77+H84+H86+H88</f>
        <v>0</v>
      </c>
      <c r="I35" s="52">
        <f>I47+I48+I56+I68+I75+I77+I84+I86+I88</f>
        <v>0</v>
      </c>
      <c r="J35" s="53"/>
      <c r="K35" s="30"/>
    </row>
    <row r="36" spans="1:11" ht="15" customHeight="1">
      <c r="A36" s="116"/>
      <c r="B36" s="117"/>
      <c r="C36" s="1" t="s">
        <v>9</v>
      </c>
      <c r="D36" s="4">
        <f>D43+D44+D49+D54+D61+D63+D64+D71+D80+D81+D83+D90+D91+D93+D95+D96+D98</f>
        <v>7070</v>
      </c>
      <c r="E36" s="4">
        <f t="shared" ref="E36:I36" si="10">E43+E44+E49+E54+E61+E63+E64+E71+E80+E81+E83+E90+E91+E93+E95+E96+E98</f>
        <v>0</v>
      </c>
      <c r="F36" s="4">
        <f t="shared" si="10"/>
        <v>0</v>
      </c>
      <c r="G36" s="4">
        <f t="shared" si="10"/>
        <v>7070</v>
      </c>
      <c r="H36" s="4">
        <f t="shared" si="10"/>
        <v>0</v>
      </c>
      <c r="I36" s="4">
        <f t="shared" si="10"/>
        <v>0</v>
      </c>
      <c r="J36" s="54"/>
      <c r="K36" s="30"/>
    </row>
    <row r="37" spans="1:11" ht="15.75">
      <c r="A37" s="129"/>
      <c r="B37" s="130"/>
      <c r="C37" s="1" t="s">
        <v>94</v>
      </c>
      <c r="D37" s="4">
        <f>D47+D48+D56+D68+D75+D77+D84+D86+D88</f>
        <v>2388</v>
      </c>
      <c r="E37" s="4">
        <f t="shared" ref="E37:I37" si="11">E47+E48+E56+E68+E75+E77+E84+E86+E88</f>
        <v>0</v>
      </c>
      <c r="F37" s="4">
        <f t="shared" si="11"/>
        <v>0</v>
      </c>
      <c r="G37" s="4">
        <f t="shared" si="11"/>
        <v>2388</v>
      </c>
      <c r="H37" s="4">
        <f t="shared" si="11"/>
        <v>0</v>
      </c>
      <c r="I37" s="4">
        <f t="shared" si="11"/>
        <v>0</v>
      </c>
      <c r="J37" s="54"/>
      <c r="K37" s="30"/>
    </row>
    <row r="38" spans="1:11" ht="15" customHeight="1">
      <c r="A38" s="116"/>
      <c r="B38" s="117"/>
      <c r="C38" s="1" t="s">
        <v>14</v>
      </c>
      <c r="D38" s="4">
        <f>D45+D51+D60+D65+D67+D70+D74+D99</f>
        <v>5570</v>
      </c>
      <c r="E38" s="4">
        <v>0</v>
      </c>
      <c r="F38" s="6">
        <v>0</v>
      </c>
      <c r="G38" s="6">
        <f>G45+G51+G60+G65+G67+G70+G74+G99</f>
        <v>5570</v>
      </c>
      <c r="H38" s="6">
        <v>0</v>
      </c>
      <c r="I38" s="6">
        <v>0</v>
      </c>
      <c r="J38" s="54"/>
      <c r="K38" s="30"/>
    </row>
    <row r="39" spans="1:11" ht="16.5" customHeight="1" thickBot="1">
      <c r="A39" s="137"/>
      <c r="B39" s="138"/>
      <c r="C39" s="46" t="s">
        <v>25</v>
      </c>
      <c r="D39" s="55">
        <f>D46+D52+D57+D72+D78+D85+D92</f>
        <v>16850</v>
      </c>
      <c r="E39" s="55">
        <v>0</v>
      </c>
      <c r="F39" s="49">
        <f>F52+F57+F72+F78+F85+F92</f>
        <v>12000</v>
      </c>
      <c r="G39" s="49">
        <f>G46</f>
        <v>4850</v>
      </c>
      <c r="H39" s="49">
        <v>0</v>
      </c>
      <c r="I39" s="49">
        <v>0</v>
      </c>
      <c r="J39" s="56"/>
      <c r="K39" s="30"/>
    </row>
    <row r="40" spans="1:11" ht="16.5" customHeight="1">
      <c r="A40" s="142" t="s">
        <v>26</v>
      </c>
      <c r="B40" s="142"/>
      <c r="C40" s="142"/>
      <c r="D40" s="142"/>
      <c r="E40" s="142"/>
      <c r="F40" s="142"/>
      <c r="G40" s="142"/>
      <c r="H40" s="142"/>
      <c r="I40" s="142"/>
      <c r="J40" s="142"/>
    </row>
    <row r="41" spans="1:11" ht="16.5" customHeight="1">
      <c r="A41" s="183" t="s">
        <v>27</v>
      </c>
      <c r="B41" s="183"/>
      <c r="C41" s="183"/>
      <c r="D41" s="183"/>
      <c r="E41" s="183"/>
      <c r="F41" s="183"/>
      <c r="G41" s="183"/>
      <c r="H41" s="183"/>
      <c r="I41" s="183"/>
      <c r="J41" s="183"/>
    </row>
    <row r="42" spans="1:11" ht="31.5" customHeight="1">
      <c r="A42" s="162" t="s">
        <v>109</v>
      </c>
      <c r="B42" s="147" t="s">
        <v>120</v>
      </c>
      <c r="C42" s="147"/>
      <c r="D42" s="147"/>
      <c r="E42" s="147"/>
      <c r="F42" s="147"/>
      <c r="G42" s="147"/>
      <c r="H42" s="147"/>
      <c r="I42" s="147"/>
      <c r="J42" s="120" t="s">
        <v>170</v>
      </c>
    </row>
    <row r="43" spans="1:11" ht="94.5" customHeight="1">
      <c r="A43" s="162"/>
      <c r="B43" s="8" t="s">
        <v>28</v>
      </c>
      <c r="C43" s="1" t="s">
        <v>2</v>
      </c>
      <c r="D43" s="6">
        <v>240</v>
      </c>
      <c r="E43" s="6"/>
      <c r="F43" s="6"/>
      <c r="G43" s="6">
        <v>240</v>
      </c>
      <c r="H43" s="8"/>
      <c r="I43" s="8"/>
      <c r="J43" s="120"/>
      <c r="K43" s="57"/>
    </row>
    <row r="44" spans="1:11" ht="25.5" customHeight="1">
      <c r="A44" s="162"/>
      <c r="B44" s="136" t="s">
        <v>29</v>
      </c>
      <c r="C44" s="1" t="s">
        <v>121</v>
      </c>
      <c r="D44" s="6">
        <v>4800</v>
      </c>
      <c r="E44" s="6"/>
      <c r="F44" s="6"/>
      <c r="G44" s="6">
        <v>4800</v>
      </c>
      <c r="H44" s="8"/>
      <c r="I44" s="8"/>
      <c r="J44" s="120"/>
    </row>
    <row r="45" spans="1:11" ht="21" customHeight="1">
      <c r="A45" s="162"/>
      <c r="B45" s="136"/>
      <c r="C45" s="1" t="s">
        <v>3</v>
      </c>
      <c r="D45" s="6">
        <v>4850</v>
      </c>
      <c r="E45" s="6"/>
      <c r="F45" s="6"/>
      <c r="G45" s="6">
        <v>4850</v>
      </c>
      <c r="H45" s="8"/>
      <c r="I45" s="8"/>
      <c r="J45" s="120"/>
    </row>
    <row r="46" spans="1:11" ht="14.25" customHeight="1">
      <c r="A46" s="162"/>
      <c r="B46" s="147" t="s">
        <v>179</v>
      </c>
      <c r="C46" s="1" t="s">
        <v>4</v>
      </c>
      <c r="D46" s="6">
        <v>4850</v>
      </c>
      <c r="E46" s="6"/>
      <c r="F46" s="58"/>
      <c r="G46" s="6">
        <v>4850</v>
      </c>
      <c r="H46" s="8"/>
      <c r="I46" s="8"/>
      <c r="J46" s="120"/>
    </row>
    <row r="47" spans="1:11" ht="17.25" customHeight="1">
      <c r="A47" s="162"/>
      <c r="B47" s="147"/>
      <c r="C47" s="1" t="s">
        <v>94</v>
      </c>
      <c r="D47" s="59">
        <v>700</v>
      </c>
      <c r="E47" s="59"/>
      <c r="F47" s="60"/>
      <c r="G47" s="59">
        <v>700</v>
      </c>
      <c r="H47" s="8"/>
      <c r="I47" s="8"/>
      <c r="J47" s="120"/>
    </row>
    <row r="48" spans="1:11" ht="15.75" customHeight="1">
      <c r="A48" s="162"/>
      <c r="B48" s="8" t="s">
        <v>30</v>
      </c>
      <c r="C48" s="1" t="s">
        <v>94</v>
      </c>
      <c r="D48" s="61">
        <v>528</v>
      </c>
      <c r="E48" s="61"/>
      <c r="F48" s="59"/>
      <c r="G48" s="59">
        <v>528</v>
      </c>
      <c r="H48" s="8"/>
      <c r="I48" s="8"/>
      <c r="J48" s="120"/>
    </row>
    <row r="49" spans="1:10" ht="30.75" customHeight="1">
      <c r="A49" s="162"/>
      <c r="B49" s="8" t="s">
        <v>31</v>
      </c>
      <c r="C49" s="1">
        <v>2013</v>
      </c>
      <c r="D49" s="61">
        <v>100</v>
      </c>
      <c r="E49" s="61"/>
      <c r="F49" s="59"/>
      <c r="G49" s="59">
        <v>100</v>
      </c>
      <c r="H49" s="8"/>
      <c r="I49" s="8"/>
      <c r="J49" s="120"/>
    </row>
    <row r="50" spans="1:10" ht="15.75" customHeight="1">
      <c r="A50" s="162" t="s">
        <v>113</v>
      </c>
      <c r="B50" s="147" t="s">
        <v>32</v>
      </c>
      <c r="C50" s="147"/>
      <c r="D50" s="147"/>
      <c r="E50" s="147"/>
      <c r="F50" s="147"/>
      <c r="G50" s="147"/>
      <c r="H50" s="147"/>
      <c r="I50" s="147"/>
      <c r="J50" s="120"/>
    </row>
    <row r="51" spans="1:10" ht="30" customHeight="1">
      <c r="A51" s="162"/>
      <c r="B51" s="8" t="s">
        <v>33</v>
      </c>
      <c r="C51" s="1" t="s">
        <v>3</v>
      </c>
      <c r="D51" s="6">
        <v>80</v>
      </c>
      <c r="E51" s="6"/>
      <c r="F51" s="6"/>
      <c r="G51" s="6">
        <v>80</v>
      </c>
      <c r="H51" s="8"/>
      <c r="I51" s="8"/>
      <c r="J51" s="120"/>
    </row>
    <row r="52" spans="1:10" ht="31.5" customHeight="1">
      <c r="A52" s="162"/>
      <c r="B52" s="8" t="s">
        <v>34</v>
      </c>
      <c r="C52" s="1" t="s">
        <v>4</v>
      </c>
      <c r="D52" s="6">
        <v>2000</v>
      </c>
      <c r="E52" s="6"/>
      <c r="F52" s="6">
        <v>2000</v>
      </c>
      <c r="G52" s="6"/>
      <c r="H52" s="8"/>
      <c r="I52" s="8"/>
      <c r="J52" s="120"/>
    </row>
    <row r="53" spans="1:10" ht="31.5" customHeight="1">
      <c r="A53" s="162"/>
      <c r="B53" s="8" t="s">
        <v>179</v>
      </c>
      <c r="C53" s="1" t="s">
        <v>1</v>
      </c>
      <c r="D53" s="6">
        <f>G53</f>
        <v>100</v>
      </c>
      <c r="E53" s="6"/>
      <c r="F53" s="6"/>
      <c r="G53" s="6">
        <v>100</v>
      </c>
      <c r="H53" s="8"/>
      <c r="I53" s="8"/>
      <c r="J53" s="120"/>
    </row>
    <row r="54" spans="1:10" ht="33.75" customHeight="1">
      <c r="A54" s="162"/>
      <c r="B54" s="7" t="s">
        <v>224</v>
      </c>
      <c r="C54" s="1" t="s">
        <v>2</v>
      </c>
      <c r="D54" s="6">
        <v>400</v>
      </c>
      <c r="E54" s="6"/>
      <c r="F54" s="62"/>
      <c r="G54" s="6">
        <v>400</v>
      </c>
      <c r="H54" s="8"/>
      <c r="I54" s="8"/>
      <c r="J54" s="120"/>
    </row>
    <row r="55" spans="1:10" ht="15.75" customHeight="1">
      <c r="A55" s="126" t="s">
        <v>114</v>
      </c>
      <c r="B55" s="147" t="s">
        <v>35</v>
      </c>
      <c r="C55" s="147"/>
      <c r="D55" s="147"/>
      <c r="E55" s="147"/>
      <c r="F55" s="147"/>
      <c r="G55" s="147"/>
      <c r="H55" s="147"/>
      <c r="I55" s="147"/>
      <c r="J55" s="120"/>
    </row>
    <row r="56" spans="1:10" ht="30.75" customHeight="1">
      <c r="A56" s="126"/>
      <c r="B56" s="63" t="s">
        <v>36</v>
      </c>
      <c r="C56" s="64" t="s">
        <v>94</v>
      </c>
      <c r="D56" s="59">
        <v>80</v>
      </c>
      <c r="E56" s="59"/>
      <c r="F56" s="59"/>
      <c r="G56" s="59">
        <v>80</v>
      </c>
      <c r="H56" s="63"/>
      <c r="I56" s="63"/>
      <c r="J56" s="120"/>
    </row>
    <row r="57" spans="1:10" ht="30.75" customHeight="1">
      <c r="A57" s="126"/>
      <c r="B57" s="63" t="s">
        <v>37</v>
      </c>
      <c r="C57" s="64" t="s">
        <v>122</v>
      </c>
      <c r="D57" s="61">
        <v>2000</v>
      </c>
      <c r="E57" s="61"/>
      <c r="F57" s="59">
        <v>2000</v>
      </c>
      <c r="G57" s="65"/>
      <c r="H57" s="63"/>
      <c r="I57" s="63"/>
      <c r="J57" s="120"/>
    </row>
    <row r="58" spans="1:10" ht="7.5" customHeight="1">
      <c r="A58" s="126" t="s">
        <v>119</v>
      </c>
      <c r="B58" s="185" t="s">
        <v>123</v>
      </c>
      <c r="C58" s="186"/>
      <c r="D58" s="186"/>
      <c r="E58" s="186"/>
      <c r="F58" s="186"/>
      <c r="G58" s="186"/>
      <c r="H58" s="186"/>
      <c r="I58" s="187"/>
      <c r="J58" s="120"/>
    </row>
    <row r="59" spans="1:10" ht="21.75" customHeight="1">
      <c r="A59" s="126"/>
      <c r="B59" s="188"/>
      <c r="C59" s="189"/>
      <c r="D59" s="189"/>
      <c r="E59" s="189"/>
      <c r="F59" s="189"/>
      <c r="G59" s="189"/>
      <c r="H59" s="189"/>
      <c r="I59" s="190"/>
      <c r="J59" s="120"/>
    </row>
    <row r="60" spans="1:10" ht="30.75" customHeight="1">
      <c r="A60" s="126"/>
      <c r="B60" s="63" t="s">
        <v>38</v>
      </c>
      <c r="C60" s="64" t="s">
        <v>3</v>
      </c>
      <c r="D60" s="59">
        <v>80</v>
      </c>
      <c r="E60" s="59"/>
      <c r="F60" s="59"/>
      <c r="G60" s="59">
        <v>80</v>
      </c>
      <c r="H60" s="63"/>
      <c r="I60" s="63"/>
      <c r="J60" s="120"/>
    </row>
    <row r="61" spans="1:10" ht="48.75" customHeight="1">
      <c r="A61" s="126"/>
      <c r="B61" s="63" t="s">
        <v>39</v>
      </c>
      <c r="C61" s="64" t="s">
        <v>2</v>
      </c>
      <c r="D61" s="61">
        <v>200</v>
      </c>
      <c r="E61" s="61"/>
      <c r="F61" s="59"/>
      <c r="G61" s="59">
        <v>200</v>
      </c>
      <c r="H61" s="63"/>
      <c r="I61" s="63"/>
      <c r="J61" s="120" t="s">
        <v>170</v>
      </c>
    </row>
    <row r="62" spans="1:10" ht="20.25" customHeight="1">
      <c r="A62" s="126"/>
      <c r="B62" s="125" t="s">
        <v>155</v>
      </c>
      <c r="C62" s="125"/>
      <c r="D62" s="125"/>
      <c r="E62" s="125"/>
      <c r="F62" s="125"/>
      <c r="G62" s="125"/>
      <c r="H62" s="125"/>
      <c r="I62" s="125"/>
      <c r="J62" s="120"/>
    </row>
    <row r="63" spans="1:10" ht="15.75" customHeight="1">
      <c r="A63" s="126"/>
      <c r="B63" s="63" t="s">
        <v>40</v>
      </c>
      <c r="C63" s="64" t="s">
        <v>2</v>
      </c>
      <c r="D63" s="61">
        <v>110</v>
      </c>
      <c r="E63" s="61"/>
      <c r="F63" s="59"/>
      <c r="G63" s="59">
        <v>110</v>
      </c>
      <c r="H63" s="63"/>
      <c r="I63" s="63"/>
      <c r="J63" s="120"/>
    </row>
    <row r="64" spans="1:10" ht="30.75" customHeight="1">
      <c r="A64" s="126"/>
      <c r="B64" s="63" t="s">
        <v>19</v>
      </c>
      <c r="C64" s="64" t="s">
        <v>2</v>
      </c>
      <c r="D64" s="59">
        <v>100</v>
      </c>
      <c r="E64" s="59"/>
      <c r="F64" s="59"/>
      <c r="G64" s="59">
        <v>100</v>
      </c>
      <c r="H64" s="63"/>
      <c r="I64" s="63"/>
      <c r="J64" s="120"/>
    </row>
    <row r="65" spans="1:10" ht="15.75" customHeight="1">
      <c r="A65" s="126"/>
      <c r="B65" s="63" t="s">
        <v>38</v>
      </c>
      <c r="C65" s="64" t="s">
        <v>3</v>
      </c>
      <c r="D65" s="61">
        <v>80</v>
      </c>
      <c r="E65" s="61"/>
      <c r="F65" s="59"/>
      <c r="G65" s="59">
        <v>80</v>
      </c>
      <c r="H65" s="63"/>
      <c r="I65" s="63"/>
      <c r="J65" s="120"/>
    </row>
    <row r="66" spans="1:10" ht="15.75" customHeight="1">
      <c r="A66" s="126" t="s">
        <v>125</v>
      </c>
      <c r="B66" s="115" t="s">
        <v>41</v>
      </c>
      <c r="C66" s="115"/>
      <c r="D66" s="115"/>
      <c r="E66" s="115"/>
      <c r="F66" s="115"/>
      <c r="G66" s="115"/>
      <c r="H66" s="115"/>
      <c r="I66" s="115"/>
      <c r="J66" s="120"/>
    </row>
    <row r="67" spans="1:10" ht="36.75" customHeight="1">
      <c r="A67" s="126"/>
      <c r="B67" s="63" t="s">
        <v>36</v>
      </c>
      <c r="C67" s="64" t="s">
        <v>124</v>
      </c>
      <c r="D67" s="59">
        <v>160</v>
      </c>
      <c r="E67" s="59"/>
      <c r="F67" s="59"/>
      <c r="G67" s="59">
        <v>160</v>
      </c>
      <c r="H67" s="63"/>
      <c r="I67" s="63"/>
      <c r="J67" s="120"/>
    </row>
    <row r="68" spans="1:10" ht="33.75" customHeight="1">
      <c r="A68" s="126"/>
      <c r="B68" s="63" t="s">
        <v>42</v>
      </c>
      <c r="C68" s="64" t="s">
        <v>94</v>
      </c>
      <c r="D68" s="61">
        <v>200</v>
      </c>
      <c r="E68" s="61"/>
      <c r="F68" s="59"/>
      <c r="G68" s="59">
        <v>200</v>
      </c>
      <c r="H68" s="63"/>
      <c r="I68" s="63"/>
      <c r="J68" s="120"/>
    </row>
    <row r="69" spans="1:10" ht="31.5" customHeight="1">
      <c r="A69" s="126" t="s">
        <v>126</v>
      </c>
      <c r="B69" s="115" t="s">
        <v>127</v>
      </c>
      <c r="C69" s="115"/>
      <c r="D69" s="115"/>
      <c r="E69" s="115"/>
      <c r="F69" s="115"/>
      <c r="G69" s="115"/>
      <c r="H69" s="115"/>
      <c r="I69" s="115"/>
      <c r="J69" s="120"/>
    </row>
    <row r="70" spans="1:10" ht="36.75" customHeight="1">
      <c r="A70" s="126"/>
      <c r="B70" s="63" t="s">
        <v>36</v>
      </c>
      <c r="C70" s="64" t="s">
        <v>3</v>
      </c>
      <c r="D70" s="61">
        <v>80</v>
      </c>
      <c r="E70" s="61"/>
      <c r="F70" s="59"/>
      <c r="G70" s="59">
        <v>80</v>
      </c>
      <c r="H70" s="63"/>
      <c r="I70" s="63"/>
      <c r="J70" s="120"/>
    </row>
    <row r="71" spans="1:10" ht="42" customHeight="1">
      <c r="A71" s="126"/>
      <c r="B71" s="63" t="s">
        <v>43</v>
      </c>
      <c r="C71" s="64" t="s">
        <v>2</v>
      </c>
      <c r="D71" s="61">
        <v>200</v>
      </c>
      <c r="E71" s="61"/>
      <c r="F71" s="59"/>
      <c r="G71" s="59">
        <v>200</v>
      </c>
      <c r="H71" s="63"/>
      <c r="I71" s="63"/>
      <c r="J71" s="120"/>
    </row>
    <row r="72" spans="1:10" ht="33.75" customHeight="1">
      <c r="A72" s="126"/>
      <c r="B72" s="63" t="s">
        <v>34</v>
      </c>
      <c r="C72" s="64" t="s">
        <v>4</v>
      </c>
      <c r="D72" s="61">
        <v>2000</v>
      </c>
      <c r="E72" s="61"/>
      <c r="F72" s="59">
        <v>2000</v>
      </c>
      <c r="G72" s="65"/>
      <c r="H72" s="63"/>
      <c r="I72" s="63"/>
      <c r="J72" s="120"/>
    </row>
    <row r="73" spans="1:10" ht="27.75" customHeight="1">
      <c r="A73" s="126" t="s">
        <v>128</v>
      </c>
      <c r="B73" s="115" t="s">
        <v>44</v>
      </c>
      <c r="C73" s="115"/>
      <c r="D73" s="115"/>
      <c r="E73" s="115"/>
      <c r="F73" s="115"/>
      <c r="G73" s="115"/>
      <c r="H73" s="115"/>
      <c r="I73" s="115"/>
      <c r="J73" s="120"/>
    </row>
    <row r="74" spans="1:10" ht="40.5" customHeight="1">
      <c r="A74" s="126"/>
      <c r="B74" s="63" t="s">
        <v>36</v>
      </c>
      <c r="C74" s="64" t="s">
        <v>3</v>
      </c>
      <c r="D74" s="59">
        <v>160</v>
      </c>
      <c r="E74" s="59"/>
      <c r="F74" s="59"/>
      <c r="G74" s="59">
        <v>160</v>
      </c>
      <c r="H74" s="63"/>
      <c r="I74" s="63"/>
      <c r="J74" s="120"/>
    </row>
    <row r="75" spans="1:10" ht="39" customHeight="1">
      <c r="A75" s="126"/>
      <c r="B75" s="63" t="s">
        <v>45</v>
      </c>
      <c r="C75" s="64" t="s">
        <v>94</v>
      </c>
      <c r="D75" s="59">
        <v>100</v>
      </c>
      <c r="E75" s="59"/>
      <c r="F75" s="59"/>
      <c r="G75" s="59">
        <v>100</v>
      </c>
      <c r="H75" s="63"/>
      <c r="I75" s="63"/>
      <c r="J75" s="120"/>
    </row>
    <row r="76" spans="1:10" ht="15.75" customHeight="1">
      <c r="A76" s="126" t="s">
        <v>129</v>
      </c>
      <c r="B76" s="125" t="s">
        <v>46</v>
      </c>
      <c r="C76" s="125"/>
      <c r="D76" s="125"/>
      <c r="E76" s="125"/>
      <c r="F76" s="125"/>
      <c r="G76" s="125"/>
      <c r="H76" s="125"/>
      <c r="I76" s="125"/>
      <c r="J76" s="120"/>
    </row>
    <row r="77" spans="1:10" ht="32.25" customHeight="1">
      <c r="A77" s="126"/>
      <c r="B77" s="63" t="s">
        <v>38</v>
      </c>
      <c r="C77" s="64" t="s">
        <v>94</v>
      </c>
      <c r="D77" s="61">
        <v>80</v>
      </c>
      <c r="E77" s="61"/>
      <c r="F77" s="59"/>
      <c r="G77" s="59">
        <v>80</v>
      </c>
      <c r="H77" s="63"/>
      <c r="I77" s="63"/>
      <c r="J77" s="120"/>
    </row>
    <row r="78" spans="1:10" ht="31.5" customHeight="1">
      <c r="A78" s="126"/>
      <c r="B78" s="63" t="s">
        <v>47</v>
      </c>
      <c r="C78" s="64" t="s">
        <v>4</v>
      </c>
      <c r="D78" s="61">
        <v>2000</v>
      </c>
      <c r="E78" s="61"/>
      <c r="F78" s="59">
        <v>2000</v>
      </c>
      <c r="G78" s="59"/>
      <c r="H78" s="63"/>
      <c r="I78" s="63"/>
      <c r="J78" s="120" t="s">
        <v>170</v>
      </c>
    </row>
    <row r="79" spans="1:10" ht="19.5" customHeight="1">
      <c r="A79" s="126"/>
      <c r="B79" s="125" t="s">
        <v>48</v>
      </c>
      <c r="C79" s="125"/>
      <c r="D79" s="125"/>
      <c r="E79" s="125"/>
      <c r="F79" s="125"/>
      <c r="G79" s="125"/>
      <c r="H79" s="125"/>
      <c r="I79" s="125"/>
      <c r="J79" s="120"/>
    </row>
    <row r="80" spans="1:10" ht="30" customHeight="1">
      <c r="A80" s="126"/>
      <c r="B80" s="63" t="s">
        <v>130</v>
      </c>
      <c r="C80" s="64" t="s">
        <v>2</v>
      </c>
      <c r="D80" s="61">
        <v>80</v>
      </c>
      <c r="E80" s="61"/>
      <c r="F80" s="59"/>
      <c r="G80" s="59">
        <v>80</v>
      </c>
      <c r="H80" s="63"/>
      <c r="I80" s="63"/>
      <c r="J80" s="120"/>
    </row>
    <row r="81" spans="1:10" ht="15.75" customHeight="1">
      <c r="A81" s="126"/>
      <c r="B81" s="63" t="s">
        <v>131</v>
      </c>
      <c r="C81" s="64" t="s">
        <v>2</v>
      </c>
      <c r="D81" s="61">
        <v>100</v>
      </c>
      <c r="E81" s="61"/>
      <c r="F81" s="65"/>
      <c r="G81" s="59">
        <v>100</v>
      </c>
      <c r="H81" s="63"/>
      <c r="I81" s="63"/>
      <c r="J81" s="120"/>
    </row>
    <row r="82" spans="1:10" ht="15.75" customHeight="1">
      <c r="A82" s="126" t="s">
        <v>132</v>
      </c>
      <c r="B82" s="115" t="s">
        <v>49</v>
      </c>
      <c r="C82" s="115"/>
      <c r="D82" s="115"/>
      <c r="E82" s="115"/>
      <c r="F82" s="115"/>
      <c r="G82" s="115"/>
      <c r="H82" s="115"/>
      <c r="I82" s="115"/>
      <c r="J82" s="120"/>
    </row>
    <row r="83" spans="1:10" ht="31.5" customHeight="1">
      <c r="A83" s="126"/>
      <c r="B83" s="63" t="s">
        <v>36</v>
      </c>
      <c r="C83" s="64" t="s">
        <v>2</v>
      </c>
      <c r="D83" s="61">
        <v>80</v>
      </c>
      <c r="E83" s="61"/>
      <c r="F83" s="59"/>
      <c r="G83" s="59">
        <v>80</v>
      </c>
      <c r="H83" s="63"/>
      <c r="I83" s="63"/>
      <c r="J83" s="120"/>
    </row>
    <row r="84" spans="1:10" ht="47.25" customHeight="1">
      <c r="A84" s="126"/>
      <c r="B84" s="63" t="s">
        <v>50</v>
      </c>
      <c r="C84" s="64" t="s">
        <v>94</v>
      </c>
      <c r="D84" s="61">
        <v>400</v>
      </c>
      <c r="E84" s="61"/>
      <c r="F84" s="59"/>
      <c r="G84" s="59">
        <v>400</v>
      </c>
      <c r="H84" s="63"/>
      <c r="I84" s="63"/>
      <c r="J84" s="120"/>
    </row>
    <row r="85" spans="1:10" ht="31.5" customHeight="1">
      <c r="A85" s="126"/>
      <c r="B85" s="63" t="s">
        <v>47</v>
      </c>
      <c r="C85" s="64" t="s">
        <v>4</v>
      </c>
      <c r="D85" s="61">
        <v>2000</v>
      </c>
      <c r="E85" s="61"/>
      <c r="F85" s="59">
        <v>2000</v>
      </c>
      <c r="G85" s="59"/>
      <c r="H85" s="63"/>
      <c r="I85" s="63"/>
      <c r="J85" s="120"/>
    </row>
    <row r="86" spans="1:10" ht="17.25" customHeight="1">
      <c r="A86" s="126"/>
      <c r="B86" s="63" t="s">
        <v>51</v>
      </c>
      <c r="C86" s="64" t="s">
        <v>94</v>
      </c>
      <c r="D86" s="61">
        <v>200</v>
      </c>
      <c r="E86" s="61"/>
      <c r="F86" s="65"/>
      <c r="G86" s="59">
        <v>200</v>
      </c>
      <c r="H86" s="63"/>
      <c r="I86" s="63"/>
      <c r="J86" s="120"/>
    </row>
    <row r="87" spans="1:10" ht="15.75" customHeight="1">
      <c r="A87" s="126" t="s">
        <v>133</v>
      </c>
      <c r="B87" s="115" t="s">
        <v>52</v>
      </c>
      <c r="C87" s="115"/>
      <c r="D87" s="115"/>
      <c r="E87" s="115"/>
      <c r="F87" s="115"/>
      <c r="G87" s="115"/>
      <c r="H87" s="115"/>
      <c r="I87" s="115"/>
      <c r="J87" s="120"/>
    </row>
    <row r="88" spans="1:10" ht="33" customHeight="1">
      <c r="A88" s="126"/>
      <c r="B88" s="63" t="s">
        <v>53</v>
      </c>
      <c r="C88" s="64" t="s">
        <v>94</v>
      </c>
      <c r="D88" s="61">
        <v>100</v>
      </c>
      <c r="E88" s="61"/>
      <c r="F88" s="59"/>
      <c r="G88" s="59">
        <v>100</v>
      </c>
      <c r="H88" s="63"/>
      <c r="I88" s="63"/>
      <c r="J88" s="120"/>
    </row>
    <row r="89" spans="1:10" ht="31.5" customHeight="1">
      <c r="A89" s="126" t="s">
        <v>134</v>
      </c>
      <c r="B89" s="115" t="s">
        <v>135</v>
      </c>
      <c r="C89" s="115"/>
      <c r="D89" s="115"/>
      <c r="E89" s="115"/>
      <c r="F89" s="115"/>
      <c r="G89" s="115"/>
      <c r="H89" s="115"/>
      <c r="I89" s="115"/>
      <c r="J89" s="120"/>
    </row>
    <row r="90" spans="1:10" ht="36" customHeight="1">
      <c r="A90" s="126"/>
      <c r="B90" s="63" t="s">
        <v>54</v>
      </c>
      <c r="C90" s="64" t="s">
        <v>2</v>
      </c>
      <c r="D90" s="61">
        <v>100</v>
      </c>
      <c r="E90" s="61"/>
      <c r="F90" s="59"/>
      <c r="G90" s="59">
        <v>100</v>
      </c>
      <c r="H90" s="63"/>
      <c r="I90" s="63"/>
      <c r="J90" s="120"/>
    </row>
    <row r="91" spans="1:10" ht="47.25" customHeight="1">
      <c r="A91" s="126"/>
      <c r="B91" s="63" t="s">
        <v>55</v>
      </c>
      <c r="C91" s="64" t="s">
        <v>2</v>
      </c>
      <c r="D91" s="61">
        <v>200</v>
      </c>
      <c r="E91" s="61"/>
      <c r="F91" s="59"/>
      <c r="G91" s="59">
        <v>200</v>
      </c>
      <c r="H91" s="63"/>
      <c r="I91" s="63"/>
      <c r="J91" s="120"/>
    </row>
    <row r="92" spans="1:10" ht="31.5" customHeight="1">
      <c r="A92" s="126"/>
      <c r="B92" s="63" t="s">
        <v>47</v>
      </c>
      <c r="C92" s="64" t="s">
        <v>4</v>
      </c>
      <c r="D92" s="61">
        <v>2000</v>
      </c>
      <c r="E92" s="61"/>
      <c r="F92" s="59">
        <v>2000</v>
      </c>
      <c r="G92" s="59"/>
      <c r="H92" s="63"/>
      <c r="I92" s="63"/>
      <c r="J92" s="120"/>
    </row>
    <row r="93" spans="1:10" ht="15.75" customHeight="1">
      <c r="A93" s="126"/>
      <c r="B93" s="63" t="s">
        <v>56</v>
      </c>
      <c r="C93" s="64" t="s">
        <v>2</v>
      </c>
      <c r="D93" s="61">
        <v>80</v>
      </c>
      <c r="E93" s="61"/>
      <c r="F93" s="65"/>
      <c r="G93" s="59">
        <v>80</v>
      </c>
      <c r="H93" s="63"/>
      <c r="I93" s="63"/>
      <c r="J93" s="120"/>
    </row>
    <row r="94" spans="1:10" ht="31.5" customHeight="1">
      <c r="A94" s="126" t="s">
        <v>136</v>
      </c>
      <c r="B94" s="115" t="s">
        <v>137</v>
      </c>
      <c r="C94" s="115"/>
      <c r="D94" s="115"/>
      <c r="E94" s="115"/>
      <c r="F94" s="115"/>
      <c r="G94" s="115"/>
      <c r="H94" s="115"/>
      <c r="I94" s="115"/>
      <c r="J94" s="120" t="s">
        <v>171</v>
      </c>
    </row>
    <row r="95" spans="1:10" ht="31.5" customHeight="1">
      <c r="A95" s="126"/>
      <c r="B95" s="63" t="s">
        <v>57</v>
      </c>
      <c r="C95" s="64" t="s">
        <v>2</v>
      </c>
      <c r="D95" s="61">
        <v>100</v>
      </c>
      <c r="E95" s="61"/>
      <c r="F95" s="59"/>
      <c r="G95" s="59">
        <v>100</v>
      </c>
      <c r="H95" s="63"/>
      <c r="I95" s="63"/>
      <c r="J95" s="120"/>
    </row>
    <row r="96" spans="1:10" ht="15.75" customHeight="1">
      <c r="A96" s="126"/>
      <c r="B96" s="63" t="s">
        <v>56</v>
      </c>
      <c r="C96" s="64" t="s">
        <v>2</v>
      </c>
      <c r="D96" s="61">
        <v>80</v>
      </c>
      <c r="E96" s="61"/>
      <c r="F96" s="59"/>
      <c r="G96" s="59">
        <v>80</v>
      </c>
      <c r="H96" s="63"/>
      <c r="I96" s="63"/>
      <c r="J96" s="120"/>
    </row>
    <row r="97" spans="1:11" ht="15.75" customHeight="1">
      <c r="A97" s="126" t="s">
        <v>138</v>
      </c>
      <c r="B97" s="115" t="s">
        <v>58</v>
      </c>
      <c r="C97" s="115"/>
      <c r="D97" s="115"/>
      <c r="E97" s="115"/>
      <c r="F97" s="115"/>
      <c r="G97" s="115"/>
      <c r="H97" s="115"/>
      <c r="I97" s="115"/>
      <c r="J97" s="120"/>
    </row>
    <row r="98" spans="1:11" ht="31.5" customHeight="1">
      <c r="A98" s="126"/>
      <c r="B98" s="63" t="s">
        <v>19</v>
      </c>
      <c r="C98" s="64" t="s">
        <v>2</v>
      </c>
      <c r="D98" s="59">
        <v>100</v>
      </c>
      <c r="E98" s="59"/>
      <c r="F98" s="59"/>
      <c r="G98" s="59">
        <v>100</v>
      </c>
      <c r="H98" s="63"/>
      <c r="I98" s="63"/>
      <c r="J98" s="120"/>
    </row>
    <row r="99" spans="1:11" ht="15.75" customHeight="1">
      <c r="A99" s="126"/>
      <c r="B99" s="8" t="s">
        <v>56</v>
      </c>
      <c r="C99" s="1" t="s">
        <v>3</v>
      </c>
      <c r="D99" s="6">
        <v>80</v>
      </c>
      <c r="E99" s="6"/>
      <c r="F99" s="6"/>
      <c r="G99" s="6">
        <v>80</v>
      </c>
      <c r="H99" s="8"/>
      <c r="I99" s="8"/>
      <c r="J99" s="120"/>
    </row>
    <row r="100" spans="1:11" ht="16.5" thickBot="1">
      <c r="A100" s="131" t="s">
        <v>59</v>
      </c>
      <c r="B100" s="132"/>
      <c r="C100" s="132"/>
      <c r="D100" s="132"/>
      <c r="E100" s="132"/>
      <c r="F100" s="132"/>
      <c r="G100" s="132"/>
      <c r="H100" s="132"/>
      <c r="I100" s="132"/>
      <c r="J100" s="133"/>
    </row>
    <row r="101" spans="1:11" ht="16.5" thickBot="1">
      <c r="A101" s="139" t="s">
        <v>6</v>
      </c>
      <c r="B101" s="140"/>
      <c r="C101" s="141"/>
      <c r="D101" s="66">
        <f>SUM(D102:D107)</f>
        <v>1450</v>
      </c>
      <c r="E101" s="66">
        <f t="shared" ref="E101:I101" si="12">SUM(E102:E107)</f>
        <v>0</v>
      </c>
      <c r="F101" s="66">
        <f t="shared" si="12"/>
        <v>50</v>
      </c>
      <c r="G101" s="66">
        <f t="shared" si="12"/>
        <v>50</v>
      </c>
      <c r="H101" s="66">
        <f t="shared" si="12"/>
        <v>1350</v>
      </c>
      <c r="I101" s="66">
        <f t="shared" si="12"/>
        <v>0</v>
      </c>
      <c r="J101" s="67"/>
      <c r="K101" s="30"/>
    </row>
    <row r="102" spans="1:11" ht="15.75">
      <c r="A102" s="127"/>
      <c r="B102" s="128"/>
      <c r="C102" s="38" t="s">
        <v>24</v>
      </c>
      <c r="D102" s="41">
        <f>D114</f>
        <v>50</v>
      </c>
      <c r="E102" s="41">
        <f t="shared" ref="E102:I102" si="13">E114</f>
        <v>0</v>
      </c>
      <c r="F102" s="41">
        <f t="shared" si="13"/>
        <v>0</v>
      </c>
      <c r="G102" s="41">
        <f t="shared" si="13"/>
        <v>0</v>
      </c>
      <c r="H102" s="41">
        <f t="shared" si="13"/>
        <v>50</v>
      </c>
      <c r="I102" s="41">
        <f t="shared" si="13"/>
        <v>0</v>
      </c>
      <c r="J102" s="53"/>
      <c r="K102" s="30"/>
    </row>
    <row r="103" spans="1:11" ht="15.75">
      <c r="A103" s="116"/>
      <c r="B103" s="117"/>
      <c r="C103" s="1" t="s">
        <v>9</v>
      </c>
      <c r="D103" s="6">
        <f>D119+D120+D109+D110+D115+D123+D116+D127</f>
        <v>1080</v>
      </c>
      <c r="E103" s="6">
        <f t="shared" ref="E103:I103" si="14">E119+E120+E109+E110+E115+E123+E116+E127</f>
        <v>0</v>
      </c>
      <c r="F103" s="6">
        <f t="shared" si="14"/>
        <v>0</v>
      </c>
      <c r="G103" s="6">
        <f t="shared" si="14"/>
        <v>50</v>
      </c>
      <c r="H103" s="6">
        <f t="shared" si="14"/>
        <v>1030</v>
      </c>
      <c r="I103" s="6">
        <f t="shared" si="14"/>
        <v>0</v>
      </c>
      <c r="J103" s="54"/>
      <c r="K103" s="30"/>
    </row>
    <row r="104" spans="1:11" ht="15.75">
      <c r="A104" s="129"/>
      <c r="B104" s="130"/>
      <c r="C104" s="1" t="s">
        <v>164</v>
      </c>
      <c r="D104" s="6">
        <f>D129</f>
        <v>10</v>
      </c>
      <c r="E104" s="6">
        <f t="shared" ref="E104:I104" si="15">E129</f>
        <v>0</v>
      </c>
      <c r="F104" s="6">
        <f t="shared" si="15"/>
        <v>0</v>
      </c>
      <c r="G104" s="6">
        <f t="shared" si="15"/>
        <v>0</v>
      </c>
      <c r="H104" s="6">
        <f t="shared" si="15"/>
        <v>10</v>
      </c>
      <c r="I104" s="6">
        <f t="shared" si="15"/>
        <v>0</v>
      </c>
      <c r="J104" s="54"/>
      <c r="K104" s="30"/>
    </row>
    <row r="105" spans="1:11" ht="15.75">
      <c r="A105" s="116"/>
      <c r="B105" s="117"/>
      <c r="C105" s="1" t="s">
        <v>14</v>
      </c>
      <c r="D105" s="6">
        <f>D121</f>
        <v>50</v>
      </c>
      <c r="E105" s="6">
        <f t="shared" ref="E105:I105" si="16">E121</f>
        <v>0</v>
      </c>
      <c r="F105" s="6">
        <f t="shared" si="16"/>
        <v>0</v>
      </c>
      <c r="G105" s="6">
        <f t="shared" si="16"/>
        <v>0</v>
      </c>
      <c r="H105" s="6">
        <f t="shared" si="16"/>
        <v>50</v>
      </c>
      <c r="I105" s="6">
        <f t="shared" si="16"/>
        <v>0</v>
      </c>
      <c r="J105" s="54"/>
      <c r="K105" s="30"/>
    </row>
    <row r="106" spans="1:11" ht="15.75">
      <c r="A106" s="129"/>
      <c r="B106" s="130"/>
      <c r="C106" s="68" t="s">
        <v>190</v>
      </c>
      <c r="D106" s="69">
        <f>D113</f>
        <v>160</v>
      </c>
      <c r="E106" s="69">
        <f t="shared" ref="E106:I106" si="17">E113</f>
        <v>0</v>
      </c>
      <c r="F106" s="69">
        <f>F113</f>
        <v>50</v>
      </c>
      <c r="G106" s="69">
        <f t="shared" si="17"/>
        <v>0</v>
      </c>
      <c r="H106" s="69">
        <f>H113</f>
        <v>110</v>
      </c>
      <c r="I106" s="69">
        <f t="shared" si="17"/>
        <v>0</v>
      </c>
      <c r="J106" s="70"/>
      <c r="K106" s="30"/>
    </row>
    <row r="107" spans="1:11" ht="15" customHeight="1" thickBot="1">
      <c r="A107" s="137"/>
      <c r="B107" s="138"/>
      <c r="C107" s="46" t="s">
        <v>25</v>
      </c>
      <c r="D107" s="49">
        <f>D122+D125</f>
        <v>100</v>
      </c>
      <c r="E107" s="49">
        <f t="shared" ref="E107:I107" si="18">E122+E125</f>
        <v>0</v>
      </c>
      <c r="F107" s="49">
        <f t="shared" si="18"/>
        <v>0</v>
      </c>
      <c r="G107" s="49">
        <f t="shared" si="18"/>
        <v>0</v>
      </c>
      <c r="H107" s="49">
        <f t="shared" si="18"/>
        <v>100</v>
      </c>
      <c r="I107" s="49">
        <f t="shared" si="18"/>
        <v>0</v>
      </c>
      <c r="J107" s="56"/>
      <c r="K107" s="30"/>
    </row>
    <row r="108" spans="1:11" ht="18.75" customHeight="1">
      <c r="A108" s="142" t="s">
        <v>60</v>
      </c>
      <c r="B108" s="142"/>
      <c r="C108" s="142"/>
      <c r="D108" s="142"/>
      <c r="E108" s="142"/>
      <c r="F108" s="142"/>
      <c r="G108" s="142"/>
      <c r="H108" s="142"/>
      <c r="I108" s="142"/>
      <c r="J108" s="142"/>
    </row>
    <row r="109" spans="1:11" ht="60.75" customHeight="1">
      <c r="A109" s="13" t="s">
        <v>139</v>
      </c>
      <c r="B109" s="8" t="s">
        <v>61</v>
      </c>
      <c r="C109" s="1" t="s">
        <v>2</v>
      </c>
      <c r="D109" s="4">
        <f>G109</f>
        <v>30</v>
      </c>
      <c r="E109" s="4"/>
      <c r="F109" s="6"/>
      <c r="G109" s="6">
        <v>30</v>
      </c>
      <c r="H109" s="6"/>
      <c r="I109" s="6"/>
      <c r="J109" s="154" t="s">
        <v>207</v>
      </c>
    </row>
    <row r="110" spans="1:11" ht="50.25" customHeight="1">
      <c r="A110" s="13" t="s">
        <v>140</v>
      </c>
      <c r="B110" s="8" t="s">
        <v>62</v>
      </c>
      <c r="C110" s="1" t="s">
        <v>2</v>
      </c>
      <c r="D110" s="6">
        <f>G110</f>
        <v>20</v>
      </c>
      <c r="E110" s="6"/>
      <c r="F110" s="6"/>
      <c r="G110" s="6">
        <v>20</v>
      </c>
      <c r="H110" s="6"/>
      <c r="I110" s="6"/>
      <c r="J110" s="155"/>
    </row>
    <row r="111" spans="1:11" ht="16.5" customHeight="1">
      <c r="A111" s="156" t="s">
        <v>63</v>
      </c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1:11" ht="153.75" customHeight="1">
      <c r="A112" s="118" t="s">
        <v>141</v>
      </c>
      <c r="B112" s="3" t="s">
        <v>156</v>
      </c>
      <c r="C112" s="1" t="s">
        <v>7</v>
      </c>
      <c r="D112" s="9"/>
      <c r="E112" s="9"/>
      <c r="F112" s="71"/>
      <c r="G112" s="71"/>
      <c r="H112" s="71"/>
      <c r="I112" s="5"/>
      <c r="J112" s="13" t="s">
        <v>208</v>
      </c>
    </row>
    <row r="113" spans="1:10" ht="31.5" customHeight="1">
      <c r="A113" s="122"/>
      <c r="B113" s="7" t="s">
        <v>65</v>
      </c>
      <c r="C113" s="1" t="s">
        <v>190</v>
      </c>
      <c r="D113" s="4">
        <v>160</v>
      </c>
      <c r="E113" s="4"/>
      <c r="F113" s="4">
        <v>50</v>
      </c>
      <c r="G113" s="5"/>
      <c r="H113" s="5">
        <v>110</v>
      </c>
      <c r="I113" s="5"/>
      <c r="J113" s="1" t="s">
        <v>167</v>
      </c>
    </row>
    <row r="114" spans="1:10" ht="21.75" customHeight="1">
      <c r="A114" s="122"/>
      <c r="B114" s="157" t="s">
        <v>205</v>
      </c>
      <c r="C114" s="1" t="s">
        <v>1</v>
      </c>
      <c r="D114" s="4">
        <f>SUM(E114:I114)</f>
        <v>50</v>
      </c>
      <c r="E114" s="4"/>
      <c r="F114" s="4"/>
      <c r="G114" s="5"/>
      <c r="H114" s="5">
        <v>50</v>
      </c>
      <c r="I114" s="5"/>
      <c r="J114" s="118" t="s">
        <v>201</v>
      </c>
    </row>
    <row r="115" spans="1:10" ht="27" customHeight="1">
      <c r="A115" s="122"/>
      <c r="B115" s="158"/>
      <c r="C115" s="1" t="s">
        <v>2</v>
      </c>
      <c r="D115" s="4">
        <f>SUM(E115:I115)</f>
        <v>50</v>
      </c>
      <c r="E115" s="4"/>
      <c r="F115" s="4"/>
      <c r="G115" s="5"/>
      <c r="H115" s="5">
        <v>50</v>
      </c>
      <c r="I115" s="5"/>
      <c r="J115" s="119"/>
    </row>
    <row r="116" spans="1:10" ht="33" customHeight="1">
      <c r="A116" s="119"/>
      <c r="B116" s="72" t="s">
        <v>218</v>
      </c>
      <c r="C116" s="1" t="s">
        <v>2</v>
      </c>
      <c r="D116" s="4">
        <v>400</v>
      </c>
      <c r="E116" s="4"/>
      <c r="F116" s="4"/>
      <c r="G116" s="5"/>
      <c r="H116" s="5">
        <v>400</v>
      </c>
      <c r="I116" s="5"/>
      <c r="J116" s="11" t="s">
        <v>219</v>
      </c>
    </row>
    <row r="117" spans="1:10" ht="109.5" customHeight="1">
      <c r="A117" s="13" t="s">
        <v>142</v>
      </c>
      <c r="B117" s="3" t="s">
        <v>143</v>
      </c>
      <c r="C117" s="1" t="s">
        <v>7</v>
      </c>
      <c r="D117" s="71"/>
      <c r="E117" s="71"/>
      <c r="F117" s="71"/>
      <c r="G117" s="71"/>
      <c r="H117" s="71"/>
      <c r="I117" s="5"/>
      <c r="J117" s="120" t="s">
        <v>209</v>
      </c>
    </row>
    <row r="118" spans="1:10" ht="33" customHeight="1">
      <c r="A118" s="118" t="s">
        <v>144</v>
      </c>
      <c r="B118" s="8" t="s">
        <v>145</v>
      </c>
      <c r="C118" s="1" t="s">
        <v>7</v>
      </c>
      <c r="D118" s="71"/>
      <c r="E118" s="71"/>
      <c r="F118" s="71"/>
      <c r="G118" s="71"/>
      <c r="H118" s="71"/>
      <c r="I118" s="5"/>
      <c r="J118" s="120"/>
    </row>
    <row r="119" spans="1:10" ht="32.25" customHeight="1">
      <c r="A119" s="122"/>
      <c r="B119" s="8" t="s">
        <v>146</v>
      </c>
      <c r="C119" s="1" t="s">
        <v>67</v>
      </c>
      <c r="D119" s="6">
        <f>SUM(E119:I119)</f>
        <v>30</v>
      </c>
      <c r="E119" s="6"/>
      <c r="F119" s="6"/>
      <c r="G119" s="6"/>
      <c r="H119" s="6">
        <v>30</v>
      </c>
      <c r="I119" s="6"/>
      <c r="J119" s="1" t="s">
        <v>167</v>
      </c>
    </row>
    <row r="120" spans="1:10" ht="31.5" customHeight="1">
      <c r="A120" s="122"/>
      <c r="B120" s="8" t="s">
        <v>225</v>
      </c>
      <c r="C120" s="1" t="s">
        <v>2</v>
      </c>
      <c r="D120" s="6">
        <v>50</v>
      </c>
      <c r="E120" s="6"/>
      <c r="F120" s="6"/>
      <c r="G120" s="6"/>
      <c r="H120" s="6">
        <v>50</v>
      </c>
      <c r="I120" s="6"/>
      <c r="J120" s="120" t="s">
        <v>228</v>
      </c>
    </row>
    <row r="121" spans="1:10" ht="31.5" customHeight="1">
      <c r="A121" s="122"/>
      <c r="B121" s="8" t="s">
        <v>226</v>
      </c>
      <c r="C121" s="1" t="s">
        <v>3</v>
      </c>
      <c r="D121" s="6">
        <v>50</v>
      </c>
      <c r="E121" s="6"/>
      <c r="F121" s="6"/>
      <c r="G121" s="6"/>
      <c r="H121" s="6">
        <v>50</v>
      </c>
      <c r="I121" s="6"/>
      <c r="J121" s="120"/>
    </row>
    <row r="122" spans="1:10" ht="33" customHeight="1">
      <c r="A122" s="122"/>
      <c r="B122" s="8" t="s">
        <v>227</v>
      </c>
      <c r="C122" s="1" t="s">
        <v>4</v>
      </c>
      <c r="D122" s="6">
        <v>30</v>
      </c>
      <c r="E122" s="6"/>
      <c r="F122" s="6"/>
      <c r="G122" s="6"/>
      <c r="H122" s="6">
        <v>30</v>
      </c>
      <c r="I122" s="6"/>
      <c r="J122" s="120"/>
    </row>
    <row r="123" spans="1:10" ht="48.75" customHeight="1">
      <c r="A123" s="119"/>
      <c r="B123" s="8" t="s">
        <v>216</v>
      </c>
      <c r="C123" s="1" t="s">
        <v>2</v>
      </c>
      <c r="D123" s="6">
        <v>200</v>
      </c>
      <c r="E123" s="6"/>
      <c r="F123" s="6"/>
      <c r="G123" s="6"/>
      <c r="H123" s="6">
        <v>200</v>
      </c>
      <c r="I123" s="6"/>
      <c r="J123" s="13" t="s">
        <v>217</v>
      </c>
    </row>
    <row r="124" spans="1:10" ht="147" customHeight="1">
      <c r="A124" s="118" t="s">
        <v>147</v>
      </c>
      <c r="B124" s="8" t="s">
        <v>148</v>
      </c>
      <c r="C124" s="1" t="s">
        <v>7</v>
      </c>
      <c r="D124" s="71"/>
      <c r="E124" s="71"/>
      <c r="F124" s="71"/>
      <c r="G124" s="71"/>
      <c r="H124" s="71"/>
      <c r="I124" s="5"/>
      <c r="J124" s="13" t="s">
        <v>212</v>
      </c>
    </row>
    <row r="125" spans="1:10" ht="32.25" customHeight="1">
      <c r="A125" s="119"/>
      <c r="B125" s="3" t="s">
        <v>68</v>
      </c>
      <c r="C125" s="1" t="s">
        <v>197</v>
      </c>
      <c r="D125" s="4">
        <v>70</v>
      </c>
      <c r="E125" s="4"/>
      <c r="F125" s="5"/>
      <c r="G125" s="5"/>
      <c r="H125" s="5">
        <v>70</v>
      </c>
      <c r="I125" s="5"/>
      <c r="J125" s="1" t="s">
        <v>66</v>
      </c>
    </row>
    <row r="126" spans="1:10" ht="48" customHeight="1">
      <c r="A126" s="118" t="s">
        <v>149</v>
      </c>
      <c r="B126" s="8" t="s">
        <v>150</v>
      </c>
      <c r="C126" s="1" t="s">
        <v>164</v>
      </c>
      <c r="D126" s="71"/>
      <c r="E126" s="71"/>
      <c r="F126" s="71"/>
      <c r="G126" s="71"/>
      <c r="H126" s="71"/>
      <c r="I126" s="5"/>
      <c r="J126" s="1" t="s">
        <v>64</v>
      </c>
    </row>
    <row r="127" spans="1:10" ht="33.75" customHeight="1">
      <c r="A127" s="119"/>
      <c r="B127" s="7" t="s">
        <v>218</v>
      </c>
      <c r="C127" s="1" t="s">
        <v>2</v>
      </c>
      <c r="D127" s="6">
        <v>300</v>
      </c>
      <c r="E127" s="6"/>
      <c r="F127" s="6"/>
      <c r="G127" s="6"/>
      <c r="H127" s="6">
        <v>300</v>
      </c>
      <c r="I127" s="5"/>
      <c r="J127" s="1" t="s">
        <v>220</v>
      </c>
    </row>
    <row r="128" spans="1:10" ht="63.75" customHeight="1">
      <c r="A128" s="120" t="s">
        <v>151</v>
      </c>
      <c r="B128" s="3" t="s">
        <v>152</v>
      </c>
      <c r="C128" s="143" t="s">
        <v>164</v>
      </c>
      <c r="D128" s="73"/>
      <c r="E128" s="73"/>
      <c r="F128" s="73"/>
      <c r="G128" s="73"/>
      <c r="H128" s="73"/>
      <c r="I128" s="4"/>
      <c r="J128" s="1" t="s">
        <v>64</v>
      </c>
    </row>
    <row r="129" spans="1:11" ht="31.5" customHeight="1">
      <c r="A129" s="120"/>
      <c r="B129" s="3" t="s">
        <v>68</v>
      </c>
      <c r="C129" s="143"/>
      <c r="D129" s="6">
        <f>SUM(E129:I129)</f>
        <v>10</v>
      </c>
      <c r="E129" s="6"/>
      <c r="F129" s="6"/>
      <c r="G129" s="6"/>
      <c r="H129" s="6">
        <v>10</v>
      </c>
      <c r="I129" s="4"/>
      <c r="J129" s="1" t="s">
        <v>167</v>
      </c>
    </row>
    <row r="130" spans="1:11" ht="19.5" customHeight="1" thickBot="1">
      <c r="A130" s="153" t="s">
        <v>69</v>
      </c>
      <c r="B130" s="153"/>
      <c r="C130" s="153"/>
      <c r="D130" s="153"/>
      <c r="E130" s="153"/>
      <c r="F130" s="153"/>
      <c r="G130" s="153"/>
      <c r="H130" s="153"/>
      <c r="I130" s="153"/>
      <c r="J130" s="153"/>
    </row>
    <row r="131" spans="1:11" ht="17.25" customHeight="1" thickBot="1">
      <c r="A131" s="134" t="s">
        <v>112</v>
      </c>
      <c r="B131" s="135"/>
      <c r="C131" s="135"/>
      <c r="D131" s="36">
        <f>SUM(D132:D137)</f>
        <v>51880</v>
      </c>
      <c r="E131" s="36">
        <f t="shared" ref="E131:I131" si="19">SUM(E132:E137)</f>
        <v>0</v>
      </c>
      <c r="F131" s="36">
        <f t="shared" si="19"/>
        <v>33600</v>
      </c>
      <c r="G131" s="36">
        <f t="shared" si="19"/>
        <v>8400</v>
      </c>
      <c r="H131" s="36">
        <f t="shared" si="19"/>
        <v>9330</v>
      </c>
      <c r="I131" s="36">
        <f t="shared" si="19"/>
        <v>550</v>
      </c>
      <c r="J131" s="21"/>
      <c r="K131" s="30"/>
    </row>
    <row r="132" spans="1:11" ht="17.25" customHeight="1">
      <c r="A132" s="116"/>
      <c r="B132" s="117"/>
      <c r="C132" s="1" t="s">
        <v>24</v>
      </c>
      <c r="D132" s="4">
        <f>D138+D143</f>
        <v>0</v>
      </c>
      <c r="E132" s="4">
        <f t="shared" ref="E132:I132" si="20">E138+E143</f>
        <v>0</v>
      </c>
      <c r="F132" s="4">
        <f t="shared" si="20"/>
        <v>0</v>
      </c>
      <c r="G132" s="4">
        <f t="shared" si="20"/>
        <v>0</v>
      </c>
      <c r="H132" s="4">
        <f t="shared" si="20"/>
        <v>0</v>
      </c>
      <c r="I132" s="4">
        <f t="shared" si="20"/>
        <v>0</v>
      </c>
      <c r="J132" s="54"/>
      <c r="K132" s="30"/>
    </row>
    <row r="133" spans="1:11" ht="16.5" customHeight="1">
      <c r="A133" s="116"/>
      <c r="B133" s="117"/>
      <c r="C133" s="1" t="s">
        <v>9</v>
      </c>
      <c r="D133" s="4">
        <f>D139+D145+D156+D157+D158+D147</f>
        <v>620</v>
      </c>
      <c r="E133" s="4">
        <f t="shared" ref="E133:I133" si="21">E139+E145+E156+E157+E158+E147</f>
        <v>0</v>
      </c>
      <c r="F133" s="4">
        <f t="shared" si="21"/>
        <v>0</v>
      </c>
      <c r="G133" s="4">
        <f t="shared" si="21"/>
        <v>0</v>
      </c>
      <c r="H133" s="4">
        <f t="shared" si="21"/>
        <v>470</v>
      </c>
      <c r="I133" s="4">
        <f t="shared" si="21"/>
        <v>150</v>
      </c>
      <c r="J133" s="54"/>
      <c r="K133" s="30"/>
    </row>
    <row r="134" spans="1:11" ht="16.5" customHeight="1">
      <c r="A134" s="163"/>
      <c r="B134" s="164"/>
      <c r="C134" s="38" t="s">
        <v>164</v>
      </c>
      <c r="D134" s="52">
        <f>D144</f>
        <v>270</v>
      </c>
      <c r="E134" s="52">
        <f t="shared" ref="E134:I134" si="22">E144</f>
        <v>0</v>
      </c>
      <c r="F134" s="52">
        <f t="shared" si="22"/>
        <v>0</v>
      </c>
      <c r="G134" s="52">
        <f t="shared" si="22"/>
        <v>0</v>
      </c>
      <c r="H134" s="52">
        <f t="shared" si="22"/>
        <v>70</v>
      </c>
      <c r="I134" s="52">
        <f t="shared" si="22"/>
        <v>200</v>
      </c>
      <c r="J134" s="53"/>
      <c r="K134" s="30"/>
    </row>
    <row r="135" spans="1:11" ht="15.75" customHeight="1">
      <c r="A135" s="206"/>
      <c r="B135" s="207"/>
      <c r="C135" s="1" t="s">
        <v>14</v>
      </c>
      <c r="D135" s="4">
        <f>D140+D151+D161</f>
        <v>22040</v>
      </c>
      <c r="E135" s="4">
        <f t="shared" ref="E135:I135" si="23">E140+E151+E161</f>
        <v>0</v>
      </c>
      <c r="F135" s="4">
        <f t="shared" si="23"/>
        <v>14400</v>
      </c>
      <c r="G135" s="4">
        <f t="shared" si="23"/>
        <v>3600</v>
      </c>
      <c r="H135" s="4">
        <f t="shared" si="23"/>
        <v>3840</v>
      </c>
      <c r="I135" s="4">
        <f t="shared" si="23"/>
        <v>200</v>
      </c>
      <c r="J135" s="54"/>
      <c r="K135" s="30"/>
    </row>
    <row r="136" spans="1:11" ht="15.75" customHeight="1">
      <c r="A136" s="129"/>
      <c r="B136" s="130"/>
      <c r="C136" s="68" t="s">
        <v>190</v>
      </c>
      <c r="D136" s="74">
        <f>D146</f>
        <v>150</v>
      </c>
      <c r="E136" s="74">
        <f t="shared" ref="E136:I136" si="24">E146</f>
        <v>0</v>
      </c>
      <c r="F136" s="74">
        <f t="shared" si="24"/>
        <v>0</v>
      </c>
      <c r="G136" s="74">
        <f t="shared" si="24"/>
        <v>0</v>
      </c>
      <c r="H136" s="74">
        <f t="shared" si="24"/>
        <v>150</v>
      </c>
      <c r="I136" s="74">
        <f t="shared" si="24"/>
        <v>0</v>
      </c>
      <c r="J136" s="70"/>
      <c r="K136" s="30"/>
    </row>
    <row r="137" spans="1:11" ht="17.25" customHeight="1" thickBot="1">
      <c r="A137" s="137"/>
      <c r="B137" s="138"/>
      <c r="C137" s="46" t="s">
        <v>25</v>
      </c>
      <c r="D137" s="55">
        <f>D141</f>
        <v>28800</v>
      </c>
      <c r="E137" s="55">
        <v>0</v>
      </c>
      <c r="F137" s="55">
        <f t="shared" ref="F137:I137" si="25">F141</f>
        <v>19200</v>
      </c>
      <c r="G137" s="55">
        <f t="shared" si="25"/>
        <v>4800</v>
      </c>
      <c r="H137" s="55">
        <f t="shared" si="25"/>
        <v>4800</v>
      </c>
      <c r="I137" s="55">
        <f t="shared" si="25"/>
        <v>0</v>
      </c>
      <c r="J137" s="56"/>
      <c r="K137" s="30"/>
    </row>
    <row r="138" spans="1:11" ht="32.25" customHeight="1">
      <c r="A138" s="119" t="s">
        <v>70</v>
      </c>
      <c r="B138" s="158" t="s">
        <v>221</v>
      </c>
      <c r="C138" s="38" t="s">
        <v>1</v>
      </c>
      <c r="D138" s="52">
        <v>0</v>
      </c>
      <c r="E138" s="52"/>
      <c r="F138" s="41">
        <v>0</v>
      </c>
      <c r="G138" s="41">
        <v>0</v>
      </c>
      <c r="H138" s="41">
        <v>0</v>
      </c>
      <c r="I138" s="41">
        <v>0</v>
      </c>
      <c r="J138" s="124" t="s">
        <v>172</v>
      </c>
    </row>
    <row r="139" spans="1:11" ht="29.25" customHeight="1">
      <c r="A139" s="120"/>
      <c r="B139" s="147"/>
      <c r="C139" s="1" t="s">
        <v>2</v>
      </c>
      <c r="D139" s="4">
        <v>0</v>
      </c>
      <c r="E139" s="4"/>
      <c r="F139" s="6">
        <v>0</v>
      </c>
      <c r="G139" s="6">
        <v>0</v>
      </c>
      <c r="H139" s="6">
        <v>0</v>
      </c>
      <c r="I139" s="6">
        <v>0</v>
      </c>
      <c r="J139" s="143"/>
    </row>
    <row r="140" spans="1:11" ht="19.5" customHeight="1">
      <c r="A140" s="120"/>
      <c r="B140" s="147"/>
      <c r="C140" s="1" t="s">
        <v>3</v>
      </c>
      <c r="D140" s="4">
        <f>F140+G140+H140</f>
        <v>21600</v>
      </c>
      <c r="E140" s="4"/>
      <c r="F140" s="6">
        <v>14400</v>
      </c>
      <c r="G140" s="6">
        <v>3600</v>
      </c>
      <c r="H140" s="6">
        <v>3600</v>
      </c>
      <c r="I140" s="6">
        <v>0</v>
      </c>
      <c r="J140" s="143"/>
    </row>
    <row r="141" spans="1:11" ht="30.75" customHeight="1">
      <c r="A141" s="120"/>
      <c r="B141" s="147"/>
      <c r="C141" s="1" t="s">
        <v>4</v>
      </c>
      <c r="D141" s="4">
        <f>F141+G141+H141</f>
        <v>28800</v>
      </c>
      <c r="E141" s="4"/>
      <c r="F141" s="6">
        <v>19200</v>
      </c>
      <c r="G141" s="6">
        <v>4800</v>
      </c>
      <c r="H141" s="6">
        <v>4800</v>
      </c>
      <c r="I141" s="6">
        <v>0</v>
      </c>
      <c r="J141" s="143"/>
    </row>
    <row r="142" spans="1:11" ht="48.75" customHeight="1">
      <c r="A142" s="118" t="s">
        <v>71</v>
      </c>
      <c r="B142" s="3" t="s">
        <v>72</v>
      </c>
      <c r="C142" s="1" t="s">
        <v>7</v>
      </c>
      <c r="D142" s="4"/>
      <c r="E142" s="4"/>
      <c r="F142" s="5"/>
      <c r="G142" s="5"/>
      <c r="H142" s="5"/>
      <c r="I142" s="5"/>
      <c r="J142" s="1" t="s">
        <v>64</v>
      </c>
    </row>
    <row r="143" spans="1:11" ht="15" customHeight="1">
      <c r="A143" s="122"/>
      <c r="B143" s="136" t="s">
        <v>73</v>
      </c>
      <c r="C143" s="1" t="s">
        <v>1</v>
      </c>
      <c r="D143" s="4">
        <v>0</v>
      </c>
      <c r="E143" s="4"/>
      <c r="F143" s="5"/>
      <c r="G143" s="5"/>
      <c r="H143" s="6">
        <v>0</v>
      </c>
      <c r="I143" s="5"/>
      <c r="J143" s="120" t="s">
        <v>183</v>
      </c>
    </row>
    <row r="144" spans="1:11" ht="20.25" customHeight="1">
      <c r="A144" s="122"/>
      <c r="B144" s="136"/>
      <c r="C144" s="1" t="s">
        <v>164</v>
      </c>
      <c r="D144" s="4">
        <f>SUM(E144:I144)</f>
        <v>270</v>
      </c>
      <c r="E144" s="4"/>
      <c r="F144" s="6"/>
      <c r="G144" s="6"/>
      <c r="H144" s="6">
        <v>70</v>
      </c>
      <c r="I144" s="6">
        <v>200</v>
      </c>
      <c r="J144" s="120"/>
    </row>
    <row r="145" spans="1:19" ht="32.25" customHeight="1">
      <c r="A145" s="122"/>
      <c r="B145" s="12" t="s">
        <v>181</v>
      </c>
      <c r="C145" s="1" t="s">
        <v>2</v>
      </c>
      <c r="D145" s="4">
        <v>50</v>
      </c>
      <c r="E145" s="4"/>
      <c r="F145" s="6"/>
      <c r="G145" s="6"/>
      <c r="H145" s="6">
        <v>50</v>
      </c>
      <c r="I145" s="6"/>
      <c r="J145" s="13" t="s">
        <v>180</v>
      </c>
    </row>
    <row r="146" spans="1:19" ht="66" customHeight="1">
      <c r="A146" s="122"/>
      <c r="B146" s="3" t="s">
        <v>153</v>
      </c>
      <c r="C146" s="1" t="s">
        <v>190</v>
      </c>
      <c r="D146" s="4">
        <v>150</v>
      </c>
      <c r="E146" s="4"/>
      <c r="F146" s="6"/>
      <c r="G146" s="6"/>
      <c r="H146" s="6">
        <v>150</v>
      </c>
      <c r="I146" s="5"/>
      <c r="J146" s="13" t="s">
        <v>185</v>
      </c>
    </row>
    <row r="147" spans="1:19" ht="32.25" customHeight="1">
      <c r="A147" s="119"/>
      <c r="B147" s="7" t="s">
        <v>218</v>
      </c>
      <c r="C147" s="1" t="s">
        <v>2</v>
      </c>
      <c r="D147" s="4">
        <v>300</v>
      </c>
      <c r="E147" s="4"/>
      <c r="F147" s="6"/>
      <c r="G147" s="6"/>
      <c r="H147" s="6">
        <v>300</v>
      </c>
      <c r="I147" s="5"/>
      <c r="J147" s="13" t="s">
        <v>219</v>
      </c>
    </row>
    <row r="148" spans="1:19" ht="81" customHeight="1">
      <c r="A148" s="1" t="s">
        <v>74</v>
      </c>
      <c r="B148" s="8" t="s">
        <v>75</v>
      </c>
      <c r="C148" s="1" t="s">
        <v>7</v>
      </c>
      <c r="D148" s="5"/>
      <c r="E148" s="5"/>
      <c r="F148" s="5"/>
      <c r="G148" s="5"/>
      <c r="H148" s="5"/>
      <c r="I148" s="5"/>
      <c r="J148" s="1" t="s">
        <v>172</v>
      </c>
      <c r="K148" s="75"/>
    </row>
    <row r="149" spans="1:19" ht="113.25" customHeight="1">
      <c r="A149" s="1" t="s">
        <v>76</v>
      </c>
      <c r="B149" s="8" t="s">
        <v>77</v>
      </c>
      <c r="C149" s="1" t="s">
        <v>7</v>
      </c>
      <c r="D149" s="5"/>
      <c r="E149" s="5"/>
      <c r="F149" s="5"/>
      <c r="G149" s="5"/>
      <c r="H149" s="5"/>
      <c r="I149" s="5"/>
      <c r="J149" s="1" t="s">
        <v>172</v>
      </c>
    </row>
    <row r="150" spans="1:19" ht="161.25" customHeight="1">
      <c r="A150" s="123" t="s">
        <v>78</v>
      </c>
      <c r="B150" s="8" t="s">
        <v>168</v>
      </c>
      <c r="C150" s="1" t="s">
        <v>7</v>
      </c>
      <c r="D150" s="9"/>
      <c r="E150" s="9"/>
      <c r="F150" s="9"/>
      <c r="G150" s="9"/>
      <c r="H150" s="9"/>
      <c r="I150" s="9"/>
      <c r="J150" s="1" t="s">
        <v>79</v>
      </c>
    </row>
    <row r="151" spans="1:19" ht="68.25" customHeight="1">
      <c r="A151" s="124"/>
      <c r="B151" s="8" t="s">
        <v>196</v>
      </c>
      <c r="C151" s="1" t="s">
        <v>3</v>
      </c>
      <c r="D151" s="4">
        <f>SUM(E151:I151)</f>
        <v>190</v>
      </c>
      <c r="E151" s="4"/>
      <c r="F151" s="4"/>
      <c r="G151" s="4"/>
      <c r="H151" s="4">
        <v>190</v>
      </c>
      <c r="I151" s="9"/>
      <c r="J151" s="1" t="s">
        <v>195</v>
      </c>
    </row>
    <row r="152" spans="1:19" ht="192" customHeight="1">
      <c r="A152" s="13" t="s">
        <v>80</v>
      </c>
      <c r="B152" s="8" t="s">
        <v>81</v>
      </c>
      <c r="C152" s="1" t="s">
        <v>7</v>
      </c>
      <c r="D152" s="9"/>
      <c r="E152" s="9"/>
      <c r="F152" s="9"/>
      <c r="G152" s="9"/>
      <c r="H152" s="9"/>
      <c r="I152" s="9"/>
      <c r="J152" s="13" t="s">
        <v>172</v>
      </c>
    </row>
    <row r="153" spans="1:19" ht="146.25" customHeight="1">
      <c r="A153" s="1" t="s">
        <v>82</v>
      </c>
      <c r="B153" s="8" t="s">
        <v>83</v>
      </c>
      <c r="C153" s="1" t="s">
        <v>7</v>
      </c>
      <c r="D153" s="9"/>
      <c r="E153" s="9"/>
      <c r="F153" s="9"/>
      <c r="G153" s="9"/>
      <c r="H153" s="9"/>
      <c r="I153" s="9"/>
      <c r="J153" s="118" t="s">
        <v>64</v>
      </c>
    </row>
    <row r="154" spans="1:19" ht="51.75" customHeight="1">
      <c r="A154" s="1" t="s">
        <v>91</v>
      </c>
      <c r="B154" s="3" t="s">
        <v>85</v>
      </c>
      <c r="C154" s="1" t="s">
        <v>7</v>
      </c>
      <c r="D154" s="5"/>
      <c r="E154" s="5"/>
      <c r="F154" s="5"/>
      <c r="G154" s="5"/>
      <c r="H154" s="5"/>
      <c r="I154" s="5"/>
      <c r="J154" s="122"/>
    </row>
    <row r="155" spans="1:19" s="76" customFormat="1" ht="88.5" customHeight="1">
      <c r="A155" s="118" t="s">
        <v>105</v>
      </c>
      <c r="B155" s="3" t="s">
        <v>86</v>
      </c>
      <c r="C155" s="1" t="s">
        <v>7</v>
      </c>
      <c r="D155" s="5"/>
      <c r="E155" s="5"/>
      <c r="F155" s="5"/>
      <c r="G155" s="5"/>
      <c r="H155" s="5"/>
      <c r="I155" s="5"/>
      <c r="J155" s="119"/>
      <c r="K155" s="19"/>
      <c r="L155" s="2"/>
      <c r="M155" s="2"/>
      <c r="N155" s="2"/>
      <c r="O155" s="2"/>
      <c r="P155" s="2"/>
      <c r="Q155" s="2"/>
      <c r="R155" s="2"/>
      <c r="S155" s="2"/>
    </row>
    <row r="156" spans="1:19" s="76" customFormat="1" ht="35.25" customHeight="1">
      <c r="A156" s="122"/>
      <c r="B156" s="3" t="s">
        <v>73</v>
      </c>
      <c r="C156" s="1" t="s">
        <v>2</v>
      </c>
      <c r="D156" s="4">
        <v>200</v>
      </c>
      <c r="E156" s="4"/>
      <c r="F156" s="6"/>
      <c r="G156" s="6"/>
      <c r="H156" s="6">
        <v>50</v>
      </c>
      <c r="I156" s="6">
        <v>150</v>
      </c>
      <c r="J156" s="1" t="s">
        <v>183</v>
      </c>
      <c r="K156" s="19"/>
      <c r="L156" s="2"/>
      <c r="M156" s="2"/>
      <c r="N156" s="2"/>
      <c r="O156" s="2"/>
      <c r="P156" s="2"/>
      <c r="Q156" s="2"/>
      <c r="R156" s="2"/>
      <c r="S156" s="2"/>
    </row>
    <row r="157" spans="1:19" s="76" customFormat="1" ht="33" customHeight="1">
      <c r="A157" s="122"/>
      <c r="B157" s="3" t="s">
        <v>68</v>
      </c>
      <c r="C157" s="1" t="s">
        <v>2</v>
      </c>
      <c r="D157" s="4">
        <f>SUM(E157:I157)</f>
        <v>20</v>
      </c>
      <c r="E157" s="4"/>
      <c r="F157" s="6"/>
      <c r="G157" s="6"/>
      <c r="H157" s="6">
        <v>20</v>
      </c>
      <c r="I157" s="6"/>
      <c r="J157" s="1" t="s">
        <v>184</v>
      </c>
      <c r="K157" s="19"/>
      <c r="L157" s="2"/>
      <c r="M157" s="2"/>
      <c r="N157" s="2"/>
      <c r="O157" s="2"/>
      <c r="P157" s="2"/>
      <c r="Q157" s="2"/>
      <c r="R157" s="2"/>
      <c r="S157" s="2"/>
    </row>
    <row r="158" spans="1:19" s="76" customFormat="1" ht="36" customHeight="1">
      <c r="A158" s="119"/>
      <c r="B158" s="3" t="s">
        <v>181</v>
      </c>
      <c r="C158" s="1" t="s">
        <v>2</v>
      </c>
      <c r="D158" s="4">
        <v>50</v>
      </c>
      <c r="E158" s="4"/>
      <c r="F158" s="6"/>
      <c r="G158" s="6"/>
      <c r="H158" s="6">
        <v>50</v>
      </c>
      <c r="I158" s="6"/>
      <c r="J158" s="1" t="s">
        <v>182</v>
      </c>
      <c r="K158" s="19"/>
      <c r="L158" s="2"/>
      <c r="M158" s="2"/>
      <c r="N158" s="2"/>
      <c r="O158" s="2"/>
      <c r="P158" s="2"/>
      <c r="Q158" s="2"/>
      <c r="R158" s="2"/>
      <c r="S158" s="2"/>
    </row>
    <row r="159" spans="1:19" s="76" customFormat="1" ht="111.75" customHeight="1">
      <c r="A159" s="1" t="s">
        <v>161</v>
      </c>
      <c r="B159" s="3" t="s">
        <v>87</v>
      </c>
      <c r="C159" s="1" t="s">
        <v>7</v>
      </c>
      <c r="D159" s="5"/>
      <c r="E159" s="5"/>
      <c r="F159" s="5"/>
      <c r="G159" s="5"/>
      <c r="H159" s="5"/>
      <c r="I159" s="5"/>
      <c r="J159" s="1"/>
      <c r="K159" s="19"/>
      <c r="L159" s="2"/>
      <c r="M159" s="2"/>
      <c r="N159" s="2"/>
      <c r="O159" s="2"/>
      <c r="P159" s="2"/>
      <c r="Q159" s="2"/>
      <c r="R159" s="2"/>
      <c r="S159" s="2"/>
    </row>
    <row r="160" spans="1:19" ht="80.25" customHeight="1">
      <c r="A160" s="143" t="s">
        <v>213</v>
      </c>
      <c r="B160" s="3" t="s">
        <v>90</v>
      </c>
      <c r="C160" s="1" t="s">
        <v>7</v>
      </c>
      <c r="D160" s="5"/>
      <c r="E160" s="5"/>
      <c r="F160" s="5"/>
      <c r="G160" s="5"/>
      <c r="H160" s="5"/>
      <c r="I160" s="5"/>
      <c r="J160" s="77"/>
    </row>
    <row r="161" spans="1:11" ht="34.5" customHeight="1">
      <c r="A161" s="143"/>
      <c r="B161" s="7" t="s">
        <v>73</v>
      </c>
      <c r="C161" s="1" t="s">
        <v>3</v>
      </c>
      <c r="D161" s="4">
        <v>250</v>
      </c>
      <c r="E161" s="4"/>
      <c r="F161" s="6"/>
      <c r="G161" s="6"/>
      <c r="H161" s="6">
        <v>50</v>
      </c>
      <c r="I161" s="6">
        <v>200</v>
      </c>
      <c r="J161" s="1" t="s">
        <v>183</v>
      </c>
    </row>
    <row r="162" spans="1:11" ht="99" customHeight="1" thickBot="1">
      <c r="A162" s="68" t="s">
        <v>214</v>
      </c>
      <c r="B162" s="78" t="s">
        <v>92</v>
      </c>
      <c r="C162" s="68" t="s">
        <v>7</v>
      </c>
      <c r="D162" s="79"/>
      <c r="E162" s="79"/>
      <c r="F162" s="79"/>
      <c r="G162" s="79"/>
      <c r="H162" s="79"/>
      <c r="I162" s="79"/>
      <c r="J162" s="68" t="s">
        <v>173</v>
      </c>
    </row>
    <row r="163" spans="1:11" ht="24.75" customHeight="1" thickBot="1">
      <c r="A163" s="159" t="s">
        <v>84</v>
      </c>
      <c r="B163" s="160"/>
      <c r="C163" s="160"/>
      <c r="D163" s="160"/>
      <c r="E163" s="160"/>
      <c r="F163" s="160"/>
      <c r="G163" s="160"/>
      <c r="H163" s="160"/>
      <c r="I163" s="160"/>
      <c r="J163" s="161"/>
    </row>
    <row r="164" spans="1:11" ht="23.25" customHeight="1" thickBot="1">
      <c r="A164" s="144" t="s">
        <v>112</v>
      </c>
      <c r="B164" s="145"/>
      <c r="C164" s="146"/>
      <c r="D164" s="80">
        <f>SUM(D165:D166)</f>
        <v>0</v>
      </c>
      <c r="E164" s="81">
        <v>0</v>
      </c>
      <c r="F164" s="81">
        <f>SUM(F165:F166)</f>
        <v>0</v>
      </c>
      <c r="G164" s="81">
        <f>SUM(G165:G166)</f>
        <v>0</v>
      </c>
      <c r="H164" s="81">
        <f>SUM(H165:H166)</f>
        <v>0</v>
      </c>
      <c r="I164" s="81">
        <f>SUM(I165:I166)</f>
        <v>0</v>
      </c>
      <c r="J164" s="18"/>
    </row>
    <row r="165" spans="1:11" ht="23.25" customHeight="1">
      <c r="A165" s="82"/>
      <c r="B165" s="83"/>
      <c r="C165" s="38" t="s">
        <v>24</v>
      </c>
      <c r="D165" s="84">
        <v>0</v>
      </c>
      <c r="E165" s="84">
        <v>0</v>
      </c>
      <c r="F165" s="84">
        <f>F157</f>
        <v>0</v>
      </c>
      <c r="G165" s="84">
        <f>G157</f>
        <v>0</v>
      </c>
      <c r="H165" s="84">
        <v>0</v>
      </c>
      <c r="I165" s="84">
        <f>I157</f>
        <v>0</v>
      </c>
      <c r="J165" s="85"/>
      <c r="K165" s="2"/>
    </row>
    <row r="166" spans="1:11" ht="20.25" customHeight="1" thickBot="1">
      <c r="A166" s="86"/>
      <c r="B166" s="87"/>
      <c r="C166" s="68" t="s">
        <v>9</v>
      </c>
      <c r="D166" s="74">
        <v>0</v>
      </c>
      <c r="E166" s="74">
        <f t="shared" ref="E166" si="26">E156+E157</f>
        <v>0</v>
      </c>
      <c r="F166" s="74">
        <f t="shared" ref="F166:G166" si="27">F158</f>
        <v>0</v>
      </c>
      <c r="G166" s="55">
        <f t="shared" si="27"/>
        <v>0</v>
      </c>
      <c r="H166" s="74">
        <v>0</v>
      </c>
      <c r="I166" s="74">
        <f t="shared" ref="I166" si="28">I158</f>
        <v>0</v>
      </c>
      <c r="J166" s="56"/>
      <c r="K166" s="2"/>
    </row>
    <row r="167" spans="1:11" ht="133.5" customHeight="1">
      <c r="A167" s="88" t="s">
        <v>70</v>
      </c>
      <c r="B167" s="89" t="s">
        <v>222</v>
      </c>
      <c r="C167" s="88" t="s">
        <v>7</v>
      </c>
      <c r="D167" s="90"/>
      <c r="E167" s="90"/>
      <c r="F167" s="90"/>
      <c r="G167" s="91"/>
      <c r="H167" s="90"/>
      <c r="I167" s="90"/>
      <c r="J167" s="150" t="s">
        <v>173</v>
      </c>
    </row>
    <row r="168" spans="1:11" ht="133.5" customHeight="1">
      <c r="A168" s="38" t="s">
        <v>71</v>
      </c>
      <c r="B168" s="92" t="s">
        <v>200</v>
      </c>
      <c r="C168" s="38" t="s">
        <v>7</v>
      </c>
      <c r="D168" s="91"/>
      <c r="E168" s="91"/>
      <c r="F168" s="91"/>
      <c r="G168" s="91"/>
      <c r="H168" s="91"/>
      <c r="I168" s="93"/>
      <c r="J168" s="150"/>
    </row>
    <row r="169" spans="1:11" ht="142.5" customHeight="1">
      <c r="A169" s="38" t="s">
        <v>74</v>
      </c>
      <c r="B169" s="92" t="s">
        <v>199</v>
      </c>
      <c r="C169" s="38" t="s">
        <v>7</v>
      </c>
      <c r="D169" s="91"/>
      <c r="E169" s="91"/>
      <c r="F169" s="5"/>
      <c r="G169" s="91"/>
      <c r="H169" s="91"/>
      <c r="I169" s="93"/>
      <c r="J169" s="150"/>
    </row>
    <row r="170" spans="1:11" ht="142.5" customHeight="1">
      <c r="A170" s="1" t="s">
        <v>76</v>
      </c>
      <c r="B170" s="3" t="s">
        <v>88</v>
      </c>
      <c r="C170" s="1" t="s">
        <v>7</v>
      </c>
      <c r="D170" s="5"/>
      <c r="E170" s="5"/>
      <c r="F170" s="5"/>
      <c r="G170" s="5"/>
      <c r="H170" s="5"/>
      <c r="I170" s="5"/>
      <c r="J170" s="124"/>
    </row>
    <row r="171" spans="1:11" ht="16.5" customHeight="1" thickBot="1">
      <c r="A171" s="153" t="s">
        <v>93</v>
      </c>
      <c r="B171" s="153"/>
      <c r="C171" s="153"/>
      <c r="D171" s="153"/>
      <c r="E171" s="153"/>
      <c r="F171" s="153"/>
      <c r="G171" s="153"/>
      <c r="H171" s="153"/>
      <c r="I171" s="153"/>
      <c r="J171" s="153"/>
    </row>
    <row r="172" spans="1:11" ht="16.5" customHeight="1" thickBot="1">
      <c r="A172" s="151" t="s">
        <v>112</v>
      </c>
      <c r="B172" s="152"/>
      <c r="C172" s="152"/>
      <c r="D172" s="36">
        <f>SUM(D173:D177)</f>
        <v>2700</v>
      </c>
      <c r="E172" s="36">
        <v>0</v>
      </c>
      <c r="F172" s="36">
        <f>SUM(F173:F177)</f>
        <v>800</v>
      </c>
      <c r="G172" s="36">
        <v>0</v>
      </c>
      <c r="H172" s="36">
        <f>SUM(H173:H177)</f>
        <v>1650</v>
      </c>
      <c r="I172" s="36">
        <f>SUM(I173:I177)</f>
        <v>250</v>
      </c>
      <c r="J172" s="67"/>
      <c r="K172" s="30"/>
    </row>
    <row r="173" spans="1:11" ht="16.5" customHeight="1">
      <c r="A173" s="94"/>
      <c r="B173" s="95"/>
      <c r="C173" s="1" t="s">
        <v>24</v>
      </c>
      <c r="D173" s="4">
        <f>D184</f>
        <v>100</v>
      </c>
      <c r="E173" s="4">
        <f t="shared" ref="E173:I173" si="29">E184</f>
        <v>0</v>
      </c>
      <c r="F173" s="4">
        <f t="shared" si="29"/>
        <v>0</v>
      </c>
      <c r="G173" s="4">
        <f t="shared" si="29"/>
        <v>0</v>
      </c>
      <c r="H173" s="4">
        <f t="shared" si="29"/>
        <v>100</v>
      </c>
      <c r="I173" s="4">
        <f t="shared" si="29"/>
        <v>0</v>
      </c>
      <c r="J173" s="54"/>
      <c r="K173" s="30"/>
    </row>
    <row r="174" spans="1:11" ht="16.5" customHeight="1">
      <c r="A174" s="96"/>
      <c r="B174" s="95"/>
      <c r="C174" s="1" t="s">
        <v>9</v>
      </c>
      <c r="D174" s="4">
        <f>D180+D187</f>
        <v>100</v>
      </c>
      <c r="E174" s="4">
        <f t="shared" ref="E174:I174" si="30">E180+E187</f>
        <v>0</v>
      </c>
      <c r="F174" s="4">
        <f t="shared" si="30"/>
        <v>0</v>
      </c>
      <c r="G174" s="4">
        <f t="shared" si="30"/>
        <v>0</v>
      </c>
      <c r="H174" s="4">
        <f t="shared" si="30"/>
        <v>100</v>
      </c>
      <c r="I174" s="4">
        <f t="shared" si="30"/>
        <v>0</v>
      </c>
      <c r="J174" s="54"/>
      <c r="K174" s="30"/>
    </row>
    <row r="175" spans="1:11" ht="16.5" customHeight="1">
      <c r="A175" s="96"/>
      <c r="B175" s="95"/>
      <c r="C175" s="1" t="s">
        <v>3</v>
      </c>
      <c r="D175" s="6">
        <f>D181+D182</f>
        <v>1100</v>
      </c>
      <c r="E175" s="6">
        <f t="shared" ref="E175:I175" si="31">E181+E182</f>
        <v>0</v>
      </c>
      <c r="F175" s="6">
        <f t="shared" si="31"/>
        <v>400</v>
      </c>
      <c r="G175" s="6">
        <f t="shared" si="31"/>
        <v>0</v>
      </c>
      <c r="H175" s="6">
        <f t="shared" si="31"/>
        <v>600</v>
      </c>
      <c r="I175" s="6">
        <f t="shared" si="31"/>
        <v>100</v>
      </c>
      <c r="J175" s="54"/>
      <c r="K175" s="30"/>
    </row>
    <row r="176" spans="1:11" ht="16.5" customHeight="1">
      <c r="A176" s="96"/>
      <c r="B176" s="95"/>
      <c r="C176" s="1" t="s">
        <v>206</v>
      </c>
      <c r="D176" s="4">
        <f>D185+D186</f>
        <v>400</v>
      </c>
      <c r="E176" s="4">
        <f t="shared" ref="E176:I176" si="32">E185+E186</f>
        <v>0</v>
      </c>
      <c r="F176" s="4">
        <f t="shared" si="32"/>
        <v>0</v>
      </c>
      <c r="G176" s="4">
        <f t="shared" si="32"/>
        <v>0</v>
      </c>
      <c r="H176" s="4">
        <f t="shared" si="32"/>
        <v>250</v>
      </c>
      <c r="I176" s="4">
        <f t="shared" si="32"/>
        <v>150</v>
      </c>
      <c r="J176" s="54"/>
      <c r="K176" s="30"/>
    </row>
    <row r="177" spans="1:11" ht="16.5" customHeight="1" thickBot="1">
      <c r="A177" s="97"/>
      <c r="B177" s="98"/>
      <c r="C177" s="46" t="s">
        <v>25</v>
      </c>
      <c r="D177" s="55">
        <f>D183</f>
        <v>1000</v>
      </c>
      <c r="E177" s="55">
        <f t="shared" ref="E177:I177" si="33">E183</f>
        <v>0</v>
      </c>
      <c r="F177" s="55">
        <f t="shared" si="33"/>
        <v>400</v>
      </c>
      <c r="G177" s="55">
        <f t="shared" si="33"/>
        <v>0</v>
      </c>
      <c r="H177" s="55">
        <f t="shared" si="33"/>
        <v>600</v>
      </c>
      <c r="I177" s="55">
        <f t="shared" si="33"/>
        <v>0</v>
      </c>
      <c r="J177" s="56"/>
      <c r="K177" s="30"/>
    </row>
    <row r="178" spans="1:11" ht="113.25" customHeight="1">
      <c r="A178" s="11" t="s">
        <v>70</v>
      </c>
      <c r="B178" s="99" t="s">
        <v>223</v>
      </c>
      <c r="C178" s="38" t="s">
        <v>7</v>
      </c>
      <c r="D178" s="91"/>
      <c r="E178" s="91"/>
      <c r="F178" s="91"/>
      <c r="G178" s="91"/>
      <c r="H178" s="91"/>
      <c r="I178" s="91"/>
      <c r="J178" s="38" t="s">
        <v>174</v>
      </c>
    </row>
    <row r="179" spans="1:11" ht="99" customHeight="1">
      <c r="A179" s="120" t="s">
        <v>71</v>
      </c>
      <c r="B179" s="3" t="s">
        <v>95</v>
      </c>
      <c r="C179" s="1" t="s">
        <v>7</v>
      </c>
      <c r="D179" s="5"/>
      <c r="E179" s="5"/>
      <c r="F179" s="5"/>
      <c r="G179" s="5"/>
      <c r="H179" s="5"/>
      <c r="I179" s="5"/>
      <c r="J179" s="1" t="s">
        <v>209</v>
      </c>
    </row>
    <row r="180" spans="1:11" ht="36" customHeight="1">
      <c r="A180" s="120"/>
      <c r="B180" s="3" t="s">
        <v>191</v>
      </c>
      <c r="C180" s="1" t="s">
        <v>2</v>
      </c>
      <c r="D180" s="6">
        <f>F180+H180+I180</f>
        <v>50</v>
      </c>
      <c r="E180" s="6"/>
      <c r="F180" s="6">
        <v>0</v>
      </c>
      <c r="G180" s="6"/>
      <c r="H180" s="6">
        <v>50</v>
      </c>
      <c r="I180" s="6"/>
      <c r="J180" s="118" t="s">
        <v>215</v>
      </c>
      <c r="K180" s="30"/>
    </row>
    <row r="181" spans="1:11" ht="31.5" customHeight="1">
      <c r="A181" s="120"/>
      <c r="B181" s="3" t="s">
        <v>192</v>
      </c>
      <c r="C181" s="1" t="s">
        <v>3</v>
      </c>
      <c r="D181" s="6">
        <f>SUM(E181:I181)</f>
        <v>1000</v>
      </c>
      <c r="E181" s="6"/>
      <c r="F181" s="6">
        <v>400</v>
      </c>
      <c r="G181" s="6"/>
      <c r="H181" s="6">
        <v>600</v>
      </c>
      <c r="I181" s="6"/>
      <c r="J181" s="122"/>
      <c r="K181" s="30"/>
    </row>
    <row r="182" spans="1:11" ht="30" customHeight="1">
      <c r="A182" s="120"/>
      <c r="B182" s="3" t="s">
        <v>194</v>
      </c>
      <c r="C182" s="1" t="s">
        <v>3</v>
      </c>
      <c r="D182" s="6">
        <f>SUM(E182:I182)</f>
        <v>100</v>
      </c>
      <c r="E182" s="6"/>
      <c r="F182" s="6"/>
      <c r="G182" s="6"/>
      <c r="H182" s="6"/>
      <c r="I182" s="6">
        <v>100</v>
      </c>
      <c r="J182" s="122"/>
      <c r="K182" s="30"/>
    </row>
    <row r="183" spans="1:11" ht="30" customHeight="1">
      <c r="A183" s="120"/>
      <c r="B183" s="3" t="s">
        <v>193</v>
      </c>
      <c r="C183" s="1" t="s">
        <v>4</v>
      </c>
      <c r="D183" s="6">
        <f>SUM(E183:I183)</f>
        <v>1000</v>
      </c>
      <c r="E183" s="6"/>
      <c r="F183" s="6">
        <v>400</v>
      </c>
      <c r="G183" s="6"/>
      <c r="H183" s="6">
        <v>600</v>
      </c>
      <c r="I183" s="6"/>
      <c r="J183" s="119"/>
      <c r="K183" s="30"/>
    </row>
    <row r="184" spans="1:11" ht="33.75" customHeight="1">
      <c r="A184" s="120"/>
      <c r="B184" s="3" t="s">
        <v>198</v>
      </c>
      <c r="C184" s="1" t="s">
        <v>1</v>
      </c>
      <c r="D184" s="6">
        <v>100</v>
      </c>
      <c r="E184" s="6"/>
      <c r="F184" s="6"/>
      <c r="G184" s="6"/>
      <c r="H184" s="6">
        <v>100</v>
      </c>
      <c r="I184" s="6"/>
      <c r="J184" s="1" t="s">
        <v>154</v>
      </c>
    </row>
    <row r="185" spans="1:11" ht="49.5" customHeight="1">
      <c r="A185" s="120"/>
      <c r="B185" s="3" t="s">
        <v>96</v>
      </c>
      <c r="C185" s="1" t="s">
        <v>190</v>
      </c>
      <c r="D185" s="6">
        <f>SUM(E185:I185)</f>
        <v>20</v>
      </c>
      <c r="E185" s="6"/>
      <c r="F185" s="6"/>
      <c r="G185" s="6"/>
      <c r="H185" s="6">
        <v>20</v>
      </c>
      <c r="I185" s="6"/>
      <c r="J185" s="1" t="s">
        <v>185</v>
      </c>
    </row>
    <row r="186" spans="1:11" ht="35.25" customHeight="1">
      <c r="A186" s="120"/>
      <c r="B186" s="12" t="s">
        <v>73</v>
      </c>
      <c r="C186" s="1" t="s">
        <v>190</v>
      </c>
      <c r="D186" s="6">
        <v>380</v>
      </c>
      <c r="E186" s="6"/>
      <c r="F186" s="6"/>
      <c r="G186" s="6"/>
      <c r="H186" s="6">
        <v>230</v>
      </c>
      <c r="I186" s="6">
        <v>150</v>
      </c>
      <c r="J186" s="1" t="s">
        <v>186</v>
      </c>
    </row>
    <row r="187" spans="1:11" ht="35.25" customHeight="1">
      <c r="A187" s="120"/>
      <c r="B187" s="8" t="s">
        <v>188</v>
      </c>
      <c r="C187" s="1" t="s">
        <v>2</v>
      </c>
      <c r="D187" s="6">
        <v>50</v>
      </c>
      <c r="E187" s="6"/>
      <c r="F187" s="6"/>
      <c r="G187" s="6"/>
      <c r="H187" s="6">
        <v>50</v>
      </c>
      <c r="I187" s="6"/>
      <c r="J187" s="1" t="s">
        <v>187</v>
      </c>
    </row>
    <row r="188" spans="1:11" ht="16.5" customHeight="1" thickBot="1">
      <c r="A188" s="203" t="s">
        <v>175</v>
      </c>
      <c r="B188" s="204"/>
      <c r="C188" s="204"/>
      <c r="D188" s="204"/>
      <c r="E188" s="204"/>
      <c r="F188" s="204"/>
      <c r="G188" s="204"/>
      <c r="H188" s="204"/>
      <c r="I188" s="204"/>
      <c r="J188" s="205"/>
    </row>
    <row r="189" spans="1:11" ht="16.5" customHeight="1" thickBot="1">
      <c r="A189" s="139" t="s">
        <v>112</v>
      </c>
      <c r="B189" s="140"/>
      <c r="C189" s="141"/>
      <c r="D189" s="36">
        <f>SUM(D190:D194)</f>
        <v>3070</v>
      </c>
      <c r="E189" s="36">
        <f>SUM(E190:E194)</f>
        <v>348.5</v>
      </c>
      <c r="F189" s="36">
        <f>SUM(F190:F194)</f>
        <v>61.5</v>
      </c>
      <c r="G189" s="36">
        <v>0</v>
      </c>
      <c r="H189" s="36">
        <f>SUM(H190:H194)</f>
        <v>610</v>
      </c>
      <c r="I189" s="36">
        <f>SUM(I190:I194)</f>
        <v>2050</v>
      </c>
      <c r="J189" s="67"/>
      <c r="K189" s="30"/>
    </row>
    <row r="190" spans="1:11" ht="16.5" customHeight="1">
      <c r="A190" s="94"/>
      <c r="B190" s="95"/>
      <c r="C190" s="1" t="s">
        <v>24</v>
      </c>
      <c r="D190" s="6">
        <f>D211</f>
        <v>410</v>
      </c>
      <c r="E190" s="6">
        <f t="shared" ref="E190:I190" si="34">E211</f>
        <v>348.5</v>
      </c>
      <c r="F190" s="6">
        <f t="shared" si="34"/>
        <v>61.5</v>
      </c>
      <c r="G190" s="6">
        <f t="shared" si="34"/>
        <v>0</v>
      </c>
      <c r="H190" s="6">
        <f t="shared" si="34"/>
        <v>0</v>
      </c>
      <c r="I190" s="6">
        <f t="shared" si="34"/>
        <v>0</v>
      </c>
      <c r="J190" s="54"/>
      <c r="K190" s="30"/>
    </row>
    <row r="191" spans="1:11" ht="16.5" customHeight="1">
      <c r="A191" s="96"/>
      <c r="B191" s="95"/>
      <c r="C191" s="1" t="s">
        <v>9</v>
      </c>
      <c r="D191" s="6">
        <f>D196+D197+D210</f>
        <v>600</v>
      </c>
      <c r="E191" s="6">
        <f t="shared" ref="E191:I191" si="35">E196+E197+E210</f>
        <v>0</v>
      </c>
      <c r="F191" s="6">
        <f t="shared" si="35"/>
        <v>0</v>
      </c>
      <c r="G191" s="6">
        <f t="shared" si="35"/>
        <v>0</v>
      </c>
      <c r="H191" s="6">
        <f t="shared" si="35"/>
        <v>600</v>
      </c>
      <c r="I191" s="6">
        <f t="shared" si="35"/>
        <v>0</v>
      </c>
      <c r="J191" s="54"/>
      <c r="K191" s="30"/>
    </row>
    <row r="192" spans="1:11" ht="16.5" customHeight="1">
      <c r="A192" s="96"/>
      <c r="B192" s="95"/>
      <c r="C192" s="38" t="s">
        <v>164</v>
      </c>
      <c r="D192" s="6">
        <f>D207</f>
        <v>10</v>
      </c>
      <c r="E192" s="6">
        <f t="shared" ref="E192:I192" si="36">E207</f>
        <v>0</v>
      </c>
      <c r="F192" s="6">
        <f t="shared" si="36"/>
        <v>0</v>
      </c>
      <c r="G192" s="6">
        <f t="shared" si="36"/>
        <v>0</v>
      </c>
      <c r="H192" s="6">
        <f t="shared" si="36"/>
        <v>10</v>
      </c>
      <c r="I192" s="6">
        <f t="shared" si="36"/>
        <v>0</v>
      </c>
      <c r="J192" s="54"/>
      <c r="K192" s="30"/>
    </row>
    <row r="193" spans="1:11" ht="17.25" customHeight="1">
      <c r="A193" s="96"/>
      <c r="B193" s="95"/>
      <c r="C193" s="1" t="s">
        <v>3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54"/>
      <c r="K193" s="30"/>
    </row>
    <row r="194" spans="1:11" ht="16.5" customHeight="1" thickBot="1">
      <c r="A194" s="97"/>
      <c r="B194" s="98"/>
      <c r="C194" s="46" t="s">
        <v>25</v>
      </c>
      <c r="D194" s="49">
        <f>D201</f>
        <v>2050</v>
      </c>
      <c r="E194" s="49">
        <f t="shared" ref="E194:I194" si="37">E201</f>
        <v>0</v>
      </c>
      <c r="F194" s="49">
        <f t="shared" si="37"/>
        <v>0</v>
      </c>
      <c r="G194" s="49">
        <f t="shared" si="37"/>
        <v>0</v>
      </c>
      <c r="H194" s="49">
        <f t="shared" si="37"/>
        <v>0</v>
      </c>
      <c r="I194" s="49">
        <f t="shared" si="37"/>
        <v>2050</v>
      </c>
      <c r="J194" s="56"/>
      <c r="K194" s="30"/>
    </row>
    <row r="195" spans="1:11" ht="114" customHeight="1">
      <c r="A195" s="121" t="s">
        <v>70</v>
      </c>
      <c r="B195" s="100" t="s">
        <v>98</v>
      </c>
      <c r="C195" s="38" t="s">
        <v>7</v>
      </c>
      <c r="D195" s="101"/>
      <c r="E195" s="101"/>
      <c r="F195" s="101"/>
      <c r="G195" s="101"/>
      <c r="H195" s="101"/>
      <c r="I195" s="101"/>
      <c r="J195" s="102" t="s">
        <v>211</v>
      </c>
    </row>
    <row r="196" spans="1:11" ht="34.5" customHeight="1">
      <c r="A196" s="122"/>
      <c r="B196" s="8" t="s">
        <v>202</v>
      </c>
      <c r="C196" s="1" t="s">
        <v>2</v>
      </c>
      <c r="D196" s="4">
        <v>50</v>
      </c>
      <c r="E196" s="4"/>
      <c r="F196" s="6"/>
      <c r="G196" s="6"/>
      <c r="H196" s="6">
        <v>50</v>
      </c>
      <c r="I196" s="6"/>
      <c r="J196" s="1" t="s">
        <v>210</v>
      </c>
    </row>
    <row r="197" spans="1:11" ht="33.75" customHeight="1">
      <c r="A197" s="119"/>
      <c r="B197" s="8" t="s">
        <v>203</v>
      </c>
      <c r="C197" s="1" t="s">
        <v>2</v>
      </c>
      <c r="D197" s="4">
        <f>SUM(E197:I197)</f>
        <v>50</v>
      </c>
      <c r="E197" s="4"/>
      <c r="F197" s="6"/>
      <c r="G197" s="6"/>
      <c r="H197" s="6">
        <v>50</v>
      </c>
      <c r="I197" s="6"/>
      <c r="J197" s="1" t="s">
        <v>204</v>
      </c>
    </row>
    <row r="198" spans="1:11" ht="61.5" customHeight="1">
      <c r="A198" s="13" t="s">
        <v>71</v>
      </c>
      <c r="B198" s="8" t="s">
        <v>99</v>
      </c>
      <c r="C198" s="1" t="s">
        <v>7</v>
      </c>
      <c r="D198" s="9"/>
      <c r="E198" s="9"/>
      <c r="F198" s="9"/>
      <c r="G198" s="9"/>
      <c r="H198" s="9"/>
      <c r="I198" s="9"/>
      <c r="J198" s="143" t="s">
        <v>165</v>
      </c>
      <c r="K198" s="103"/>
    </row>
    <row r="199" spans="1:11" ht="78.75" customHeight="1">
      <c r="A199" s="13" t="s">
        <v>74</v>
      </c>
      <c r="B199" s="8" t="s">
        <v>100</v>
      </c>
      <c r="C199" s="1" t="s">
        <v>7</v>
      </c>
      <c r="D199" s="9"/>
      <c r="E199" s="9"/>
      <c r="F199" s="9"/>
      <c r="G199" s="9"/>
      <c r="H199" s="9"/>
      <c r="I199" s="9"/>
      <c r="J199" s="143"/>
      <c r="K199" s="103"/>
    </row>
    <row r="200" spans="1:11" ht="160.5" customHeight="1">
      <c r="A200" s="120" t="s">
        <v>76</v>
      </c>
      <c r="B200" s="8" t="s">
        <v>101</v>
      </c>
      <c r="C200" s="1" t="s">
        <v>7</v>
      </c>
      <c r="D200" s="9"/>
      <c r="E200" s="9"/>
      <c r="F200" s="9"/>
      <c r="G200" s="9"/>
      <c r="H200" s="9"/>
      <c r="I200" s="9"/>
      <c r="J200" s="13" t="s">
        <v>176</v>
      </c>
    </row>
    <row r="201" spans="1:11" ht="114.75" customHeight="1">
      <c r="A201" s="120"/>
      <c r="B201" s="8" t="s">
        <v>189</v>
      </c>
      <c r="C201" s="1" t="s">
        <v>4</v>
      </c>
      <c r="D201" s="4">
        <v>2050</v>
      </c>
      <c r="E201" s="4"/>
      <c r="F201" s="6"/>
      <c r="G201" s="6"/>
      <c r="H201" s="6"/>
      <c r="I201" s="6">
        <v>2050</v>
      </c>
      <c r="J201" s="13" t="s">
        <v>180</v>
      </c>
    </row>
    <row r="202" spans="1:11" s="106" customFormat="1" ht="131.25" customHeight="1">
      <c r="A202" s="104" t="s">
        <v>78</v>
      </c>
      <c r="B202" s="63" t="s">
        <v>102</v>
      </c>
      <c r="C202" s="64" t="s">
        <v>7</v>
      </c>
      <c r="D202" s="105"/>
      <c r="E202" s="105"/>
      <c r="F202" s="105"/>
      <c r="G202" s="105"/>
      <c r="H202" s="105"/>
      <c r="I202" s="105"/>
      <c r="J202" s="104" t="s">
        <v>97</v>
      </c>
    </row>
    <row r="203" spans="1:11" ht="179.25" customHeight="1">
      <c r="A203" s="13" t="s">
        <v>89</v>
      </c>
      <c r="B203" s="8" t="s">
        <v>103</v>
      </c>
      <c r="C203" s="1" t="s">
        <v>7</v>
      </c>
      <c r="D203" s="9"/>
      <c r="E203" s="9"/>
      <c r="F203" s="9"/>
      <c r="G203" s="9"/>
      <c r="H203" s="9"/>
      <c r="I203" s="9"/>
      <c r="J203" s="118" t="s">
        <v>97</v>
      </c>
    </row>
    <row r="204" spans="1:11" ht="33" customHeight="1">
      <c r="A204" s="118" t="s">
        <v>82</v>
      </c>
      <c r="B204" s="8" t="s">
        <v>104</v>
      </c>
      <c r="C204" s="118" t="s">
        <v>7</v>
      </c>
      <c r="D204" s="71"/>
      <c r="E204" s="71"/>
      <c r="F204" s="9"/>
      <c r="G204" s="9"/>
      <c r="H204" s="71"/>
      <c r="I204" s="9"/>
      <c r="J204" s="122"/>
    </row>
    <row r="205" spans="1:11" ht="31.5" customHeight="1">
      <c r="A205" s="119"/>
      <c r="B205" s="12" t="s">
        <v>218</v>
      </c>
      <c r="C205" s="119"/>
      <c r="D205" s="71"/>
      <c r="E205" s="71"/>
      <c r="F205" s="9"/>
      <c r="G205" s="9"/>
      <c r="H205" s="71"/>
      <c r="I205" s="9"/>
      <c r="J205" s="107" t="s">
        <v>230</v>
      </c>
    </row>
    <row r="206" spans="1:11" ht="31.5">
      <c r="A206" s="120" t="s">
        <v>91</v>
      </c>
      <c r="B206" s="8" t="s">
        <v>106</v>
      </c>
      <c r="C206" s="1" t="s">
        <v>7</v>
      </c>
      <c r="D206" s="5"/>
      <c r="E206" s="5"/>
      <c r="F206" s="4"/>
      <c r="G206" s="4"/>
      <c r="H206" s="5"/>
      <c r="I206" s="9"/>
      <c r="J206" s="107"/>
    </row>
    <row r="207" spans="1:11" ht="28.5" customHeight="1">
      <c r="A207" s="120"/>
      <c r="B207" s="8" t="s">
        <v>68</v>
      </c>
      <c r="C207" s="1" t="s">
        <v>164</v>
      </c>
      <c r="D207" s="4">
        <v>10</v>
      </c>
      <c r="E207" s="4"/>
      <c r="F207" s="4"/>
      <c r="G207" s="4"/>
      <c r="H207" s="4">
        <v>10</v>
      </c>
      <c r="I207" s="9"/>
      <c r="J207" s="107" t="s">
        <v>185</v>
      </c>
    </row>
    <row r="208" spans="1:11" ht="66.75" customHeight="1">
      <c r="A208" s="108" t="s">
        <v>105</v>
      </c>
      <c r="B208" s="3" t="s">
        <v>160</v>
      </c>
      <c r="C208" s="1" t="s">
        <v>7</v>
      </c>
      <c r="D208" s="109"/>
      <c r="E208" s="109"/>
      <c r="F208" s="109"/>
      <c r="G208" s="109"/>
      <c r="H208" s="109"/>
      <c r="I208" s="109"/>
      <c r="J208" s="13" t="s">
        <v>229</v>
      </c>
    </row>
    <row r="209" spans="1:10" ht="48.75" customHeight="1">
      <c r="A209" s="201" t="s">
        <v>161</v>
      </c>
      <c r="B209" s="7" t="s">
        <v>231</v>
      </c>
      <c r="C209" s="1" t="s">
        <v>164</v>
      </c>
      <c r="D209" s="109"/>
      <c r="E209" s="109"/>
      <c r="F209" s="109"/>
      <c r="G209" s="109"/>
      <c r="H209" s="109"/>
      <c r="I209" s="109"/>
      <c r="J209" s="13" t="s">
        <v>97</v>
      </c>
    </row>
    <row r="210" spans="1:10" ht="31.5" customHeight="1">
      <c r="A210" s="202"/>
      <c r="B210" s="7" t="s">
        <v>218</v>
      </c>
      <c r="C210" s="110" t="s">
        <v>2</v>
      </c>
      <c r="D210" s="111">
        <v>500</v>
      </c>
      <c r="E210" s="111"/>
      <c r="F210" s="111"/>
      <c r="G210" s="111"/>
      <c r="H210" s="111">
        <v>500</v>
      </c>
      <c r="I210" s="111"/>
      <c r="J210" s="13" t="s">
        <v>232</v>
      </c>
    </row>
    <row r="211" spans="1:10" ht="354" customHeight="1">
      <c r="A211" s="108" t="s">
        <v>213</v>
      </c>
      <c r="B211" s="7" t="s">
        <v>169</v>
      </c>
      <c r="C211" s="112" t="s">
        <v>1</v>
      </c>
      <c r="D211" s="113">
        <f>SUM(E211:I211)</f>
        <v>410</v>
      </c>
      <c r="E211" s="113">
        <v>348.5</v>
      </c>
      <c r="F211" s="113">
        <v>61.5</v>
      </c>
      <c r="G211" s="113">
        <v>0</v>
      </c>
      <c r="H211" s="113">
        <v>0</v>
      </c>
      <c r="I211" s="113">
        <v>0</v>
      </c>
      <c r="J211" s="8" t="s">
        <v>166</v>
      </c>
    </row>
    <row r="212" spans="1:10" ht="15.75">
      <c r="J212" s="114" t="s">
        <v>178</v>
      </c>
    </row>
  </sheetData>
  <mergeCells count="133">
    <mergeCell ref="J203:J204"/>
    <mergeCell ref="A204:A205"/>
    <mergeCell ref="C204:C205"/>
    <mergeCell ref="A209:A210"/>
    <mergeCell ref="A106:B106"/>
    <mergeCell ref="A112:A116"/>
    <mergeCell ref="A126:A127"/>
    <mergeCell ref="A142:A147"/>
    <mergeCell ref="A38:B38"/>
    <mergeCell ref="B82:I82"/>
    <mergeCell ref="A69:A72"/>
    <mergeCell ref="B76:I76"/>
    <mergeCell ref="J78:J93"/>
    <mergeCell ref="B69:I69"/>
    <mergeCell ref="B73:I73"/>
    <mergeCell ref="B66:I66"/>
    <mergeCell ref="A82:A86"/>
    <mergeCell ref="A87:A88"/>
    <mergeCell ref="A66:A68"/>
    <mergeCell ref="A73:A75"/>
    <mergeCell ref="A206:A207"/>
    <mergeCell ref="A188:J188"/>
    <mergeCell ref="A138:A141"/>
    <mergeCell ref="A135:B135"/>
    <mergeCell ref="A1:J1"/>
    <mergeCell ref="B46:B47"/>
    <mergeCell ref="B50:I50"/>
    <mergeCell ref="B44:B45"/>
    <mergeCell ref="B55:I55"/>
    <mergeCell ref="B58:I59"/>
    <mergeCell ref="B62:I62"/>
    <mergeCell ref="E5:I5"/>
    <mergeCell ref="E4:I4"/>
    <mergeCell ref="A27:A28"/>
    <mergeCell ref="A55:A57"/>
    <mergeCell ref="B42:I42"/>
    <mergeCell ref="A42:A49"/>
    <mergeCell ref="A2:J2"/>
    <mergeCell ref="A14:B14"/>
    <mergeCell ref="A39:B39"/>
    <mergeCell ref="A37:B37"/>
    <mergeCell ref="A4:A6"/>
    <mergeCell ref="A41:J41"/>
    <mergeCell ref="A10:B10"/>
    <mergeCell ref="A40:J40"/>
    <mergeCell ref="D4:D6"/>
    <mergeCell ref="A36:B36"/>
    <mergeCell ref="A35:B35"/>
    <mergeCell ref="A33:J33"/>
    <mergeCell ref="A34:C34"/>
    <mergeCell ref="A17:C17"/>
    <mergeCell ref="B4:B6"/>
    <mergeCell ref="C4:C6"/>
    <mergeCell ref="A16:J16"/>
    <mergeCell ref="J4:J6"/>
    <mergeCell ref="A21:J21"/>
    <mergeCell ref="A18:B18"/>
    <mergeCell ref="A15:B15"/>
    <mergeCell ref="A13:B13"/>
    <mergeCell ref="A8:C8"/>
    <mergeCell ref="A9:B9"/>
    <mergeCell ref="A11:B11"/>
    <mergeCell ref="A12:B12"/>
    <mergeCell ref="J23:J25"/>
    <mergeCell ref="J26:J32"/>
    <mergeCell ref="A31:A32"/>
    <mergeCell ref="A22:J22"/>
    <mergeCell ref="A23:A26"/>
    <mergeCell ref="A29:A30"/>
    <mergeCell ref="B23:I23"/>
    <mergeCell ref="B27:I27"/>
    <mergeCell ref="B29:I29"/>
    <mergeCell ref="B31:I31"/>
    <mergeCell ref="A20:B20"/>
    <mergeCell ref="A19:B19"/>
    <mergeCell ref="A155:A158"/>
    <mergeCell ref="J167:J170"/>
    <mergeCell ref="A172:C172"/>
    <mergeCell ref="A171:J171"/>
    <mergeCell ref="J109:J110"/>
    <mergeCell ref="A111:J111"/>
    <mergeCell ref="J120:J122"/>
    <mergeCell ref="A128:A129"/>
    <mergeCell ref="C128:C129"/>
    <mergeCell ref="A137:B137"/>
    <mergeCell ref="J117:J118"/>
    <mergeCell ref="B114:B115"/>
    <mergeCell ref="A163:J163"/>
    <mergeCell ref="A136:B136"/>
    <mergeCell ref="A58:A65"/>
    <mergeCell ref="A97:A99"/>
    <mergeCell ref="A50:A54"/>
    <mergeCell ref="J138:J141"/>
    <mergeCell ref="A130:J130"/>
    <mergeCell ref="A134:B134"/>
    <mergeCell ref="B138:B141"/>
    <mergeCell ref="A107:B107"/>
    <mergeCell ref="A105:B105"/>
    <mergeCell ref="A101:C101"/>
    <mergeCell ref="A108:J108"/>
    <mergeCell ref="A133:B133"/>
    <mergeCell ref="A200:A201"/>
    <mergeCell ref="J198:J199"/>
    <mergeCell ref="A189:C189"/>
    <mergeCell ref="A164:C164"/>
    <mergeCell ref="A160:A161"/>
    <mergeCell ref="A179:A187"/>
    <mergeCell ref="J180:J183"/>
    <mergeCell ref="J153:J155"/>
    <mergeCell ref="B89:I89"/>
    <mergeCell ref="B94:I94"/>
    <mergeCell ref="A103:B103"/>
    <mergeCell ref="A124:A125"/>
    <mergeCell ref="J42:J60"/>
    <mergeCell ref="J61:J77"/>
    <mergeCell ref="A195:A197"/>
    <mergeCell ref="A150:A151"/>
    <mergeCell ref="B79:I79"/>
    <mergeCell ref="A76:A81"/>
    <mergeCell ref="A102:B102"/>
    <mergeCell ref="A104:B104"/>
    <mergeCell ref="A100:J100"/>
    <mergeCell ref="J94:J99"/>
    <mergeCell ref="A131:C131"/>
    <mergeCell ref="B143:B144"/>
    <mergeCell ref="J143:J144"/>
    <mergeCell ref="J114:J115"/>
    <mergeCell ref="A118:A123"/>
    <mergeCell ref="B97:I97"/>
    <mergeCell ref="A132:B132"/>
    <mergeCell ref="A94:A96"/>
    <mergeCell ref="B87:I87"/>
    <mergeCell ref="A89:A93"/>
  </mergeCells>
  <pageMargins left="0.24" right="0.19685039370078741" top="0.2" bottom="0.27559055118110237" header="0.2" footer="0.27559055118110237"/>
  <pageSetup paperSize="9" scale="9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2012-10-18T07:20:01Z</dcterms:modified>
</cp:coreProperties>
</file>