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9020" windowHeight="118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23" i="1"/>
  <c r="F47" s="1"/>
  <c r="H24"/>
  <c r="H48" s="1"/>
  <c r="G24"/>
  <c r="G48" s="1"/>
  <c r="H23"/>
  <c r="G23"/>
  <c r="F24"/>
  <c r="F48" s="1"/>
  <c r="I35"/>
  <c r="I40"/>
  <c r="I33"/>
  <c r="I31"/>
  <c r="I12"/>
  <c r="I36"/>
  <c r="H43"/>
  <c r="H50" s="1"/>
  <c r="G43"/>
  <c r="G50" s="1"/>
  <c r="F43"/>
  <c r="F50" s="1"/>
  <c r="H41"/>
  <c r="G41"/>
  <c r="F41"/>
  <c r="I44"/>
  <c r="I30"/>
  <c r="I39"/>
  <c r="I18"/>
  <c r="I19"/>
  <c r="I20"/>
  <c r="I21"/>
  <c r="I22"/>
  <c r="I13"/>
  <c r="I14"/>
  <c r="I15"/>
  <c r="I16"/>
  <c r="I17"/>
  <c r="I11"/>
  <c r="I41" l="1"/>
  <c r="F49"/>
  <c r="I49" s="1"/>
  <c r="H46"/>
  <c r="G46"/>
  <c r="I50"/>
  <c r="F46"/>
  <c r="H26"/>
  <c r="G26"/>
  <c r="H47"/>
  <c r="H53" s="1"/>
  <c r="G47"/>
  <c r="G53" s="1"/>
  <c r="F26"/>
  <c r="I48"/>
  <c r="I24"/>
  <c r="I43"/>
  <c r="H54"/>
  <c r="G54"/>
  <c r="F54"/>
  <c r="I23"/>
  <c r="F51" l="1"/>
  <c r="I46"/>
  <c r="F53"/>
  <c r="I53" s="1"/>
  <c r="H51"/>
  <c r="I26"/>
  <c r="G51"/>
  <c r="I47"/>
  <c r="I54"/>
  <c r="I51" l="1"/>
</calcChain>
</file>

<file path=xl/sharedStrings.xml><?xml version="1.0" encoding="utf-8"?>
<sst xmlns="http://schemas.openxmlformats.org/spreadsheetml/2006/main" count="124" uniqueCount="61">
  <si>
    <t xml:space="preserve">N  </t>
  </si>
  <si>
    <t>п/п</t>
  </si>
  <si>
    <t xml:space="preserve">Мероприятия по реализации Программы    </t>
  </si>
  <si>
    <t>Источники    финансирования</t>
  </si>
  <si>
    <t>Срок  исполнения</t>
  </si>
  <si>
    <t xml:space="preserve">Всего  (тыс. руб.)   </t>
  </si>
  <si>
    <t xml:space="preserve">Объем финансирования  по годам (тыс. руб.)    </t>
  </si>
  <si>
    <t>2013 г.</t>
  </si>
  <si>
    <t>2014 г.</t>
  </si>
  <si>
    <t>2015 г.</t>
  </si>
  <si>
    <t>Обеспечение деятельности единой дежурно-диспетчерской службы Пушкинского муниципального района</t>
  </si>
  <si>
    <t>Бюджет Пушкинского муниципального района</t>
  </si>
  <si>
    <t xml:space="preserve">2013-2015 г.   </t>
  </si>
  <si>
    <t>Бюджет городских поселений</t>
  </si>
  <si>
    <t>Организация мероприятий по гражданской обороне, разработке и реализации планов гражданской обороны и защиты населения</t>
  </si>
  <si>
    <t xml:space="preserve">2013-2015 г. </t>
  </si>
  <si>
    <t>Бюджет городских и сельских поселений</t>
  </si>
  <si>
    <t>2013-2015 г</t>
  </si>
  <si>
    <t>Организация подготовки и обучения населения способам защиты от опасностей, возникающих при ведении военных действий или вследствие этих действий</t>
  </si>
  <si>
    <t>Поддержание в состоянии постоянной готовности к использованию системы оповещения населения об опасностях, возникающих при ведении военных действий или вследствие этих действий, защитных сооружений и других объектов гражданской обороны</t>
  </si>
  <si>
    <t>Проведение мероприятий по подготовке к эвакуации населения, материальных и культурных ценностей в безопасные районы</t>
  </si>
  <si>
    <t>Создание и содержание в целях гражданской обороны запасов продовольствия, медицинских средств индивидуальной защиты и иных средств</t>
  </si>
  <si>
    <t>2013-2015 г.</t>
  </si>
  <si>
    <t xml:space="preserve">Итого по разделу 1:     </t>
  </si>
  <si>
    <t>Организация обучения населения по вопросам предупреждения и ликвидации ЧС</t>
  </si>
  <si>
    <t>Своевременное оповещение и информирование населения об угрозе возникновения или о возникновении ЧС</t>
  </si>
  <si>
    <t xml:space="preserve">Бюджет Пушкинского муниципального района, </t>
  </si>
  <si>
    <t>Создание, содержание и организация деятельности аварийно-спасательных служб и (или) аварийно-спасательных формирований</t>
  </si>
  <si>
    <t xml:space="preserve">Бюджет городских и сельских поселений </t>
  </si>
  <si>
    <t xml:space="preserve">Бюджет Пушкинского муниципального района </t>
  </si>
  <si>
    <t>Формирование финансовых и материальных резервов для ликвидации чрезвычайных ситуаций</t>
  </si>
  <si>
    <t xml:space="preserve">Итого по разделу 2:     </t>
  </si>
  <si>
    <t>Бюджет Московской области</t>
  </si>
  <si>
    <t>Всего по Подпрограмме I:</t>
  </si>
  <si>
    <t xml:space="preserve">В том числе:                                                                                        </t>
  </si>
  <si>
    <t xml:space="preserve">бюджет городских и сельских поселений                </t>
  </si>
  <si>
    <t>1.1</t>
  </si>
  <si>
    <t>2.1</t>
  </si>
  <si>
    <t>1.2</t>
  </si>
  <si>
    <t>1.3</t>
  </si>
  <si>
    <t>2.2.</t>
  </si>
  <si>
    <t>2.3</t>
  </si>
  <si>
    <t>2.4</t>
  </si>
  <si>
    <t>1.4</t>
  </si>
  <si>
    <t xml:space="preserve">Ответственный за выполнение мероприятий   Программы      </t>
  </si>
  <si>
    <t>1.5</t>
  </si>
  <si>
    <t>1.6</t>
  </si>
  <si>
    <t xml:space="preserve">бюджет городских и сельских поселений                 </t>
  </si>
  <si>
    <t xml:space="preserve">бюджет городских и сельских поселений               </t>
  </si>
  <si>
    <t>Администрации поселений</t>
  </si>
  <si>
    <t xml:space="preserve">    </t>
  </si>
  <si>
    <t xml:space="preserve">: </t>
  </si>
  <si>
    <t>Итого по разделу 1</t>
  </si>
  <si>
    <t>Всего</t>
  </si>
  <si>
    <t>Управление по культуре,делам молодежи, физической культуре, спорту и туризму</t>
  </si>
  <si>
    <t>Реализация мероприятий плана действий по предупреждению и ликвидации чрезвычайных ситуаций, в т.ч. приобретение:                                                                -блочно-модульной котельной;                                   - дизель-генератора.</t>
  </si>
  <si>
    <t xml:space="preserve"> </t>
  </si>
  <si>
    <t>2.5</t>
  </si>
  <si>
    <t>Управление территориальной безопаности администрации района</t>
  </si>
  <si>
    <t>Организация и осуществление мероприятий по гражданской обороне, защите населения и территорий от чрезвычайных ситуаций                          природного и техногенного характера</t>
  </si>
  <si>
    <t>2.                            Проведение мероприятий по участию в предупреждении и ликвидации последствий чрезвычайных ситуаций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</si>
</sst>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2" fontId="0" fillId="0" borderId="0" xfId="0" applyNumberFormat="1"/>
    <xf numFmtId="0" fontId="0" fillId="0" borderId="2" xfId="0" applyBorder="1"/>
    <xf numFmtId="0" fontId="1" fillId="0" borderId="0" xfId="0" applyFont="1" applyAlignment="1">
      <alignment horizontal="justify"/>
    </xf>
    <xf numFmtId="49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left" vertical="top" wrapText="1"/>
    </xf>
    <xf numFmtId="49" fontId="1" fillId="0" borderId="0" xfId="0" applyNumberFormat="1" applyFont="1" applyAlignment="1">
      <alignment horizontal="justify"/>
    </xf>
    <xf numFmtId="49" fontId="1" fillId="0" borderId="0" xfId="0" applyNumberFormat="1" applyFont="1"/>
    <xf numFmtId="0" fontId="1" fillId="0" borderId="0" xfId="0" applyFont="1"/>
    <xf numFmtId="0" fontId="1" fillId="0" borderId="0" xfId="0" applyFont="1" applyBorder="1"/>
    <xf numFmtId="0" fontId="1" fillId="0" borderId="0" xfId="0" applyFont="1" applyAlignment="1"/>
    <xf numFmtId="0" fontId="1" fillId="0" borderId="1" xfId="0" applyFont="1" applyBorder="1"/>
    <xf numFmtId="49" fontId="1" fillId="0" borderId="3" xfId="0" applyNumberFormat="1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5" xfId="0" applyFont="1" applyBorder="1"/>
    <xf numFmtId="0" fontId="1" fillId="0" borderId="8" xfId="0" applyFont="1" applyBorder="1"/>
    <xf numFmtId="164" fontId="1" fillId="0" borderId="8" xfId="0" applyNumberFormat="1" applyFont="1" applyBorder="1"/>
    <xf numFmtId="0" fontId="1" fillId="0" borderId="4" xfId="0" applyFont="1" applyBorder="1" applyAlignment="1">
      <alignment vertical="top"/>
    </xf>
    <xf numFmtId="0" fontId="1" fillId="0" borderId="8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49" fontId="1" fillId="0" borderId="6" xfId="0" applyNumberFormat="1" applyFont="1" applyBorder="1" applyAlignment="1">
      <alignment vertical="top" wrapText="1"/>
    </xf>
    <xf numFmtId="49" fontId="1" fillId="0" borderId="7" xfId="0" applyNumberFormat="1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/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0" fontId="0" fillId="0" borderId="8" xfId="0" applyBorder="1" applyAlignment="1">
      <alignment wrapText="1"/>
    </xf>
    <xf numFmtId="0" fontId="0" fillId="0" borderId="5" xfId="0" applyBorder="1" applyAlignment="1">
      <alignment wrapText="1"/>
    </xf>
    <xf numFmtId="49" fontId="1" fillId="0" borderId="1" xfId="0" applyNumberFormat="1" applyFont="1" applyBorder="1" applyAlignment="1">
      <alignment vertical="top" wrapText="1"/>
    </xf>
    <xf numFmtId="49" fontId="1" fillId="0" borderId="7" xfId="0" applyNumberFormat="1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49" fontId="1" fillId="0" borderId="6" xfId="0" applyNumberFormat="1" applyFont="1" applyBorder="1" applyAlignment="1">
      <alignment vertical="top" wrapText="1"/>
    </xf>
    <xf numFmtId="164" fontId="1" fillId="0" borderId="6" xfId="0" applyNumberFormat="1" applyFont="1" applyBorder="1" applyAlignment="1">
      <alignment vertical="top" wrapText="1"/>
    </xf>
    <xf numFmtId="164" fontId="1" fillId="0" borderId="7" xfId="0" applyNumberFormat="1" applyFont="1" applyBorder="1" applyAlignment="1">
      <alignment vertical="top" wrapText="1"/>
    </xf>
    <xf numFmtId="164" fontId="1" fillId="0" borderId="4" xfId="0" applyNumberFormat="1" applyFont="1" applyBorder="1" applyAlignment="1">
      <alignment vertical="top" wrapText="1"/>
    </xf>
    <xf numFmtId="164" fontId="1" fillId="0" borderId="5" xfId="0" applyNumberFormat="1" applyFont="1" applyBorder="1" applyAlignment="1">
      <alignment vertical="top" wrapText="1"/>
    </xf>
    <xf numFmtId="0" fontId="1" fillId="0" borderId="0" xfId="0" applyFont="1" applyAlignment="1"/>
    <xf numFmtId="164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_________Microsoft_Office_Word1.docx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package" Target="../embeddings/_________Microsoft_Office_Word2.docx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9"/>
  <sheetViews>
    <sheetView tabSelected="1" view="pageBreakPreview" zoomScaleNormal="75" zoomScaleSheetLayoutView="100" workbookViewId="0">
      <selection activeCell="N31" sqref="N31"/>
    </sheetView>
  </sheetViews>
  <sheetFormatPr defaultRowHeight="15.75"/>
  <cols>
    <col min="1" max="1" width="4.5703125" style="18" customWidth="1"/>
    <col min="2" max="2" width="31.42578125" style="19" customWidth="1"/>
    <col min="3" max="3" width="0.28515625" style="19" customWidth="1"/>
    <col min="4" max="4" width="20.28515625" style="19" customWidth="1"/>
    <col min="5" max="5" width="13.7109375" style="19" customWidth="1"/>
    <col min="6" max="6" width="15.42578125" style="19" customWidth="1"/>
    <col min="7" max="7" width="13.7109375" style="19" customWidth="1"/>
    <col min="8" max="8" width="13.28515625" style="19" customWidth="1"/>
    <col min="9" max="9" width="10.7109375" style="19" customWidth="1"/>
    <col min="10" max="10" width="30.7109375" style="19" customWidth="1"/>
    <col min="11" max="11" width="9.140625" hidden="1" customWidth="1"/>
  </cols>
  <sheetData>
    <row r="1" spans="1:12">
      <c r="F1" s="54"/>
      <c r="G1" s="54"/>
      <c r="H1" s="54"/>
    </row>
    <row r="2" spans="1:12">
      <c r="F2" s="54"/>
      <c r="G2" s="54"/>
      <c r="H2" s="54"/>
    </row>
    <row r="3" spans="1:12">
      <c r="F3" s="54"/>
      <c r="G3" s="54"/>
      <c r="H3" s="54"/>
    </row>
    <row r="4" spans="1:12" ht="41.25" customHeight="1">
      <c r="F4" s="54"/>
      <c r="G4" s="54"/>
      <c r="H4" s="54"/>
    </row>
    <row r="5" spans="1:12" ht="15" customHeight="1">
      <c r="A5" s="5"/>
      <c r="D5" s="20"/>
      <c r="F5" s="21"/>
      <c r="G5" s="21"/>
      <c r="H5" s="5"/>
    </row>
    <row r="6" spans="1:12" ht="4.5" customHeight="1">
      <c r="A6" s="5"/>
      <c r="F6" s="21"/>
      <c r="G6" s="21"/>
      <c r="H6" s="5"/>
    </row>
    <row r="7" spans="1:12" ht="60" customHeight="1">
      <c r="A7" s="5"/>
      <c r="F7" s="21"/>
      <c r="G7" s="21"/>
      <c r="H7" s="5"/>
    </row>
    <row r="8" spans="1:12" ht="69.75" customHeight="1">
      <c r="A8" s="36" t="s">
        <v>0</v>
      </c>
      <c r="B8" s="40" t="s">
        <v>2</v>
      </c>
      <c r="C8" s="40" t="s">
        <v>3</v>
      </c>
      <c r="D8" s="40"/>
      <c r="E8" s="40" t="s">
        <v>4</v>
      </c>
      <c r="F8" s="40" t="s">
        <v>6</v>
      </c>
      <c r="G8" s="40"/>
      <c r="H8" s="40"/>
      <c r="I8" s="40" t="s">
        <v>5</v>
      </c>
      <c r="J8" s="40" t="s">
        <v>44</v>
      </c>
      <c r="K8" s="1"/>
    </row>
    <row r="9" spans="1:12" ht="15">
      <c r="A9" s="37" t="s">
        <v>1</v>
      </c>
      <c r="B9" s="40"/>
      <c r="C9" s="40"/>
      <c r="D9" s="40"/>
      <c r="E9" s="40"/>
      <c r="F9" s="7" t="s">
        <v>7</v>
      </c>
      <c r="G9" s="7" t="s">
        <v>8</v>
      </c>
      <c r="H9" s="7" t="s">
        <v>9</v>
      </c>
      <c r="I9" s="40"/>
      <c r="J9" s="40"/>
      <c r="K9" s="1"/>
    </row>
    <row r="10" spans="1:12" ht="41.25" customHeight="1">
      <c r="A10" s="8">
        <v>1</v>
      </c>
      <c r="B10" s="43" t="s">
        <v>59</v>
      </c>
      <c r="C10" s="44"/>
      <c r="D10" s="44"/>
      <c r="E10" s="44"/>
      <c r="F10" s="44"/>
      <c r="G10" s="44"/>
      <c r="H10" s="44"/>
      <c r="I10" s="44"/>
      <c r="J10" s="45"/>
    </row>
    <row r="11" spans="1:12" ht="63.75" customHeight="1">
      <c r="A11" s="46" t="s">
        <v>36</v>
      </c>
      <c r="B11" s="40" t="s">
        <v>10</v>
      </c>
      <c r="C11" s="40" t="s">
        <v>11</v>
      </c>
      <c r="D11" s="40"/>
      <c r="E11" s="28" t="s">
        <v>12</v>
      </c>
      <c r="F11" s="29">
        <v>1835</v>
      </c>
      <c r="G11" s="29">
        <v>1835</v>
      </c>
      <c r="H11" s="29">
        <v>1835</v>
      </c>
      <c r="I11" s="27">
        <f t="shared" ref="I11:I22" si="0">SUM(F11:H11)</f>
        <v>5505</v>
      </c>
      <c r="J11" s="38" t="s">
        <v>58</v>
      </c>
    </row>
    <row r="12" spans="1:12" ht="31.5" customHeight="1">
      <c r="A12" s="46"/>
      <c r="B12" s="40"/>
      <c r="C12" s="40" t="s">
        <v>13</v>
      </c>
      <c r="D12" s="40"/>
      <c r="E12" s="28" t="s">
        <v>12</v>
      </c>
      <c r="F12" s="29">
        <v>2835</v>
      </c>
      <c r="G12" s="29">
        <v>2835</v>
      </c>
      <c r="H12" s="29">
        <v>2835</v>
      </c>
      <c r="I12" s="27">
        <f>SUM(F12:H12)</f>
        <v>8505</v>
      </c>
      <c r="J12" s="39"/>
    </row>
    <row r="13" spans="1:12" ht="66.75" customHeight="1">
      <c r="A13" s="46" t="s">
        <v>38</v>
      </c>
      <c r="B13" s="40" t="s">
        <v>14</v>
      </c>
      <c r="C13" s="40" t="s">
        <v>11</v>
      </c>
      <c r="D13" s="40"/>
      <c r="E13" s="28" t="s">
        <v>15</v>
      </c>
      <c r="F13" s="29">
        <v>250</v>
      </c>
      <c r="G13" s="29">
        <v>1656</v>
      </c>
      <c r="H13" s="29">
        <v>1656</v>
      </c>
      <c r="I13" s="27">
        <f t="shared" si="0"/>
        <v>3562</v>
      </c>
      <c r="J13" s="35" t="s">
        <v>58</v>
      </c>
      <c r="L13" s="3"/>
    </row>
    <row r="14" spans="1:12" ht="46.5" customHeight="1">
      <c r="A14" s="46"/>
      <c r="B14" s="40"/>
      <c r="C14" s="40" t="s">
        <v>16</v>
      </c>
      <c r="D14" s="40"/>
      <c r="E14" s="28" t="s">
        <v>17</v>
      </c>
      <c r="F14" s="29">
        <v>16.43</v>
      </c>
      <c r="G14" s="29">
        <v>16.5</v>
      </c>
      <c r="H14" s="29">
        <v>16.5</v>
      </c>
      <c r="I14" s="27">
        <f t="shared" si="0"/>
        <v>49.43</v>
      </c>
      <c r="J14" s="12" t="s">
        <v>49</v>
      </c>
    </row>
    <row r="15" spans="1:12" ht="66.75" customHeight="1">
      <c r="A15" s="46" t="s">
        <v>39</v>
      </c>
      <c r="B15" s="40" t="s">
        <v>18</v>
      </c>
      <c r="C15" s="40" t="s">
        <v>11</v>
      </c>
      <c r="D15" s="40"/>
      <c r="E15" s="28" t="s">
        <v>12</v>
      </c>
      <c r="F15" s="29">
        <v>100</v>
      </c>
      <c r="G15" s="29">
        <v>480</v>
      </c>
      <c r="H15" s="29">
        <v>480</v>
      </c>
      <c r="I15" s="27">
        <f t="shared" si="0"/>
        <v>1060</v>
      </c>
      <c r="J15" s="35" t="s">
        <v>58</v>
      </c>
    </row>
    <row r="16" spans="1:12" ht="45" customHeight="1">
      <c r="A16" s="46"/>
      <c r="B16" s="40"/>
      <c r="C16" s="40" t="s">
        <v>16</v>
      </c>
      <c r="D16" s="40"/>
      <c r="E16" s="28" t="s">
        <v>12</v>
      </c>
      <c r="F16" s="29">
        <v>27</v>
      </c>
      <c r="G16" s="29">
        <v>30</v>
      </c>
      <c r="H16" s="29">
        <v>42</v>
      </c>
      <c r="I16" s="27">
        <f t="shared" si="0"/>
        <v>99</v>
      </c>
      <c r="J16" s="28" t="s">
        <v>49</v>
      </c>
    </row>
    <row r="17" spans="1:15" ht="63.75" customHeight="1">
      <c r="A17" s="46" t="s">
        <v>43</v>
      </c>
      <c r="B17" s="40" t="s">
        <v>19</v>
      </c>
      <c r="C17" s="40" t="s">
        <v>29</v>
      </c>
      <c r="D17" s="40"/>
      <c r="E17" s="28" t="s">
        <v>12</v>
      </c>
      <c r="F17" s="29">
        <v>420</v>
      </c>
      <c r="G17" s="29">
        <v>420</v>
      </c>
      <c r="H17" s="29">
        <v>420</v>
      </c>
      <c r="I17" s="27">
        <f t="shared" si="0"/>
        <v>1260</v>
      </c>
      <c r="J17" s="35" t="s">
        <v>58</v>
      </c>
    </row>
    <row r="18" spans="1:15" ht="99.75" customHeight="1">
      <c r="A18" s="46"/>
      <c r="B18" s="40"/>
      <c r="C18" s="40" t="s">
        <v>16</v>
      </c>
      <c r="D18" s="40"/>
      <c r="E18" s="28" t="s">
        <v>12</v>
      </c>
      <c r="F18" s="29">
        <v>291</v>
      </c>
      <c r="G18" s="29">
        <v>519</v>
      </c>
      <c r="H18" s="29">
        <v>746</v>
      </c>
      <c r="I18" s="27">
        <f t="shared" si="0"/>
        <v>1556</v>
      </c>
      <c r="J18" s="28" t="s">
        <v>49</v>
      </c>
    </row>
    <row r="19" spans="1:15" ht="63.75" customHeight="1">
      <c r="A19" s="47" t="s">
        <v>45</v>
      </c>
      <c r="B19" s="48" t="s">
        <v>20</v>
      </c>
      <c r="C19" s="40" t="s">
        <v>11</v>
      </c>
      <c r="D19" s="40"/>
      <c r="E19" s="9" t="s">
        <v>15</v>
      </c>
      <c r="F19" s="10">
        <v>100</v>
      </c>
      <c r="G19" s="10">
        <v>100</v>
      </c>
      <c r="H19" s="10">
        <v>100</v>
      </c>
      <c r="I19" s="11">
        <f t="shared" si="0"/>
        <v>300</v>
      </c>
      <c r="J19" s="35" t="s">
        <v>58</v>
      </c>
    </row>
    <row r="20" spans="1:15" ht="94.5" customHeight="1">
      <c r="A20" s="46"/>
      <c r="B20" s="40"/>
      <c r="C20" s="40" t="s">
        <v>11</v>
      </c>
      <c r="D20" s="40"/>
      <c r="E20" s="9"/>
      <c r="F20" s="10">
        <v>300</v>
      </c>
      <c r="G20" s="10">
        <v>300</v>
      </c>
      <c r="H20" s="10">
        <v>300</v>
      </c>
      <c r="I20" s="11">
        <f t="shared" si="0"/>
        <v>900</v>
      </c>
      <c r="J20" s="9" t="s">
        <v>54</v>
      </c>
    </row>
    <row r="21" spans="1:15" ht="66" customHeight="1">
      <c r="A21" s="46" t="s">
        <v>46</v>
      </c>
      <c r="B21" s="40" t="s">
        <v>21</v>
      </c>
      <c r="C21" s="40" t="s">
        <v>11</v>
      </c>
      <c r="D21" s="40"/>
      <c r="E21" s="9" t="s">
        <v>15</v>
      </c>
      <c r="F21" s="10">
        <v>1000</v>
      </c>
      <c r="G21" s="10">
        <v>1000</v>
      </c>
      <c r="H21" s="10">
        <v>1000</v>
      </c>
      <c r="I21" s="13">
        <f t="shared" si="0"/>
        <v>3000</v>
      </c>
      <c r="J21" s="35" t="s">
        <v>58</v>
      </c>
    </row>
    <row r="22" spans="1:15" ht="49.5" customHeight="1">
      <c r="A22" s="46"/>
      <c r="B22" s="40"/>
      <c r="C22" s="40" t="s">
        <v>16</v>
      </c>
      <c r="D22" s="40"/>
      <c r="E22" s="9" t="s">
        <v>22</v>
      </c>
      <c r="F22" s="10">
        <v>7.5</v>
      </c>
      <c r="G22" s="10"/>
      <c r="H22" s="10">
        <v>0</v>
      </c>
      <c r="I22" s="11">
        <f t="shared" si="0"/>
        <v>7.5</v>
      </c>
      <c r="J22" s="12" t="s">
        <v>49</v>
      </c>
    </row>
    <row r="23" spans="1:15" ht="49.5" customHeight="1">
      <c r="A23" s="6"/>
      <c r="B23" s="9" t="s">
        <v>52</v>
      </c>
      <c r="C23" s="9"/>
      <c r="D23" s="9" t="s">
        <v>11</v>
      </c>
      <c r="E23" s="9" t="s">
        <v>22</v>
      </c>
      <c r="F23" s="10">
        <f>(F21+F19+F20+F17+F15+F13+F11)</f>
        <v>4005</v>
      </c>
      <c r="G23" s="10">
        <f>SUM(G21,G20,G19,G17,G15,G13,G11)</f>
        <v>5791</v>
      </c>
      <c r="H23" s="10">
        <f>SUM(H21,H20,H19,H17,H15,H13,H11)</f>
        <v>5791</v>
      </c>
      <c r="I23" s="13">
        <f>SUM(F23:H23)</f>
        <v>15587</v>
      </c>
      <c r="J23" s="12"/>
    </row>
    <row r="24" spans="1:15" ht="47.25" customHeight="1">
      <c r="A24" s="6"/>
      <c r="B24" s="9" t="s">
        <v>51</v>
      </c>
      <c r="C24" s="9"/>
      <c r="D24" s="9" t="s">
        <v>16</v>
      </c>
      <c r="E24" s="9" t="s">
        <v>22</v>
      </c>
      <c r="F24" s="10">
        <f>SUM(,F22,F18,F16,F14,F12)</f>
        <v>3176.93</v>
      </c>
      <c r="G24" s="10">
        <f>SUM(,G22,G18,G16,G14,G12)</f>
        <v>3400.5</v>
      </c>
      <c r="H24" s="10">
        <f>SUM(H22,H18,H16,H14,H12)</f>
        <v>3639.5</v>
      </c>
      <c r="I24" s="10">
        <f>SUM(F24:H24)</f>
        <v>10216.93</v>
      </c>
      <c r="J24" s="9"/>
    </row>
    <row r="25" spans="1:15" ht="48" customHeight="1">
      <c r="A25" s="6"/>
      <c r="B25" s="9"/>
      <c r="C25" s="9"/>
      <c r="D25" s="9" t="s">
        <v>32</v>
      </c>
      <c r="E25" s="9" t="s">
        <v>22</v>
      </c>
      <c r="F25" s="10">
        <v>0</v>
      </c>
      <c r="G25" s="10">
        <v>0</v>
      </c>
      <c r="H25" s="10">
        <v>0</v>
      </c>
      <c r="I25" s="10">
        <v>0</v>
      </c>
      <c r="J25" s="9"/>
    </row>
    <row r="26" spans="1:15" ht="18.75" customHeight="1">
      <c r="A26" s="46"/>
      <c r="B26" s="40" t="s">
        <v>50</v>
      </c>
      <c r="C26" s="22"/>
      <c r="D26" s="9" t="s">
        <v>53</v>
      </c>
      <c r="E26" s="9" t="s">
        <v>22</v>
      </c>
      <c r="F26" s="13">
        <f>SUM(F23:F24)</f>
        <v>7181.93</v>
      </c>
      <c r="G26" s="13">
        <f>SUM(G23:G24)</f>
        <v>9191.5</v>
      </c>
      <c r="H26" s="13">
        <f>SUM(H23:H24)</f>
        <v>9430.5</v>
      </c>
      <c r="I26" s="13">
        <f>SUM(F26:H26)</f>
        <v>25803.93</v>
      </c>
      <c r="J26" s="9"/>
    </row>
    <row r="27" spans="1:15" ht="1.5" hidden="1" customHeight="1">
      <c r="A27" s="46"/>
      <c r="B27" s="40"/>
      <c r="C27" s="22"/>
      <c r="D27" s="22"/>
      <c r="E27" s="22"/>
      <c r="F27" s="22"/>
      <c r="G27" s="22"/>
      <c r="H27" s="22"/>
      <c r="I27" s="22"/>
      <c r="J27" s="22"/>
    </row>
    <row r="28" spans="1:15" ht="1.5" hidden="1" customHeight="1">
      <c r="A28" s="46"/>
      <c r="B28" s="40"/>
      <c r="C28" s="22"/>
      <c r="D28" s="22"/>
      <c r="E28" s="9"/>
      <c r="F28" s="11"/>
      <c r="G28" s="11"/>
      <c r="H28" s="11"/>
      <c r="I28" s="9"/>
      <c r="J28" s="22"/>
    </row>
    <row r="29" spans="1:15" ht="31.5" customHeight="1">
      <c r="A29" s="33" t="s">
        <v>60</v>
      </c>
      <c r="B29" s="34"/>
      <c r="C29" s="34"/>
      <c r="D29" s="34"/>
      <c r="E29" s="34"/>
      <c r="F29" s="34"/>
      <c r="G29" s="34"/>
      <c r="H29" s="34"/>
      <c r="I29" s="31"/>
      <c r="J29" s="30"/>
    </row>
    <row r="30" spans="1:15" ht="118.5" customHeight="1">
      <c r="A30" s="42" t="s">
        <v>37</v>
      </c>
      <c r="B30" s="42" t="s">
        <v>55</v>
      </c>
      <c r="C30" s="42" t="s">
        <v>11</v>
      </c>
      <c r="D30" s="42"/>
      <c r="E30" s="11" t="s">
        <v>15</v>
      </c>
      <c r="F30" s="10">
        <v>3903</v>
      </c>
      <c r="G30" s="10">
        <v>717</v>
      </c>
      <c r="H30" s="10">
        <v>717</v>
      </c>
      <c r="I30" s="10">
        <f>SUM(F30:H30)</f>
        <v>5337</v>
      </c>
      <c r="J30" s="35" t="s">
        <v>58</v>
      </c>
      <c r="O30" s="3"/>
    </row>
    <row r="31" spans="1:15" ht="56.25" customHeight="1">
      <c r="A31" s="42"/>
      <c r="B31" s="42"/>
      <c r="C31" s="42" t="s">
        <v>16</v>
      </c>
      <c r="D31" s="42"/>
      <c r="E31" s="11" t="s">
        <v>15</v>
      </c>
      <c r="F31" s="11">
        <v>2052.6</v>
      </c>
      <c r="G31" s="11">
        <v>2056.1999999999998</v>
      </c>
      <c r="H31" s="11">
        <v>2060.4</v>
      </c>
      <c r="I31" s="11">
        <f>SUM(F31:H31)</f>
        <v>6169.1999999999989</v>
      </c>
      <c r="J31" s="26" t="s">
        <v>49</v>
      </c>
    </row>
    <row r="32" spans="1:15" ht="58.5" customHeight="1">
      <c r="A32" s="42" t="s">
        <v>40</v>
      </c>
      <c r="B32" s="42" t="s">
        <v>24</v>
      </c>
      <c r="C32" s="42" t="s">
        <v>11</v>
      </c>
      <c r="D32" s="42"/>
      <c r="E32" s="11" t="s">
        <v>15</v>
      </c>
      <c r="F32" s="11"/>
      <c r="G32" s="11"/>
      <c r="H32" s="11"/>
      <c r="I32" s="11"/>
      <c r="J32" s="35" t="s">
        <v>58</v>
      </c>
    </row>
    <row r="33" spans="1:14" ht="47.25" customHeight="1">
      <c r="A33" s="42"/>
      <c r="B33" s="42"/>
      <c r="C33" s="42" t="s">
        <v>16</v>
      </c>
      <c r="D33" s="42"/>
      <c r="E33" s="11" t="s">
        <v>22</v>
      </c>
      <c r="F33" s="11">
        <v>20</v>
      </c>
      <c r="G33" s="11">
        <v>21</v>
      </c>
      <c r="H33" s="11">
        <v>22</v>
      </c>
      <c r="I33" s="11">
        <f>SUM(F33:H33)</f>
        <v>63</v>
      </c>
      <c r="J33" s="12" t="s">
        <v>49</v>
      </c>
    </row>
    <row r="34" spans="1:14" ht="57.75" customHeight="1">
      <c r="A34" s="46" t="s">
        <v>41</v>
      </c>
      <c r="B34" s="42" t="s">
        <v>25</v>
      </c>
      <c r="C34" s="42" t="s">
        <v>26</v>
      </c>
      <c r="D34" s="42"/>
      <c r="E34" s="11" t="s">
        <v>15</v>
      </c>
      <c r="F34" s="11"/>
      <c r="G34" s="11"/>
      <c r="H34" s="11"/>
      <c r="I34" s="11"/>
      <c r="J34" s="38" t="s">
        <v>58</v>
      </c>
    </row>
    <row r="35" spans="1:14" ht="44.25" customHeight="1">
      <c r="A35" s="46"/>
      <c r="B35" s="42"/>
      <c r="C35" s="42" t="s">
        <v>16</v>
      </c>
      <c r="D35" s="42"/>
      <c r="E35" s="11" t="s">
        <v>15</v>
      </c>
      <c r="F35" s="11">
        <v>56.7</v>
      </c>
      <c r="G35" s="11">
        <v>59.5</v>
      </c>
      <c r="H35" s="11">
        <v>62.5</v>
      </c>
      <c r="I35" s="11">
        <f>SUM(F35:H35)</f>
        <v>178.7</v>
      </c>
      <c r="J35" s="39"/>
    </row>
    <row r="36" spans="1:14" ht="90">
      <c r="A36" s="6" t="s">
        <v>42</v>
      </c>
      <c r="B36" s="11" t="s">
        <v>27</v>
      </c>
      <c r="C36" s="42" t="s">
        <v>28</v>
      </c>
      <c r="D36" s="42"/>
      <c r="E36" s="11" t="s">
        <v>17</v>
      </c>
      <c r="F36" s="11">
        <v>19780</v>
      </c>
      <c r="G36" s="11">
        <v>19780</v>
      </c>
      <c r="H36" s="11">
        <v>19780</v>
      </c>
      <c r="I36" s="11">
        <f>SUM(F36:H36)</f>
        <v>59340</v>
      </c>
      <c r="J36" s="22"/>
    </row>
    <row r="37" spans="1:14" ht="1.5" hidden="1" customHeight="1">
      <c r="A37" s="49"/>
      <c r="B37" s="50"/>
      <c r="C37" s="52"/>
      <c r="D37" s="53"/>
      <c r="E37" s="11"/>
      <c r="F37" s="11"/>
      <c r="G37" s="11"/>
      <c r="H37" s="11"/>
      <c r="I37" s="11"/>
      <c r="J37" s="9"/>
    </row>
    <row r="38" spans="1:14" ht="1.5" hidden="1" customHeight="1">
      <c r="A38" s="47"/>
      <c r="B38" s="51"/>
      <c r="C38" s="52"/>
      <c r="D38" s="53"/>
      <c r="E38" s="11"/>
      <c r="F38" s="11"/>
      <c r="G38" s="11"/>
      <c r="H38" s="11"/>
      <c r="I38" s="11"/>
      <c r="J38" s="22"/>
    </row>
    <row r="39" spans="1:14" ht="60.75" customHeight="1">
      <c r="A39" s="46" t="s">
        <v>57</v>
      </c>
      <c r="B39" s="42" t="s">
        <v>30</v>
      </c>
      <c r="C39" s="42" t="s">
        <v>11</v>
      </c>
      <c r="D39" s="42"/>
      <c r="E39" s="11" t="s">
        <v>15</v>
      </c>
      <c r="F39" s="10">
        <v>200</v>
      </c>
      <c r="G39" s="10">
        <v>1600</v>
      </c>
      <c r="H39" s="10">
        <v>1600</v>
      </c>
      <c r="I39" s="10">
        <f>SUM(F39:H39)</f>
        <v>3400</v>
      </c>
      <c r="J39" s="35" t="s">
        <v>58</v>
      </c>
    </row>
    <row r="40" spans="1:14" ht="33.75" customHeight="1">
      <c r="A40" s="46"/>
      <c r="B40" s="42"/>
      <c r="C40" s="42" t="s">
        <v>16</v>
      </c>
      <c r="D40" s="42"/>
      <c r="E40" s="11" t="s">
        <v>15</v>
      </c>
      <c r="F40" s="10">
        <v>76</v>
      </c>
      <c r="G40" s="10">
        <v>79</v>
      </c>
      <c r="H40" s="10">
        <v>81</v>
      </c>
      <c r="I40" s="10">
        <f>SUM(F40:H40)</f>
        <v>236</v>
      </c>
      <c r="J40" s="12" t="s">
        <v>49</v>
      </c>
    </row>
    <row r="41" spans="1:14" ht="63.75" customHeight="1">
      <c r="A41" s="42"/>
      <c r="B41" s="42" t="s">
        <v>31</v>
      </c>
      <c r="C41" s="42" t="s">
        <v>11</v>
      </c>
      <c r="D41" s="42"/>
      <c r="E41" s="42" t="s">
        <v>15</v>
      </c>
      <c r="F41" s="41">
        <f>SUM(F39,F37,F34,F32,F30)</f>
        <v>4103</v>
      </c>
      <c r="G41" s="41">
        <f>SUM(G39,G37,G34,G32,G30)</f>
        <v>2317</v>
      </c>
      <c r="H41" s="41">
        <f>SUM(H39,H37,H34,H32,H30)</f>
        <v>2317</v>
      </c>
      <c r="I41" s="41">
        <f>SUM(F41:H41)</f>
        <v>8737</v>
      </c>
      <c r="J41" s="9"/>
      <c r="N41" s="2"/>
    </row>
    <row r="42" spans="1:14" ht="1.5" hidden="1" customHeight="1">
      <c r="A42" s="42"/>
      <c r="B42" s="42"/>
      <c r="C42" s="42"/>
      <c r="D42" s="42"/>
      <c r="E42" s="42"/>
      <c r="F42" s="41"/>
      <c r="G42" s="41"/>
      <c r="H42" s="41"/>
      <c r="I42" s="41"/>
      <c r="J42" s="22"/>
    </row>
    <row r="43" spans="1:14" ht="33" customHeight="1">
      <c r="A43" s="42"/>
      <c r="B43" s="42"/>
      <c r="C43" s="42" t="s">
        <v>16</v>
      </c>
      <c r="D43" s="42"/>
      <c r="E43" s="42" t="s">
        <v>22</v>
      </c>
      <c r="F43" s="14">
        <f>SUM(F40,F38,F36,F35,F33,F31)</f>
        <v>21985.3</v>
      </c>
      <c r="G43" s="14">
        <f>SUM(G40,G38,G36,G35,G33,G31)</f>
        <v>21995.7</v>
      </c>
      <c r="H43" s="14">
        <f>SUM(H40,H38,H36,H35,H33,H31)</f>
        <v>22005.9</v>
      </c>
      <c r="I43" s="14">
        <f>SUM(F43:H43)</f>
        <v>65986.899999999994</v>
      </c>
      <c r="J43" s="12"/>
    </row>
    <row r="44" spans="1:14" ht="1.5" hidden="1" customHeight="1">
      <c r="A44" s="42"/>
      <c r="B44" s="42"/>
      <c r="C44" s="42"/>
      <c r="D44" s="42"/>
      <c r="E44" s="42"/>
      <c r="F44" s="14">
        <v>748.1</v>
      </c>
      <c r="G44" s="14">
        <v>748.1</v>
      </c>
      <c r="H44" s="14">
        <v>748.1</v>
      </c>
      <c r="I44" s="14">
        <f t="shared" ref="I44" si="1">SUM(F44:H44)</f>
        <v>2244.3000000000002</v>
      </c>
      <c r="J44" s="22"/>
    </row>
    <row r="45" spans="1:14" ht="51.75" customHeight="1">
      <c r="A45" s="11"/>
      <c r="B45" s="11"/>
      <c r="C45" s="11"/>
      <c r="D45" s="9" t="s">
        <v>32</v>
      </c>
      <c r="E45" s="9" t="s">
        <v>22</v>
      </c>
      <c r="F45" s="10">
        <v>0</v>
      </c>
      <c r="G45" s="10">
        <v>0</v>
      </c>
      <c r="H45" s="10">
        <v>0</v>
      </c>
      <c r="I45" s="10">
        <v>0</v>
      </c>
      <c r="J45" s="22"/>
    </row>
    <row r="46" spans="1:14" ht="15.75" customHeight="1">
      <c r="A46" s="11"/>
      <c r="B46" s="11"/>
      <c r="C46" s="11"/>
      <c r="D46" s="11" t="s">
        <v>53</v>
      </c>
      <c r="E46" s="11"/>
      <c r="F46" s="14">
        <f>SUM(F41:F45)</f>
        <v>26836.399999999998</v>
      </c>
      <c r="G46" s="14">
        <f>SUM(G41:G45)</f>
        <v>25060.799999999999</v>
      </c>
      <c r="H46" s="14">
        <f>SUM(H41:H45)</f>
        <v>25071</v>
      </c>
      <c r="I46" s="14">
        <f>SUM(I41:I45)</f>
        <v>76968.2</v>
      </c>
      <c r="J46" s="22"/>
    </row>
    <row r="47" spans="1:14" ht="62.25" customHeight="1">
      <c r="A47" s="11"/>
      <c r="B47" s="56" t="s">
        <v>23</v>
      </c>
      <c r="C47" s="56"/>
      <c r="D47" s="11" t="s">
        <v>29</v>
      </c>
      <c r="E47" s="11"/>
      <c r="F47" s="14">
        <f>SUM(F23)</f>
        <v>4005</v>
      </c>
      <c r="G47" s="14">
        <f>SUM(G23)</f>
        <v>5791</v>
      </c>
      <c r="H47" s="14">
        <f>SUM(H23)</f>
        <v>5791</v>
      </c>
      <c r="I47" s="15">
        <f t="shared" ref="I47:I51" si="2">SUM(F47:H47)</f>
        <v>15587</v>
      </c>
      <c r="J47" s="22"/>
    </row>
    <row r="48" spans="1:14" ht="49.5" customHeight="1">
      <c r="A48" s="11"/>
      <c r="B48" s="16"/>
      <c r="C48" s="16"/>
      <c r="D48" s="9" t="s">
        <v>48</v>
      </c>
      <c r="E48" s="11"/>
      <c r="F48" s="14">
        <f>SUM(F24,)</f>
        <v>3176.93</v>
      </c>
      <c r="G48" s="14">
        <f>SUM(G24)</f>
        <v>3400.5</v>
      </c>
      <c r="H48" s="14">
        <f>SUM(H24)</f>
        <v>3639.5</v>
      </c>
      <c r="I48" s="14">
        <f>SUM(F48:H48)</f>
        <v>10216.93</v>
      </c>
      <c r="J48" s="22"/>
      <c r="K48" s="2"/>
    </row>
    <row r="49" spans="1:11" ht="64.5" customHeight="1">
      <c r="A49" s="11"/>
      <c r="B49" s="56" t="s">
        <v>31</v>
      </c>
      <c r="C49" s="56"/>
      <c r="D49" s="11" t="s">
        <v>29</v>
      </c>
      <c r="E49" s="11"/>
      <c r="F49" s="10">
        <f>SUM(F41)</f>
        <v>4103</v>
      </c>
      <c r="G49" s="10">
        <v>2317</v>
      </c>
      <c r="H49" s="10">
        <v>2317</v>
      </c>
      <c r="I49" s="13">
        <f t="shared" si="2"/>
        <v>8737</v>
      </c>
      <c r="J49" s="22"/>
    </row>
    <row r="50" spans="1:11" ht="55.5" customHeight="1">
      <c r="A50" s="11"/>
      <c r="B50" s="16"/>
      <c r="C50" s="16"/>
      <c r="D50" s="9" t="s">
        <v>47</v>
      </c>
      <c r="E50" s="11"/>
      <c r="F50" s="14">
        <f>SUM(F43)</f>
        <v>21985.3</v>
      </c>
      <c r="G50" s="14">
        <f>SUM(G43)</f>
        <v>21995.7</v>
      </c>
      <c r="H50" s="14">
        <f>SUM(H43)</f>
        <v>22005.9</v>
      </c>
      <c r="I50" s="14">
        <f>SUM(F50:H50)</f>
        <v>65986.899999999994</v>
      </c>
      <c r="J50" s="22"/>
      <c r="K50" s="2"/>
    </row>
    <row r="51" spans="1:11" ht="31.5" customHeight="1">
      <c r="A51" s="11"/>
      <c r="B51" s="55" t="s">
        <v>33</v>
      </c>
      <c r="C51" s="55"/>
      <c r="D51" s="14"/>
      <c r="E51" s="14"/>
      <c r="F51" s="14">
        <f>SUM(F47:F50)</f>
        <v>33270.229999999996</v>
      </c>
      <c r="G51" s="14">
        <f>SUM(G47:G50)</f>
        <v>33504.199999999997</v>
      </c>
      <c r="H51" s="14">
        <f>SUM(H47:H50)</f>
        <v>33753.4</v>
      </c>
      <c r="I51" s="14">
        <f t="shared" si="2"/>
        <v>100527.82999999999</v>
      </c>
      <c r="J51" s="22"/>
    </row>
    <row r="52" spans="1:11">
      <c r="A52" s="11"/>
      <c r="B52" s="57" t="s">
        <v>34</v>
      </c>
      <c r="C52" s="57"/>
      <c r="D52" s="57"/>
      <c r="E52" s="57"/>
      <c r="F52" s="57"/>
      <c r="G52" s="57"/>
      <c r="H52" s="58"/>
      <c r="I52" s="32"/>
      <c r="J52" s="30"/>
    </row>
    <row r="53" spans="1:11" ht="71.25" customHeight="1">
      <c r="A53" s="11"/>
      <c r="B53" s="55"/>
      <c r="C53" s="55"/>
      <c r="D53" s="11" t="s">
        <v>29</v>
      </c>
      <c r="E53" s="11"/>
      <c r="F53" s="14">
        <f>SUM(F49,F47)</f>
        <v>8108</v>
      </c>
      <c r="G53" s="14">
        <f>SUM(G47,G49)</f>
        <v>8108</v>
      </c>
      <c r="H53" s="14">
        <f>SUM(H47,H49)</f>
        <v>8108</v>
      </c>
      <c r="I53" s="14">
        <f>SUM(F53:H53)</f>
        <v>24324</v>
      </c>
      <c r="J53" s="22"/>
      <c r="K53" s="4"/>
    </row>
    <row r="54" spans="1:11" ht="48.75" customHeight="1">
      <c r="A54" s="6"/>
      <c r="B54" s="40"/>
      <c r="C54" s="40"/>
      <c r="D54" s="9" t="s">
        <v>35</v>
      </c>
      <c r="E54" s="9"/>
      <c r="F54" s="14">
        <f>SUM(F50,F48)</f>
        <v>25162.23</v>
      </c>
      <c r="G54" s="14">
        <f>SUM(G50,G48)</f>
        <v>25396.2</v>
      </c>
      <c r="H54" s="14">
        <f>SUM(H50,H48)</f>
        <v>25645.4</v>
      </c>
      <c r="I54" s="14">
        <f>SUM(F54:H54)</f>
        <v>76203.83</v>
      </c>
      <c r="J54" s="22"/>
    </row>
    <row r="55" spans="1:11" hidden="1">
      <c r="A55" s="23"/>
      <c r="B55" s="24"/>
      <c r="C55" s="25"/>
      <c r="D55" s="25"/>
      <c r="E55" s="25"/>
      <c r="F55" s="25"/>
      <c r="G55" s="25"/>
      <c r="H55" s="25"/>
    </row>
    <row r="56" spans="1:11" hidden="1">
      <c r="A56" s="17"/>
    </row>
    <row r="57" spans="1:11" hidden="1"/>
    <row r="58" spans="1:11" hidden="1"/>
    <row r="59" spans="1:11" hidden="1">
      <c r="B59" s="19" t="s">
        <v>56</v>
      </c>
    </row>
  </sheetData>
  <mergeCells count="71">
    <mergeCell ref="E43:E44"/>
    <mergeCell ref="F1:H4"/>
    <mergeCell ref="B53:C53"/>
    <mergeCell ref="B54:C54"/>
    <mergeCell ref="B47:C47"/>
    <mergeCell ref="B49:C49"/>
    <mergeCell ref="B51:C51"/>
    <mergeCell ref="B52:H52"/>
    <mergeCell ref="B8:B9"/>
    <mergeCell ref="C8:D9"/>
    <mergeCell ref="A41:A44"/>
    <mergeCell ref="B41:B44"/>
    <mergeCell ref="C41:D42"/>
    <mergeCell ref="A34:A35"/>
    <mergeCell ref="B34:B35"/>
    <mergeCell ref="C34:D34"/>
    <mergeCell ref="C35:D35"/>
    <mergeCell ref="C36:D36"/>
    <mergeCell ref="A37:A38"/>
    <mergeCell ref="B37:B38"/>
    <mergeCell ref="C37:D37"/>
    <mergeCell ref="C38:D38"/>
    <mergeCell ref="C43:D44"/>
    <mergeCell ref="A32:A33"/>
    <mergeCell ref="B32:B33"/>
    <mergeCell ref="C32:D32"/>
    <mergeCell ref="C33:D33"/>
    <mergeCell ref="A39:A40"/>
    <mergeCell ref="B39:B40"/>
    <mergeCell ref="C39:D39"/>
    <mergeCell ref="C40:D40"/>
    <mergeCell ref="A19:A20"/>
    <mergeCell ref="B19:B20"/>
    <mergeCell ref="C19:D19"/>
    <mergeCell ref="C20:D20"/>
    <mergeCell ref="A21:A22"/>
    <mergeCell ref="B21:B22"/>
    <mergeCell ref="C21:D21"/>
    <mergeCell ref="C22:D22"/>
    <mergeCell ref="A26:A28"/>
    <mergeCell ref="B26:B28"/>
    <mergeCell ref="A30:A31"/>
    <mergeCell ref="B30:B31"/>
    <mergeCell ref="C30:D30"/>
    <mergeCell ref="C31:D31"/>
    <mergeCell ref="A17:A18"/>
    <mergeCell ref="B17:B18"/>
    <mergeCell ref="C17:D17"/>
    <mergeCell ref="C18:D18"/>
    <mergeCell ref="B11:B12"/>
    <mergeCell ref="C11:D11"/>
    <mergeCell ref="C12:D12"/>
    <mergeCell ref="A13:A14"/>
    <mergeCell ref="B13:B14"/>
    <mergeCell ref="C13:D13"/>
    <mergeCell ref="C14:D14"/>
    <mergeCell ref="A11:A12"/>
    <mergeCell ref="A15:A16"/>
    <mergeCell ref="B15:B16"/>
    <mergeCell ref="C15:D15"/>
    <mergeCell ref="C16:D16"/>
    <mergeCell ref="J8:J9"/>
    <mergeCell ref="I8:I9"/>
    <mergeCell ref="I41:I42"/>
    <mergeCell ref="E8:E9"/>
    <mergeCell ref="F8:H8"/>
    <mergeCell ref="E41:E42"/>
    <mergeCell ref="F41:F42"/>
    <mergeCell ref="G41:G42"/>
    <mergeCell ref="H41:H42"/>
    <mergeCell ref="B10:J10"/>
  </mergeCells>
  <pageMargins left="0.70866141732283472" right="0.31496062992125984" top="0.35433070866141736" bottom="0.35433070866141736" header="0.11811023622047245" footer="0.11811023622047245"/>
  <pageSetup paperSize="9" scale="83" orientation="landscape" verticalDpi="0" r:id="rId1"/>
  <rowBreaks count="1" manualBreakCount="1">
    <brk id="38" max="9" man="1"/>
  </rowBreaks>
  <legacyDrawing r:id="rId2"/>
  <oleObjects>
    <oleObject progId="Word.Document.12" shapeId="1083" r:id="rId3"/>
    <oleObject progId="Word.Document.12" shapeId="1086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apr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СамарцевСЮ</dc:creator>
  <cp:lastModifiedBy>СамарцевСЮ</cp:lastModifiedBy>
  <cp:lastPrinted>2013-07-12T10:45:08Z</cp:lastPrinted>
  <dcterms:created xsi:type="dcterms:W3CDTF">2012-08-02T14:00:34Z</dcterms:created>
  <dcterms:modified xsi:type="dcterms:W3CDTF">2013-07-12T10:45:52Z</dcterms:modified>
</cp:coreProperties>
</file>