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.1" sheetId="10" r:id="rId1"/>
  </sheets>
  <calcPr calcId="125725"/>
</workbook>
</file>

<file path=xl/calcChain.xml><?xml version="1.0" encoding="utf-8"?>
<calcChain xmlns="http://schemas.openxmlformats.org/spreadsheetml/2006/main">
  <c r="E69" i="10"/>
  <c r="D69"/>
  <c r="C69"/>
  <c r="C55"/>
  <c r="D57"/>
  <c r="E57"/>
  <c r="E56" s="1"/>
  <c r="D56"/>
  <c r="C56"/>
  <c r="C57"/>
  <c r="C29"/>
  <c r="C67" l="1"/>
  <c r="E63"/>
  <c r="F58"/>
  <c r="F59"/>
  <c r="F60"/>
  <c r="C11" l="1"/>
  <c r="E11"/>
  <c r="C14"/>
  <c r="C13" s="1"/>
  <c r="E14"/>
  <c r="E13" s="1"/>
  <c r="C19"/>
  <c r="E19"/>
  <c r="E22"/>
  <c r="C23"/>
  <c r="C22" s="1"/>
  <c r="C21" s="1"/>
  <c r="C24"/>
  <c r="E24"/>
  <c r="D27"/>
  <c r="C30"/>
  <c r="E30"/>
  <c r="C32"/>
  <c r="E32"/>
  <c r="E34"/>
  <c r="C37"/>
  <c r="C36" s="1"/>
  <c r="E37"/>
  <c r="E36" s="1"/>
  <c r="E28" s="1"/>
  <c r="C39"/>
  <c r="C40"/>
  <c r="C41"/>
  <c r="E41"/>
  <c r="E40" s="1"/>
  <c r="C44"/>
  <c r="E44"/>
  <c r="C46"/>
  <c r="E46"/>
  <c r="E48"/>
  <c r="E51"/>
  <c r="C53"/>
  <c r="C51" s="1"/>
  <c r="D54"/>
  <c r="C61"/>
  <c r="E61"/>
  <c r="F38"/>
  <c r="F12"/>
  <c r="F15"/>
  <c r="F16"/>
  <c r="F17"/>
  <c r="F18"/>
  <c r="F20"/>
  <c r="F25"/>
  <c r="F31"/>
  <c r="F33"/>
  <c r="F42"/>
  <c r="F45"/>
  <c r="F47"/>
  <c r="F62"/>
  <c r="F64"/>
  <c r="E67"/>
  <c r="E65"/>
  <c r="C63"/>
  <c r="F53"/>
  <c r="D55" l="1"/>
  <c r="F57"/>
  <c r="C27"/>
  <c r="E43"/>
  <c r="E39" s="1"/>
  <c r="E54" s="1"/>
  <c r="C43"/>
  <c r="C28"/>
  <c r="C54" s="1"/>
  <c r="D10"/>
  <c r="E21"/>
  <c r="E27" s="1"/>
  <c r="F23"/>
  <c r="F24"/>
  <c r="F14"/>
  <c r="F61"/>
  <c r="F13"/>
  <c r="F63"/>
  <c r="F26"/>
  <c r="F46"/>
  <c r="C10" l="1"/>
  <c r="E10"/>
  <c r="E55"/>
  <c r="F56"/>
  <c r="F39"/>
  <c r="F40"/>
  <c r="F41"/>
  <c r="F30"/>
  <c r="F32"/>
  <c r="F22"/>
  <c r="F43" l="1"/>
  <c r="F44"/>
  <c r="F36"/>
  <c r="F37"/>
  <c r="F21"/>
  <c r="F29" l="1"/>
  <c r="F28" l="1"/>
  <c r="F51"/>
  <c r="F54" l="1"/>
  <c r="F11"/>
  <c r="F27" l="1"/>
  <c r="F19"/>
  <c r="F10" l="1"/>
  <c r="F69" l="1"/>
  <c r="F55"/>
</calcChain>
</file>

<file path=xl/sharedStrings.xml><?xml version="1.0" encoding="utf-8"?>
<sst xmlns="http://schemas.openxmlformats.org/spreadsheetml/2006/main" count="127" uniqueCount="127">
  <si>
    <t>Коды бюджетной  классификации Российской Федерации</t>
  </si>
  <si>
    <t>Налоги  на прибыль, доходы</t>
  </si>
  <si>
    <t>Налоги на совокупный доход</t>
  </si>
  <si>
    <t xml:space="preserve">Единый сельскохозяйственный налог </t>
  </si>
  <si>
    <t>Земельный налог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</si>
  <si>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</si>
  <si>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</si>
  <si>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</si>
  <si>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</si>
  <si>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</t>
  </si>
  <si>
    <t>Прочие неналоговые доходы бюджетов поселений</t>
  </si>
  <si>
    <t>Налоги на имущество</t>
  </si>
  <si>
    <t>Доходы от использования имущества, находящегося  в государственной и муниципальной собственности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</si>
  <si>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</si>
  <si>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имущество физических лиц,  взимаемый  по  ставкам, применяемым к объектам налогообложения, расположенным в границах поселений</t>
  </si>
  <si>
    <t>Наименование источника</t>
  </si>
  <si>
    <t>000 1 11 00000 00 0000 000</t>
  </si>
  <si>
    <t>000 1 11 05000 00 0000 120</t>
  </si>
  <si>
    <t xml:space="preserve"> -доходы,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</si>
  <si>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-доходы,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</si>
  <si>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000 1 14 00000 00 0000 000</t>
  </si>
  <si>
    <t xml:space="preserve">Налог на доходы физических лиц (10%)       </t>
  </si>
  <si>
    <t>Налоги на товары (работы, услуги)</t>
  </si>
  <si>
    <t>Всего доходов:</t>
  </si>
  <si>
    <t>НАЛОГОВЫЕ И НЕНАЛОГОВЫЕ ДОХОДЫ</t>
  </si>
  <si>
    <t xml:space="preserve">Налог на имущество физических лиц </t>
  </si>
  <si>
    <t>НАЛОГОВЫЕ ДОХОДЫ:</t>
  </si>
  <si>
    <t>Доходы, получаемые в виде арендной платы за земельные участки, государственная собственность на которые не разграничена, также средства от продажи пава на заключение договоров аренды указанных земельных участков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</si>
  <si>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 (в т.ч. казенных), в части реализации основных средств по указанному имуществу</t>
  </si>
  <si>
    <t xml:space="preserve">Доходы от продажи земельных участков, государственная собственность на которые не разграничена </t>
  </si>
  <si>
    <t>НЕНАЛОГОВЫЕ ДОХОДЫ:</t>
  </si>
  <si>
    <t>Собственные доходы:</t>
  </si>
  <si>
    <t>тыс.руб.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</si>
  <si>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</si>
  <si>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</si>
  <si>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</si>
  <si>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</si>
  <si>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000 1 14  06000 00 0000 430</t>
  </si>
  <si>
    <t>Сумма</t>
  </si>
  <si>
    <t>000 1 11 09000 00 0000 120</t>
  </si>
  <si>
    <t>000 1 11 09040 00 0000 120</t>
  </si>
  <si>
    <t>Прочие поступления  от использования имущества, находящегося в государственной и муниципальной собственности (за исключением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</si>
  <si>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000 1 14  02000 00 0000 000</t>
  </si>
  <si>
    <t>000 1 14  06010 00 0000 430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</si>
  <si>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</si>
  <si>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</si>
  <si>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 земельных участков бюджетных и автономных учреждений)</t>
  </si>
  <si>
    <t>000 1 00 00000 00 0000 000</t>
  </si>
  <si>
    <t>Прочие доходы от использования имущества и прав, находящихся в государственной и муниципальной собственности (за исключением движимого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</si>
  <si>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предприятием,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</si>
  <si>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</si>
  <si>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000 1 17 05000 00 0000 180</t>
  </si>
  <si>
    <t>Акцизы по подакцизным товарам (продукции)</t>
  </si>
  <si>
    <t>Прочие субсидии</t>
  </si>
  <si>
    <t>000 2 02 02999 00 0000 151</t>
  </si>
  <si>
    <t>Прочие субсидии бюджетам городских поселений</t>
  </si>
  <si>
    <t>000 1 03 02000 01 0000 110</t>
  </si>
  <si>
    <t>000 1 01 00000 00 0000 000</t>
  </si>
  <si>
    <t>000 1 01 02000 01 0000 110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</si>
  <si>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</si>
  <si>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</si>
  <si>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</si>
  <si>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</si>
  <si>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</si>
  <si>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</si>
  <si>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</si>
  <si>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000 1 06 00000 00 0000 000</t>
  </si>
  <si>
    <t>000 1 06 01000 00 0000 110</t>
  </si>
  <si>
    <t>000 1 06 01030 13 0000 110</t>
  </si>
  <si>
    <t>000 1 06 06000 00 0000 110</t>
  </si>
  <si>
    <t>000 1 11 05010 00 0000 120</t>
  </si>
  <si>
    <t>000 1 11 05013 13 0000 120</t>
  </si>
  <si>
    <t xml:space="preserve">000 1 11 05020 13 0000 120    </t>
  </si>
  <si>
    <t xml:space="preserve">000 1 11 05025 13 0000 120    </t>
  </si>
  <si>
    <t>000 1 11 09045 13 0000 120</t>
  </si>
  <si>
    <t>000 1 14  02050 13 0000 410</t>
  </si>
  <si>
    <t>000 1 14  02053 13 0000 410</t>
  </si>
  <si>
    <t>000 1 14  06013 13 0000 430</t>
  </si>
  <si>
    <t>000 1 14 06025 13 0000 430</t>
  </si>
  <si>
    <t>000 1 17 05050 13 0000 180</t>
  </si>
  <si>
    <t>000 2 02 02999 13 0000 151</t>
  </si>
  <si>
    <t>% исполнения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</si>
  <si>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</si>
  <si>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</si>
  <si>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000 1 11 05070 00 0000 120</t>
  </si>
  <si>
    <t>000 1 11 05075 13 0000 120</t>
  </si>
  <si>
    <t>000 1 16 00000 00 0000 000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</si>
  <si>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</si>
  <si>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</si>
  <si>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</t>
  </si>
  <si>
    <t>000 1 16 51000 02 0000 140</t>
  </si>
  <si>
    <t>000 1 16 90000 00 0000 140</t>
  </si>
  <si>
    <t>000 1 17 01050 13 0000 180</t>
  </si>
  <si>
    <t>Невыясненные поступления, зачисляемые в бюджеты городских поселений</t>
  </si>
  <si>
    <t>Прочие межбюджетные трансферты, передаваемые бюджетам</t>
  </si>
  <si>
    <t>БЕЗВОЗМЕЗДНЫЕ ПОСТУПЛЕНИЯ</t>
  </si>
  <si>
    <t>000 2 02 00000 00 0000 000</t>
  </si>
  <si>
    <t>000 2 02 04999 13 0000 151</t>
  </si>
  <si>
    <t>000 2 02 04999 00 0000 151</t>
  </si>
  <si>
    <t>Прочие межбюджетные трансферты, передаваемые бюджетам городских поселений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</si>
  <si>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</si>
  <si>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</si>
  <si>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</si>
  <si>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</si>
  <si>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</si>
  <si>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000 2 18 05010 13 0000 151</t>
  </si>
  <si>
    <t>000 2 19 00000 00 0000 000</t>
  </si>
  <si>
    <t>000 2 19 05000 13 0000 151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</si>
  <si>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</si>
  <si>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                                                                                                                                                  Приложение N 1  </t>
  </si>
  <si>
    <t xml:space="preserve">                         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</si>
  <si>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                   Пушкинского муниципального района</t>
  </si>
  <si>
    <t>Объем поступлений доходов в бюджет города Пушкино Пушкинского муниципального района                                       за 1 полугодие 2015 года по основным источникам</t>
  </si>
  <si>
    <t>Исполнение 1 полугодие 2015г</t>
  </si>
  <si>
    <t>000 1 06 06030 00 0000 110</t>
  </si>
  <si>
    <t>000 1 06 06040 00 0000 110</t>
  </si>
  <si>
    <t>Субсидии бюджетам  городских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</t>
  </si>
  <si>
    <t>000 2 02 02088 13 0000 100</t>
  </si>
  <si>
    <t>000 2 02 02089 13 0000 100</t>
  </si>
  <si>
    <t>Субсидии бюджетам городских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</si>
  <si>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</t>
  </si>
  <si>
    <t>000 2 02 02216 13 0000 100</t>
  </si>
  <si>
    <t>Субсидии бюджетам бюджетной системы Российской Федерации (межбюджетные субсидии)</t>
  </si>
  <si>
    <t>000 2 02 02000 00 0000 100</t>
  </si>
  <si>
    <t>Земельный налог с организаций</t>
  </si>
  <si>
    <t>Земельный налог с физических лиц</t>
  </si>
  <si>
    <t xml:space="preserve">                                                                                                                                         от  23.07.2015г.   № 1769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</si>
</sst>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 applyProtection="0"/>
    <xf numFmtId="0" fontId="18" fillId="0" borderId="29">
      <alignment horizontal="left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wrapText="1"/>
      <protection locked="0" hidden="1"/>
    </xf>
  </cellStyleXfs>
  <cellXfs count="8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justify" vertical="center"/>
    </xf>
    <xf numFmtId="0" fontId="0" fillId="0" borderId="0" xfId="0" applyFill="1" applyBorder="1"/>
    <xf numFmtId="0" fontId="0" fillId="0" borderId="0" xfId="0" applyFont="1" applyFill="1" applyAlignment="1">
      <alignment horizontal="center" vertical="center"/>
    </xf>
    <xf numFmtId="4" fontId="0" fillId="0" borderId="0" xfId="0" applyNumberFormat="1" applyFill="1"/>
    <xf numFmtId="4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justify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center" wrapText="1"/>
    </xf>
    <xf numFmtId="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justify" vertical="center"/>
    </xf>
    <xf numFmtId="0" fontId="10" fillId="0" borderId="0" xfId="0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/>
    </xf>
    <xf numFmtId="0" fontId="13" fillId="0" borderId="0" xfId="0" applyFont="1" applyFill="1"/>
    <xf numFmtId="0" fontId="12" fillId="0" borderId="0" xfId="0" applyFont="1"/>
    <xf numFmtId="2" fontId="14" fillId="0" borderId="0" xfId="0" applyNumberFormat="1" applyFont="1" applyFill="1" applyAlignment="1">
      <alignment vertical="center" wrapText="1"/>
    </xf>
    <xf numFmtId="0" fontId="2" fillId="0" borderId="0" xfId="0" applyFont="1" applyFill="1"/>
    <xf numFmtId="2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164" fontId="16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49" fontId="17" fillId="0" borderId="22" xfId="0" applyNumberFormat="1" applyFont="1" applyFill="1" applyBorder="1" applyAlignment="1" applyProtection="1">
      <alignment horizontal="left" vertical="top" wrapText="1"/>
      <protection locked="0" hidden="1"/>
    </xf>
    <xf numFmtId="0" fontId="12" fillId="0" borderId="2" xfId="0" applyFont="1" applyFill="1" applyBorder="1" applyAlignment="1">
      <alignment horizontal="justify" vertical="center"/>
    </xf>
    <xf numFmtId="164" fontId="12" fillId="0" borderId="3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justify" vertical="center" wrapText="1"/>
    </xf>
    <xf numFmtId="164" fontId="13" fillId="0" borderId="12" xfId="0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6" fillId="0" borderId="18" xfId="0" applyNumberFormat="1" applyFont="1" applyFill="1" applyBorder="1" applyAlignment="1">
      <alignment horizontal="center" vertical="center" wrapText="1"/>
    </xf>
    <xf numFmtId="164" fontId="13" fillId="0" borderId="18" xfId="0" applyNumberFormat="1" applyFont="1" applyFill="1" applyBorder="1" applyAlignment="1">
      <alignment horizontal="center" vertical="center" wrapText="1"/>
    </xf>
    <xf numFmtId="4" fontId="16" fillId="0" borderId="19" xfId="0" applyNumberFormat="1" applyFont="1" applyFill="1" applyBorder="1" applyAlignment="1">
      <alignment horizontal="center" vertical="center" wrapText="1"/>
    </xf>
    <xf numFmtId="164" fontId="13" fillId="0" borderId="19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49" fontId="17" fillId="0" borderId="24" xfId="0" applyNumberFormat="1" applyFont="1" applyFill="1" applyBorder="1" applyAlignment="1" applyProtection="1">
      <alignment horizontal="left" vertical="top" wrapText="1"/>
      <protection locked="0" hidden="1"/>
    </xf>
    <xf numFmtId="164" fontId="13" fillId="0" borderId="21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horizontal="center" vertical="center" wrapText="1"/>
    </xf>
    <xf numFmtId="164" fontId="13" fillId="0" borderId="20" xfId="0" applyNumberFormat="1" applyFont="1" applyFill="1" applyBorder="1" applyAlignment="1">
      <alignment horizontal="center" vertical="center" wrapText="1"/>
    </xf>
    <xf numFmtId="164" fontId="16" fillId="0" borderId="15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 applyProtection="1">
      <alignment horizontal="left" vertical="top" wrapText="1"/>
      <protection locked="0" hidden="1"/>
    </xf>
    <xf numFmtId="164" fontId="13" fillId="0" borderId="25" xfId="0" applyNumberFormat="1" applyFont="1" applyFill="1" applyBorder="1" applyAlignment="1">
      <alignment horizontal="center" vertical="center" wrapText="1"/>
    </xf>
    <xf numFmtId="164" fontId="13" fillId="0" borderId="28" xfId="0" applyNumberFormat="1" applyFont="1" applyFill="1" applyBorder="1" applyAlignment="1">
      <alignment horizontal="center" vertical="center" wrapText="1"/>
    </xf>
    <xf numFmtId="164" fontId="13" fillId="0" borderId="27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justify" vertical="center"/>
    </xf>
    <xf numFmtId="0" fontId="12" fillId="0" borderId="34" xfId="0" applyFont="1" applyFill="1" applyBorder="1" applyAlignment="1">
      <alignment horizontal="right" vertical="center"/>
    </xf>
    <xf numFmtId="0" fontId="12" fillId="0" borderId="35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0" fontId="12" fillId="0" borderId="14" xfId="0" applyFont="1" applyFill="1" applyBorder="1" applyAlignment="1">
      <alignment horizontal="right" vertical="center"/>
    </xf>
    <xf numFmtId="0" fontId="12" fillId="0" borderId="32" xfId="0" applyFont="1" applyFill="1" applyBorder="1" applyAlignment="1">
      <alignment horizontal="right" vertical="center"/>
    </xf>
    <xf numFmtId="0" fontId="12" fillId="0" borderId="33" xfId="0" applyFont="1" applyFill="1" applyBorder="1" applyAlignment="1">
      <alignment horizontal="right" vertical="center"/>
    </xf>
    <xf numFmtId="0" fontId="15" fillId="0" borderId="30" xfId="0" applyFont="1" applyFill="1" applyBorder="1" applyAlignment="1">
      <alignment horizontal="right" vertical="center"/>
    </xf>
    <xf numFmtId="0" fontId="15" fillId="0" borderId="31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7">
    <cellStyle name="Денежный [0] 2" xfId="5"/>
    <cellStyle name="Денежный 2" xfId="4"/>
    <cellStyle name="Обычный" xfId="0" builtinId="0"/>
    <cellStyle name="Обычный 2" xfId="1"/>
    <cellStyle name="Процентный 2" xfId="6"/>
    <cellStyle name="Финансовый [0] 2" xf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4"/>
  <sheetViews>
    <sheetView tabSelected="1" workbookViewId="0">
      <selection activeCell="B15" sqref="B15"/>
    </sheetView>
  </sheetViews>
  <sheetFormatPr defaultRowHeight="15.75"/>
  <cols>
    <col min="1" max="1" width="31.140625" style="2" customWidth="1"/>
    <col min="2" max="2" width="39.5703125" style="3" customWidth="1"/>
    <col min="3" max="3" width="14.140625" style="5" customWidth="1"/>
    <col min="4" max="4" width="0.140625" style="1" hidden="1" customWidth="1"/>
    <col min="5" max="5" width="14" style="1" customWidth="1"/>
    <col min="6" max="6" width="12.7109375" style="1" customWidth="1"/>
    <col min="7" max="16384" width="9.140625" style="1"/>
  </cols>
  <sheetData>
    <row r="1" spans="1:6" s="28" customFormat="1" ht="15">
      <c r="A1" s="87" t="s">
        <v>109</v>
      </c>
      <c r="B1" s="87"/>
      <c r="C1" s="87"/>
      <c r="D1" s="87"/>
      <c r="E1" s="87"/>
      <c r="F1" s="87"/>
    </row>
    <row r="2" spans="1:6" s="28" customFormat="1" ht="15">
      <c r="A2" s="87" t="s">
        <v>110</v>
      </c>
      <c r="B2" s="87"/>
      <c r="C2" s="87"/>
      <c r="D2" s="87"/>
      <c r="E2" s="87"/>
      <c r="F2" s="87"/>
    </row>
    <row r="3" spans="1:6" s="28" customFormat="1" ht="15">
      <c r="A3" s="87" t="s">
        <v>111</v>
      </c>
      <c r="B3" s="87"/>
      <c r="C3" s="87"/>
      <c r="D3" s="87"/>
      <c r="E3" s="87"/>
      <c r="F3" s="87"/>
    </row>
    <row r="4" spans="1:6" s="28" customFormat="1" ht="15">
      <c r="A4" s="87" t="s">
        <v>126</v>
      </c>
      <c r="B4" s="87"/>
      <c r="C4" s="87"/>
      <c r="D4" s="87"/>
      <c r="E4" s="87"/>
      <c r="F4" s="87"/>
    </row>
    <row r="5" spans="1:6" s="30" customFormat="1" ht="15.75" customHeight="1">
      <c r="A5" s="2"/>
      <c r="B5" s="29"/>
      <c r="C5" s="29"/>
      <c r="D5" s="29"/>
    </row>
    <row r="6" spans="1:6" s="30" customFormat="1" ht="40.5" customHeight="1">
      <c r="A6" s="86" t="s">
        <v>112</v>
      </c>
      <c r="B6" s="86"/>
      <c r="C6" s="86"/>
      <c r="D6" s="86"/>
      <c r="E6" s="86"/>
      <c r="F6" s="86"/>
    </row>
    <row r="7" spans="1:6" s="30" customFormat="1" ht="14.25" hidden="1" customHeight="1" thickBot="1">
      <c r="A7" s="24"/>
      <c r="B7" s="26"/>
      <c r="C7" s="25"/>
      <c r="D7" s="27"/>
      <c r="E7" s="27"/>
      <c r="F7" s="27"/>
    </row>
    <row r="8" spans="1:6" s="30" customFormat="1" ht="14.25" customHeight="1" thickBot="1">
      <c r="A8" s="85" t="s">
        <v>32</v>
      </c>
      <c r="B8" s="85"/>
      <c r="C8" s="85"/>
      <c r="D8" s="85"/>
      <c r="E8" s="85"/>
      <c r="F8" s="85"/>
    </row>
    <row r="9" spans="1:6" s="30" customFormat="1" ht="51" customHeight="1" thickBot="1">
      <c r="A9" s="31" t="s">
        <v>0</v>
      </c>
      <c r="B9" s="32" t="s">
        <v>15</v>
      </c>
      <c r="C9" s="33" t="s">
        <v>38</v>
      </c>
      <c r="D9" s="27"/>
      <c r="E9" s="33" t="s">
        <v>113</v>
      </c>
      <c r="F9" s="33" t="s">
        <v>81</v>
      </c>
    </row>
    <row r="10" spans="1:6" s="30" customFormat="1" ht="18" customHeight="1">
      <c r="A10" s="34" t="s">
        <v>47</v>
      </c>
      <c r="B10" s="35" t="s">
        <v>24</v>
      </c>
      <c r="C10" s="36">
        <f>C27+C54</f>
        <v>818639.8</v>
      </c>
      <c r="D10" s="36">
        <f>D27+D54</f>
        <v>0</v>
      </c>
      <c r="E10" s="36">
        <f>E27+E54</f>
        <v>294160.61000000004</v>
      </c>
      <c r="F10" s="36">
        <f>E10/C10*100</f>
        <v>35.932849832123978</v>
      </c>
    </row>
    <row r="11" spans="1:6" s="30" customFormat="1" ht="15" customHeight="1">
      <c r="A11" s="34" t="s">
        <v>57</v>
      </c>
      <c r="B11" s="37" t="s">
        <v>1</v>
      </c>
      <c r="C11" s="38">
        <f>C12</f>
        <v>198857</v>
      </c>
      <c r="D11" s="27"/>
      <c r="E11" s="38">
        <f>E12</f>
        <v>85090.2</v>
      </c>
      <c r="F11" s="36">
        <f t="shared" ref="F11:F69" si="0">E11/C11*100</f>
        <v>42.789642808651443</v>
      </c>
    </row>
    <row r="12" spans="1:6" s="30" customFormat="1" ht="30">
      <c r="A12" s="34" t="s">
        <v>58</v>
      </c>
      <c r="B12" s="39" t="s">
        <v>21</v>
      </c>
      <c r="C12" s="38">
        <v>198857</v>
      </c>
      <c r="D12" s="27"/>
      <c r="E12" s="38">
        <v>85090.2</v>
      </c>
      <c r="F12" s="36">
        <f t="shared" si="0"/>
        <v>42.789642808651443</v>
      </c>
    </row>
    <row r="13" spans="1:6" s="30" customFormat="1">
      <c r="A13" s="34" t="s">
        <v>59</v>
      </c>
      <c r="B13" s="39" t="s">
        <v>22</v>
      </c>
      <c r="C13" s="38">
        <f>C14</f>
        <v>29540</v>
      </c>
      <c r="D13" s="27"/>
      <c r="E13" s="38">
        <f>E14</f>
        <v>9867.73</v>
      </c>
      <c r="F13" s="36">
        <f t="shared" si="0"/>
        <v>33.404637779282325</v>
      </c>
    </row>
    <row r="14" spans="1:6" s="30" customFormat="1" ht="30">
      <c r="A14" s="34" t="s">
        <v>56</v>
      </c>
      <c r="B14" s="39" t="s">
        <v>52</v>
      </c>
      <c r="C14" s="38">
        <f>C15+C16+C17+C18</f>
        <v>29540</v>
      </c>
      <c r="D14" s="27"/>
      <c r="E14" s="38">
        <f>E15+E16+E17+E18</f>
        <v>9867.73</v>
      </c>
      <c r="F14" s="36">
        <f t="shared" si="0"/>
        <v>33.404637779282325</v>
      </c>
    </row>
    <row r="15" spans="1:6" s="30" customFormat="1" ht="128.25" customHeight="1">
      <c r="A15" s="34" t="s">
        <v>60</v>
      </c>
      <c r="B15" s="39" t="s">
        <v>33</v>
      </c>
      <c r="C15" s="38">
        <v>10391</v>
      </c>
      <c r="D15" s="27"/>
      <c r="E15" s="38">
        <v>3209.2</v>
      </c>
      <c r="F15" s="36">
        <f t="shared" si="0"/>
        <v>30.884419208930801</v>
      </c>
    </row>
    <row r="16" spans="1:6" s="30" customFormat="1" ht="156" customHeight="1">
      <c r="A16" s="34" t="s">
        <v>61</v>
      </c>
      <c r="B16" s="39" t="s">
        <v>34</v>
      </c>
      <c r="C16" s="38">
        <v>243</v>
      </c>
      <c r="D16" s="27"/>
      <c r="E16" s="38">
        <v>89.7</v>
      </c>
      <c r="F16" s="36">
        <f t="shared" si="0"/>
        <v>36.913580246913583</v>
      </c>
    </row>
    <row r="17" spans="1:6" s="30" customFormat="1" ht="120">
      <c r="A17" s="34" t="s">
        <v>62</v>
      </c>
      <c r="B17" s="39" t="s">
        <v>35</v>
      </c>
      <c r="C17" s="38">
        <v>18076</v>
      </c>
      <c r="D17" s="27"/>
      <c r="E17" s="38">
        <v>6843.6</v>
      </c>
      <c r="F17" s="36">
        <f t="shared" si="0"/>
        <v>37.860146050011068</v>
      </c>
    </row>
    <row r="18" spans="1:6" s="30" customFormat="1" ht="129" customHeight="1">
      <c r="A18" s="34" t="s">
        <v>63</v>
      </c>
      <c r="B18" s="39" t="s">
        <v>36</v>
      </c>
      <c r="C18" s="38">
        <v>830</v>
      </c>
      <c r="D18" s="27"/>
      <c r="E18" s="74">
        <v>-274.77</v>
      </c>
      <c r="F18" s="36">
        <f t="shared" si="0"/>
        <v>-33.104819277108433</v>
      </c>
    </row>
    <row r="19" spans="1:6" s="30" customFormat="1" ht="28.5" customHeight="1">
      <c r="A19" s="34" t="s">
        <v>64</v>
      </c>
      <c r="B19" s="39" t="s">
        <v>2</v>
      </c>
      <c r="C19" s="38">
        <f>C20</f>
        <v>20</v>
      </c>
      <c r="D19" s="27"/>
      <c r="E19" s="38">
        <f>E20</f>
        <v>9.23</v>
      </c>
      <c r="F19" s="36">
        <f t="shared" si="0"/>
        <v>46.150000000000006</v>
      </c>
    </row>
    <row r="20" spans="1:6" s="30" customFormat="1" ht="30">
      <c r="A20" s="34" t="s">
        <v>65</v>
      </c>
      <c r="B20" s="39" t="s">
        <v>3</v>
      </c>
      <c r="C20" s="38">
        <v>20</v>
      </c>
      <c r="D20" s="27"/>
      <c r="E20" s="38">
        <v>9.23</v>
      </c>
      <c r="F20" s="36">
        <f t="shared" si="0"/>
        <v>46.150000000000006</v>
      </c>
    </row>
    <row r="21" spans="1:6" s="30" customFormat="1" ht="18.75" customHeight="1">
      <c r="A21" s="34" t="s">
        <v>66</v>
      </c>
      <c r="B21" s="39" t="s">
        <v>11</v>
      </c>
      <c r="C21" s="38">
        <f>C22+C24</f>
        <v>245001</v>
      </c>
      <c r="D21" s="27"/>
      <c r="E21" s="38">
        <f>E22+E24</f>
        <v>121291.02</v>
      </c>
      <c r="F21" s="36">
        <f t="shared" si="0"/>
        <v>49.506336708829764</v>
      </c>
    </row>
    <row r="22" spans="1:6" s="30" customFormat="1" ht="18.75" customHeight="1">
      <c r="A22" s="40" t="s">
        <v>67</v>
      </c>
      <c r="B22" s="41" t="s">
        <v>25</v>
      </c>
      <c r="C22" s="42">
        <f>C23</f>
        <v>40260</v>
      </c>
      <c r="D22" s="27"/>
      <c r="E22" s="42">
        <f>E23</f>
        <v>9825.2199999999993</v>
      </c>
      <c r="F22" s="36">
        <f t="shared" si="0"/>
        <v>24.404421261798309</v>
      </c>
    </row>
    <row r="23" spans="1:6" s="30" customFormat="1" ht="78.75" customHeight="1">
      <c r="A23" s="34" t="s">
        <v>68</v>
      </c>
      <c r="B23" s="37" t="s">
        <v>14</v>
      </c>
      <c r="C23" s="38">
        <f>36060+100+100+4000</f>
        <v>40260</v>
      </c>
      <c r="D23" s="27"/>
      <c r="E23" s="38">
        <v>9825.2199999999993</v>
      </c>
      <c r="F23" s="36">
        <f t="shared" si="0"/>
        <v>24.404421261798309</v>
      </c>
    </row>
    <row r="24" spans="1:6" s="30" customFormat="1" ht="15.75" customHeight="1">
      <c r="A24" s="40" t="s">
        <v>69</v>
      </c>
      <c r="B24" s="41" t="s">
        <v>4</v>
      </c>
      <c r="C24" s="42">
        <f>C25+C26</f>
        <v>204741</v>
      </c>
      <c r="D24" s="27"/>
      <c r="E24" s="42">
        <f>E25+E26</f>
        <v>111465.8</v>
      </c>
      <c r="F24" s="36">
        <f t="shared" si="0"/>
        <v>54.442344230027203</v>
      </c>
    </row>
    <row r="25" spans="1:6" s="30" customFormat="1" ht="72" customHeight="1">
      <c r="A25" s="34" t="s">
        <v>114</v>
      </c>
      <c r="B25" s="43" t="s">
        <v>124</v>
      </c>
      <c r="C25" s="38">
        <v>154741</v>
      </c>
      <c r="D25" s="27"/>
      <c r="E25" s="38">
        <v>103539.7</v>
      </c>
      <c r="F25" s="36">
        <f t="shared" si="0"/>
        <v>66.911613599498509</v>
      </c>
    </row>
    <row r="26" spans="1:6" s="30" customFormat="1" ht="68.25" customHeight="1" thickBot="1">
      <c r="A26" s="34" t="s">
        <v>115</v>
      </c>
      <c r="B26" s="43" t="s">
        <v>125</v>
      </c>
      <c r="C26" s="38">
        <v>50000</v>
      </c>
      <c r="D26" s="27"/>
      <c r="E26" s="38">
        <v>7926.1</v>
      </c>
      <c r="F26" s="36">
        <f t="shared" si="0"/>
        <v>15.8522</v>
      </c>
    </row>
    <row r="27" spans="1:6" s="30" customFormat="1" ht="25.5" customHeight="1" thickBot="1">
      <c r="A27" s="81" t="s">
        <v>26</v>
      </c>
      <c r="B27" s="82"/>
      <c r="C27" s="44">
        <f>C11+C19+C21+C13</f>
        <v>473418</v>
      </c>
      <c r="D27" s="44">
        <f>D11+D19+D21+D13</f>
        <v>0</v>
      </c>
      <c r="E27" s="44">
        <f>E11+E19+E21+E13</f>
        <v>216258.18000000002</v>
      </c>
      <c r="F27" s="36">
        <f t="shared" si="0"/>
        <v>45.680176926099136</v>
      </c>
    </row>
    <row r="28" spans="1:6" s="30" customFormat="1" ht="66.75" customHeight="1">
      <c r="A28" s="45" t="s">
        <v>16</v>
      </c>
      <c r="B28" s="46" t="s">
        <v>12</v>
      </c>
      <c r="C28" s="36">
        <f>C29+C36</f>
        <v>126940</v>
      </c>
      <c r="D28" s="27"/>
      <c r="E28" s="36">
        <f>E29+E36</f>
        <v>47154.33</v>
      </c>
      <c r="F28" s="36">
        <f t="shared" si="0"/>
        <v>37.146943437844655</v>
      </c>
    </row>
    <row r="29" spans="1:6" s="30" customFormat="1" ht="188.25" customHeight="1">
      <c r="A29" s="40" t="s">
        <v>17</v>
      </c>
      <c r="B29" s="41" t="s">
        <v>108</v>
      </c>
      <c r="C29" s="42">
        <f>C30+C32+C34</f>
        <v>105500</v>
      </c>
      <c r="D29" s="27"/>
      <c r="E29" s="42">
        <v>41723.15</v>
      </c>
      <c r="F29" s="36">
        <f t="shared" si="0"/>
        <v>39.548009478672988</v>
      </c>
    </row>
    <row r="30" spans="1:6" s="30" customFormat="1" ht="129.75" customHeight="1">
      <c r="A30" s="40" t="s">
        <v>70</v>
      </c>
      <c r="B30" s="41" t="s">
        <v>27</v>
      </c>
      <c r="C30" s="42">
        <f>C31</f>
        <v>90000</v>
      </c>
      <c r="D30" s="27"/>
      <c r="E30" s="42">
        <f>E31</f>
        <v>36697.1</v>
      </c>
      <c r="F30" s="36">
        <f t="shared" si="0"/>
        <v>40.774555555555551</v>
      </c>
    </row>
    <row r="31" spans="1:6" s="30" customFormat="1" ht="139.5" customHeight="1">
      <c r="A31" s="34" t="s">
        <v>71</v>
      </c>
      <c r="B31" s="39" t="s">
        <v>18</v>
      </c>
      <c r="C31" s="38">
        <v>90000</v>
      </c>
      <c r="D31" s="27"/>
      <c r="E31" s="38">
        <v>36697.1</v>
      </c>
      <c r="F31" s="36">
        <f t="shared" si="0"/>
        <v>40.774555555555551</v>
      </c>
    </row>
    <row r="32" spans="1:6" s="30" customFormat="1" ht="89.25" customHeight="1">
      <c r="A32" s="47" t="s">
        <v>72</v>
      </c>
      <c r="B32" s="41" t="s">
        <v>46</v>
      </c>
      <c r="C32" s="42">
        <f>C33</f>
        <v>1500</v>
      </c>
      <c r="D32" s="27"/>
      <c r="E32" s="42">
        <f>E33</f>
        <v>1076.32</v>
      </c>
      <c r="F32" s="36">
        <f t="shared" si="0"/>
        <v>71.754666666666665</v>
      </c>
    </row>
    <row r="33" spans="1:6" s="30" customFormat="1" ht="143.25" customHeight="1">
      <c r="A33" s="48" t="s">
        <v>73</v>
      </c>
      <c r="B33" s="37" t="s">
        <v>19</v>
      </c>
      <c r="C33" s="38">
        <v>1500</v>
      </c>
      <c r="D33" s="27"/>
      <c r="E33" s="38">
        <v>1076.32</v>
      </c>
      <c r="F33" s="36">
        <f t="shared" si="0"/>
        <v>71.754666666666665</v>
      </c>
    </row>
    <row r="34" spans="1:6" s="30" customFormat="1" ht="76.5" customHeight="1">
      <c r="A34" s="34" t="s">
        <v>84</v>
      </c>
      <c r="B34" s="70" t="s">
        <v>82</v>
      </c>
      <c r="C34" s="71">
        <v>14000</v>
      </c>
      <c r="D34" s="27"/>
      <c r="E34" s="38">
        <f>E35</f>
        <v>3949.75</v>
      </c>
      <c r="F34" s="36">
        <v>0</v>
      </c>
    </row>
    <row r="35" spans="1:6" s="30" customFormat="1" ht="63" customHeight="1">
      <c r="A35" s="34" t="s">
        <v>85</v>
      </c>
      <c r="B35" s="70" t="s">
        <v>83</v>
      </c>
      <c r="C35" s="71">
        <v>14000</v>
      </c>
      <c r="D35" s="27"/>
      <c r="E35" s="38">
        <v>3949.75</v>
      </c>
      <c r="F35" s="36">
        <v>0</v>
      </c>
    </row>
    <row r="36" spans="1:6" s="30" customFormat="1" ht="168.75" customHeight="1">
      <c r="A36" s="40" t="s">
        <v>39</v>
      </c>
      <c r="B36" s="49" t="s">
        <v>48</v>
      </c>
      <c r="C36" s="42">
        <f>C37</f>
        <v>21440</v>
      </c>
      <c r="D36" s="27"/>
      <c r="E36" s="42">
        <f>E37</f>
        <v>5431.18</v>
      </c>
      <c r="F36" s="36">
        <f t="shared" si="0"/>
        <v>25.33199626865672</v>
      </c>
    </row>
    <row r="37" spans="1:6" s="30" customFormat="1" ht="170.25" customHeight="1">
      <c r="A37" s="40" t="s">
        <v>40</v>
      </c>
      <c r="B37" s="49" t="s">
        <v>41</v>
      </c>
      <c r="C37" s="42">
        <f>C38</f>
        <v>21440</v>
      </c>
      <c r="D37" s="27"/>
      <c r="E37" s="42">
        <f>E38</f>
        <v>5431.18</v>
      </c>
      <c r="F37" s="36">
        <f t="shared" si="0"/>
        <v>25.33199626865672</v>
      </c>
    </row>
    <row r="38" spans="1:6" s="30" customFormat="1" ht="141" customHeight="1">
      <c r="A38" s="34" t="s">
        <v>74</v>
      </c>
      <c r="B38" s="37" t="s">
        <v>5</v>
      </c>
      <c r="C38" s="38">
        <v>21440</v>
      </c>
      <c r="D38" s="27"/>
      <c r="E38" s="38">
        <v>5431.18</v>
      </c>
      <c r="F38" s="36">
        <f t="shared" si="0"/>
        <v>25.33199626865672</v>
      </c>
    </row>
    <row r="39" spans="1:6" s="30" customFormat="1" ht="40.5" customHeight="1">
      <c r="A39" s="51" t="s">
        <v>20</v>
      </c>
      <c r="B39" s="37" t="s">
        <v>6</v>
      </c>
      <c r="C39" s="38">
        <f>C42+C45+C47</f>
        <v>101700</v>
      </c>
      <c r="D39" s="27"/>
      <c r="E39" s="38">
        <f>E40+E43</f>
        <v>28430.309999999998</v>
      </c>
      <c r="F39" s="36">
        <f t="shared" si="0"/>
        <v>27.955073746312681</v>
      </c>
    </row>
    <row r="40" spans="1:6" s="30" customFormat="1" ht="171" customHeight="1">
      <c r="A40" s="40" t="s">
        <v>42</v>
      </c>
      <c r="B40" s="49" t="s">
        <v>49</v>
      </c>
      <c r="C40" s="42">
        <f>C42</f>
        <v>65700</v>
      </c>
      <c r="D40" s="27"/>
      <c r="E40" s="42">
        <f>E41</f>
        <v>16012.42</v>
      </c>
      <c r="F40" s="36">
        <f t="shared" si="0"/>
        <v>24.372024353120246</v>
      </c>
    </row>
    <row r="41" spans="1:6" s="30" customFormat="1" ht="158.25" customHeight="1">
      <c r="A41" s="34" t="s">
        <v>75</v>
      </c>
      <c r="B41" s="37" t="s">
        <v>28</v>
      </c>
      <c r="C41" s="38">
        <f>C42</f>
        <v>65700</v>
      </c>
      <c r="D41" s="27"/>
      <c r="E41" s="38">
        <f>E42</f>
        <v>16012.42</v>
      </c>
      <c r="F41" s="36">
        <f t="shared" si="0"/>
        <v>24.372024353120246</v>
      </c>
    </row>
    <row r="42" spans="1:6" s="30" customFormat="1" ht="171.75" customHeight="1">
      <c r="A42" s="34" t="s">
        <v>76</v>
      </c>
      <c r="B42" s="37" t="s">
        <v>13</v>
      </c>
      <c r="C42" s="52">
        <v>65700</v>
      </c>
      <c r="D42" s="27"/>
      <c r="E42" s="52">
        <v>16012.42</v>
      </c>
      <c r="F42" s="36">
        <f t="shared" si="0"/>
        <v>24.372024353120246</v>
      </c>
    </row>
    <row r="43" spans="1:6" s="30" customFormat="1" ht="70.5" customHeight="1">
      <c r="A43" s="40" t="s">
        <v>37</v>
      </c>
      <c r="B43" s="49" t="s">
        <v>50</v>
      </c>
      <c r="C43" s="53">
        <f>C44+C46</f>
        <v>36000</v>
      </c>
      <c r="D43" s="27"/>
      <c r="E43" s="53">
        <f>E44+E46</f>
        <v>12417.89</v>
      </c>
      <c r="F43" s="36">
        <f t="shared" si="0"/>
        <v>34.494138888888884</v>
      </c>
    </row>
    <row r="44" spans="1:6" s="30" customFormat="1" ht="63.75" customHeight="1">
      <c r="A44" s="34" t="s">
        <v>43</v>
      </c>
      <c r="B44" s="37" t="s">
        <v>29</v>
      </c>
      <c r="C44" s="52">
        <f>C45</f>
        <v>26000</v>
      </c>
      <c r="D44" s="27"/>
      <c r="E44" s="52">
        <f>E45</f>
        <v>7117.1</v>
      </c>
      <c r="F44" s="36">
        <f t="shared" si="0"/>
        <v>27.373461538461541</v>
      </c>
    </row>
    <row r="45" spans="1:6" s="30" customFormat="1" ht="93" customHeight="1">
      <c r="A45" s="40" t="s">
        <v>77</v>
      </c>
      <c r="B45" s="49" t="s">
        <v>7</v>
      </c>
      <c r="C45" s="53">
        <v>26000</v>
      </c>
      <c r="D45" s="27"/>
      <c r="E45" s="53">
        <v>7117.1</v>
      </c>
      <c r="F45" s="36">
        <f t="shared" si="0"/>
        <v>27.373461538461541</v>
      </c>
    </row>
    <row r="46" spans="1:6" s="30" customFormat="1" ht="98.25" customHeight="1">
      <c r="A46" s="34" t="s">
        <v>44</v>
      </c>
      <c r="B46" s="37" t="s">
        <v>45</v>
      </c>
      <c r="C46" s="52">
        <f>C47</f>
        <v>10000</v>
      </c>
      <c r="D46" s="27"/>
      <c r="E46" s="52">
        <f>E47</f>
        <v>5300.79</v>
      </c>
      <c r="F46" s="36">
        <f t="shared" si="0"/>
        <v>53.007899999999999</v>
      </c>
    </row>
    <row r="47" spans="1:6" s="30" customFormat="1" ht="96.75" customHeight="1">
      <c r="A47" s="47" t="s">
        <v>78</v>
      </c>
      <c r="B47" s="49" t="s">
        <v>8</v>
      </c>
      <c r="C47" s="53">
        <v>10000</v>
      </c>
      <c r="D47" s="27"/>
      <c r="E47" s="53">
        <v>5300.79</v>
      </c>
      <c r="F47" s="36">
        <f t="shared" si="0"/>
        <v>53.007899999999999</v>
      </c>
    </row>
    <row r="48" spans="1:6" s="30" customFormat="1" ht="33.75" customHeight="1">
      <c r="A48" s="51" t="s">
        <v>86</v>
      </c>
      <c r="B48" s="37" t="s">
        <v>87</v>
      </c>
      <c r="C48" s="38"/>
      <c r="D48" s="27"/>
      <c r="E48" s="38">
        <f>E49+E50</f>
        <v>116.8</v>
      </c>
      <c r="F48" s="36">
        <v>0</v>
      </c>
    </row>
    <row r="49" spans="1:6" s="30" customFormat="1" ht="80.25" customHeight="1">
      <c r="A49" s="47" t="s">
        <v>90</v>
      </c>
      <c r="B49" s="37" t="s">
        <v>88</v>
      </c>
      <c r="C49" s="38"/>
      <c r="D49" s="27"/>
      <c r="E49" s="38">
        <v>81</v>
      </c>
      <c r="F49" s="36">
        <v>0</v>
      </c>
    </row>
    <row r="50" spans="1:6" s="30" customFormat="1" ht="51" customHeight="1">
      <c r="A50" s="47" t="s">
        <v>91</v>
      </c>
      <c r="B50" s="37" t="s">
        <v>89</v>
      </c>
      <c r="C50" s="38"/>
      <c r="D50" s="27"/>
      <c r="E50" s="38">
        <v>35.799999999999997</v>
      </c>
      <c r="F50" s="36">
        <v>0</v>
      </c>
    </row>
    <row r="51" spans="1:6" s="30" customFormat="1" ht="15.75" customHeight="1">
      <c r="A51" s="48" t="s">
        <v>51</v>
      </c>
      <c r="B51" s="37" t="s">
        <v>9</v>
      </c>
      <c r="C51" s="38">
        <f>C53</f>
        <v>116581.8</v>
      </c>
      <c r="D51" s="27"/>
      <c r="E51" s="38">
        <f>E52+E53</f>
        <v>2200.9899999999998</v>
      </c>
      <c r="F51" s="36">
        <f t="shared" si="0"/>
        <v>1.8879361958727687</v>
      </c>
    </row>
    <row r="52" spans="1:6" s="30" customFormat="1" ht="47.25" customHeight="1">
      <c r="A52" s="54" t="s">
        <v>92</v>
      </c>
      <c r="B52" s="55" t="s">
        <v>93</v>
      </c>
      <c r="C52" s="56"/>
      <c r="D52" s="27"/>
      <c r="E52" s="56">
        <v>100</v>
      </c>
      <c r="F52" s="36">
        <v>0</v>
      </c>
    </row>
    <row r="53" spans="1:6" s="30" customFormat="1" ht="36" customHeight="1" thickBot="1">
      <c r="A53" s="54" t="s">
        <v>79</v>
      </c>
      <c r="B53" s="55" t="s">
        <v>10</v>
      </c>
      <c r="C53" s="56">
        <f>100000+16581.8</f>
        <v>116581.8</v>
      </c>
      <c r="D53" s="27"/>
      <c r="E53" s="56">
        <v>2100.9899999999998</v>
      </c>
      <c r="F53" s="36">
        <f t="shared" si="0"/>
        <v>1.802159513749144</v>
      </c>
    </row>
    <row r="54" spans="1:6" s="30" customFormat="1">
      <c r="A54" s="77" t="s">
        <v>30</v>
      </c>
      <c r="B54" s="78"/>
      <c r="C54" s="57">
        <f>C28+C39+C51</f>
        <v>345221.8</v>
      </c>
      <c r="D54" s="57">
        <f>D28+D39+D51</f>
        <v>0</v>
      </c>
      <c r="E54" s="57">
        <f>E28+E39+E51+E48</f>
        <v>77902.430000000008</v>
      </c>
      <c r="F54" s="36">
        <f t="shared" si="0"/>
        <v>22.565906903909315</v>
      </c>
    </row>
    <row r="55" spans="1:6" s="30" customFormat="1">
      <c r="A55" s="83" t="s">
        <v>31</v>
      </c>
      <c r="B55" s="84"/>
      <c r="C55" s="42">
        <f>C54+C27</f>
        <v>818639.8</v>
      </c>
      <c r="D55" s="42">
        <f>D27+D54</f>
        <v>0</v>
      </c>
      <c r="E55" s="42">
        <f>E27+E54</f>
        <v>294160.61000000004</v>
      </c>
      <c r="F55" s="36">
        <f t="shared" si="0"/>
        <v>35.932849832123978</v>
      </c>
    </row>
    <row r="56" spans="1:6" s="30" customFormat="1" ht="30">
      <c r="A56" s="51" t="s">
        <v>96</v>
      </c>
      <c r="B56" s="37" t="s">
        <v>95</v>
      </c>
      <c r="C56" s="42">
        <f>C57+C63</f>
        <v>136409.4</v>
      </c>
      <c r="D56" s="42">
        <f t="shared" ref="D56:E56" si="1">D57+D63</f>
        <v>0</v>
      </c>
      <c r="E56" s="42">
        <f t="shared" si="1"/>
        <v>3441.58</v>
      </c>
      <c r="F56" s="36">
        <f t="shared" si="0"/>
        <v>2.5229786217078884</v>
      </c>
    </row>
    <row r="57" spans="1:6" s="30" customFormat="1" ht="45">
      <c r="A57" s="76" t="s">
        <v>123</v>
      </c>
      <c r="B57" s="37" t="s">
        <v>122</v>
      </c>
      <c r="C57" s="42">
        <f>C58+C59+C60+C61</f>
        <v>135559.4</v>
      </c>
      <c r="D57" s="42">
        <f t="shared" ref="D57:E57" si="2">D58+D59+D60+D61</f>
        <v>0</v>
      </c>
      <c r="E57" s="42">
        <f t="shared" si="2"/>
        <v>3341.58</v>
      </c>
      <c r="F57" s="36">
        <f t="shared" si="0"/>
        <v>2.4650300901302309</v>
      </c>
    </row>
    <row r="58" spans="1:6" s="30" customFormat="1" ht="135">
      <c r="A58" s="76" t="s">
        <v>117</v>
      </c>
      <c r="B58" s="39" t="s">
        <v>116</v>
      </c>
      <c r="C58" s="42">
        <v>47354.5</v>
      </c>
      <c r="D58" s="75"/>
      <c r="E58" s="42">
        <v>0</v>
      </c>
      <c r="F58" s="36">
        <f t="shared" si="0"/>
        <v>0</v>
      </c>
    </row>
    <row r="59" spans="1:6" s="30" customFormat="1" ht="135">
      <c r="A59" s="76" t="s">
        <v>118</v>
      </c>
      <c r="B59" s="37" t="s">
        <v>119</v>
      </c>
      <c r="C59" s="42">
        <v>66207.399999999994</v>
      </c>
      <c r="D59" s="75"/>
      <c r="E59" s="42">
        <v>0</v>
      </c>
      <c r="F59" s="36">
        <f t="shared" si="0"/>
        <v>0</v>
      </c>
    </row>
    <row r="60" spans="1:6" s="30" customFormat="1" ht="135.75" thickBot="1">
      <c r="A60" s="76" t="s">
        <v>121</v>
      </c>
      <c r="B60" s="37" t="s">
        <v>120</v>
      </c>
      <c r="C60" s="42">
        <v>18655.900000000001</v>
      </c>
      <c r="D60" s="75"/>
      <c r="E60" s="42">
        <v>0</v>
      </c>
      <c r="F60" s="36">
        <f t="shared" si="0"/>
        <v>0</v>
      </c>
    </row>
    <row r="61" spans="1:6" s="30" customFormat="1" ht="16.5" thickBot="1">
      <c r="A61" s="48" t="s">
        <v>54</v>
      </c>
      <c r="B61" s="37" t="s">
        <v>53</v>
      </c>
      <c r="C61" s="42">
        <f>C62</f>
        <v>3341.6</v>
      </c>
      <c r="D61" s="58"/>
      <c r="E61" s="42">
        <f>E62</f>
        <v>3341.58</v>
      </c>
      <c r="F61" s="36">
        <f t="shared" si="0"/>
        <v>99.999401484318895</v>
      </c>
    </row>
    <row r="62" spans="1:6" s="30" customFormat="1" ht="36.75" customHeight="1">
      <c r="A62" s="54" t="s">
        <v>80</v>
      </c>
      <c r="B62" s="55" t="s">
        <v>55</v>
      </c>
      <c r="C62" s="56">
        <v>3341.6</v>
      </c>
      <c r="D62" s="58"/>
      <c r="E62" s="56">
        <v>3341.58</v>
      </c>
      <c r="F62" s="36">
        <f t="shared" si="0"/>
        <v>99.999401484318895</v>
      </c>
    </row>
    <row r="63" spans="1:6" s="30" customFormat="1" ht="45">
      <c r="A63" s="48" t="s">
        <v>98</v>
      </c>
      <c r="B63" s="59" t="s">
        <v>94</v>
      </c>
      <c r="C63" s="38">
        <f>C64</f>
        <v>850</v>
      </c>
      <c r="D63" s="60"/>
      <c r="E63" s="61">
        <f>E64</f>
        <v>100</v>
      </c>
      <c r="F63" s="36">
        <f t="shared" si="0"/>
        <v>11.76470588235294</v>
      </c>
    </row>
    <row r="64" spans="1:6" s="30" customFormat="1" ht="52.5" customHeight="1">
      <c r="A64" s="54" t="s">
        <v>97</v>
      </c>
      <c r="B64" s="55" t="s">
        <v>99</v>
      </c>
      <c r="C64" s="38">
        <v>850</v>
      </c>
      <c r="D64" s="60"/>
      <c r="E64" s="61">
        <v>100</v>
      </c>
      <c r="F64" s="36">
        <f t="shared" si="0"/>
        <v>11.76470588235294</v>
      </c>
    </row>
    <row r="65" spans="1:6" s="30" customFormat="1" ht="180">
      <c r="A65" s="54" t="s">
        <v>102</v>
      </c>
      <c r="B65" s="50" t="s">
        <v>100</v>
      </c>
      <c r="C65" s="38">
        <v>0</v>
      </c>
      <c r="D65" s="60"/>
      <c r="E65" s="61">
        <f>E66</f>
        <v>165.54</v>
      </c>
      <c r="F65" s="36">
        <v>0</v>
      </c>
    </row>
    <row r="66" spans="1:6" s="30" customFormat="1" ht="108" customHeight="1">
      <c r="A66" s="54" t="s">
        <v>105</v>
      </c>
      <c r="B66" s="50" t="s">
        <v>101</v>
      </c>
      <c r="C66" s="56">
        <v>0</v>
      </c>
      <c r="D66" s="62"/>
      <c r="E66" s="63">
        <v>165.54</v>
      </c>
      <c r="F66" s="36">
        <v>0</v>
      </c>
    </row>
    <row r="67" spans="1:6" s="30" customFormat="1" ht="90">
      <c r="A67" s="54" t="s">
        <v>106</v>
      </c>
      <c r="B67" s="50" t="s">
        <v>103</v>
      </c>
      <c r="C67" s="56">
        <f>C68</f>
        <v>48669.4</v>
      </c>
      <c r="D67" s="62"/>
      <c r="E67" s="63">
        <f>E68</f>
        <v>-438.9</v>
      </c>
      <c r="F67" s="36">
        <v>0</v>
      </c>
    </row>
    <row r="68" spans="1:6" s="30" customFormat="1" ht="79.5" customHeight="1" thickBot="1">
      <c r="A68" s="64" t="s">
        <v>107</v>
      </c>
      <c r="B68" s="65" t="s">
        <v>104</v>
      </c>
      <c r="C68" s="66">
        <v>48669.4</v>
      </c>
      <c r="D68" s="67"/>
      <c r="E68" s="68">
        <v>-438.9</v>
      </c>
      <c r="F68" s="72">
        <v>0</v>
      </c>
    </row>
    <row r="69" spans="1:6" s="30" customFormat="1" ht="21" customHeight="1" thickBot="1">
      <c r="A69" s="79" t="s">
        <v>23</v>
      </c>
      <c r="B69" s="80"/>
      <c r="C69" s="69">
        <f>C55+C56+C67</f>
        <v>1003718.6000000001</v>
      </c>
      <c r="D69" s="69">
        <f t="shared" ref="D69" si="3">D55+D56+D67</f>
        <v>0</v>
      </c>
      <c r="E69" s="69">
        <f>E55+E56+E67+E66</f>
        <v>297328.83</v>
      </c>
      <c r="F69" s="73">
        <f t="shared" si="0"/>
        <v>29.622727923942026</v>
      </c>
    </row>
    <row r="70" spans="1:6" ht="21" customHeight="1">
      <c r="A70" s="21"/>
      <c r="B70" s="21"/>
      <c r="C70" s="22"/>
      <c r="D70" s="23"/>
      <c r="E70" s="6"/>
    </row>
    <row r="71" spans="1:6" s="4" customFormat="1" ht="17.25" customHeight="1">
      <c r="A71" s="9"/>
      <c r="B71" s="10"/>
      <c r="C71" s="12"/>
      <c r="D71" s="12"/>
    </row>
    <row r="72" spans="1:6" s="4" customFormat="1" ht="15">
      <c r="A72" s="14"/>
      <c r="B72" s="7"/>
      <c r="C72" s="16"/>
    </row>
    <row r="73" spans="1:6" s="4" customFormat="1" ht="15">
      <c r="A73" s="17"/>
      <c r="B73" s="7"/>
      <c r="C73" s="18"/>
    </row>
    <row r="74" spans="1:6" s="4" customFormat="1" ht="15">
      <c r="A74" s="8"/>
      <c r="B74" s="9"/>
      <c r="C74" s="11"/>
    </row>
    <row r="75" spans="1:6" s="4" customFormat="1" ht="15"/>
    <row r="76" spans="1:6" s="4" customFormat="1" ht="15"/>
    <row r="77" spans="1:6" s="4" customFormat="1" ht="15">
      <c r="A77" s="8"/>
      <c r="B77" s="9"/>
      <c r="C77" s="11"/>
    </row>
    <row r="78" spans="1:6" s="4" customFormat="1" ht="15">
      <c r="A78" s="13"/>
      <c r="B78" s="14"/>
      <c r="C78" s="15"/>
    </row>
    <row r="79" spans="1:6" s="4" customFormat="1" ht="15">
      <c r="A79" s="13"/>
      <c r="B79" s="17"/>
      <c r="C79" s="15"/>
    </row>
    <row r="80" spans="1:6" s="4" customFormat="1" ht="15"/>
    <row r="81" spans="1:3" s="4" customFormat="1" ht="15">
      <c r="A81" s="13"/>
      <c r="B81" s="14"/>
      <c r="C81" s="15"/>
    </row>
    <row r="82" spans="1:3" s="4" customFormat="1" ht="15">
      <c r="A82" s="13"/>
      <c r="B82" s="17"/>
      <c r="C82" s="15"/>
    </row>
    <row r="83" spans="1:3" s="4" customFormat="1" ht="15"/>
    <row r="84" spans="1:3" s="4" customFormat="1">
      <c r="A84" s="19"/>
      <c r="B84" s="20"/>
      <c r="C84" s="16"/>
    </row>
  </sheetData>
  <mergeCells count="10">
    <mergeCell ref="A6:F6"/>
    <mergeCell ref="A2:F2"/>
    <mergeCell ref="A1:F1"/>
    <mergeCell ref="A3:F3"/>
    <mergeCell ref="A4:F4"/>
    <mergeCell ref="A54:B54"/>
    <mergeCell ref="A69:B69"/>
    <mergeCell ref="A27:B27"/>
    <mergeCell ref="A55:B55"/>
    <mergeCell ref="A8:F8"/>
  </mergeCells>
  <pageMargins left="0.5" right="0.23622047244094491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2015-07-27T13:16:59Z</dcterms:modified>
</cp:coreProperties>
</file>