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180" windowHeight="8580"/>
  </bookViews>
  <sheets>
    <sheet name="9 месяцев" sheetId="3" r:id="rId1"/>
  </sheets>
  <calcPr calcId="125725"/>
</workbook>
</file>

<file path=xl/calcChain.xml><?xml version="1.0" encoding="utf-8"?>
<calcChain xmlns="http://schemas.openxmlformats.org/spreadsheetml/2006/main">
  <c r="C81" i="3"/>
  <c r="D94"/>
  <c r="D93"/>
  <c r="D81"/>
  <c r="D75"/>
  <c r="E95"/>
  <c r="E85"/>
  <c r="E87"/>
  <c r="E88"/>
  <c r="E76"/>
  <c r="E77"/>
  <c r="E78"/>
  <c r="E79"/>
  <c r="D66"/>
  <c r="D65"/>
  <c r="D58"/>
  <c r="E58"/>
  <c r="D54"/>
  <c r="C53"/>
  <c r="C54"/>
  <c r="D53"/>
  <c r="D51"/>
  <c r="E31"/>
  <c r="D11"/>
  <c r="C93"/>
  <c r="C75"/>
  <c r="C11"/>
  <c r="C29"/>
  <c r="C10"/>
  <c r="C20"/>
  <c r="C25"/>
  <c r="C15"/>
  <c r="C33"/>
  <c r="C32"/>
  <c r="C30"/>
  <c r="C71"/>
  <c r="C38"/>
  <c r="C40"/>
  <c r="C42"/>
  <c r="C45"/>
  <c r="C47"/>
  <c r="C44"/>
  <c r="C51"/>
  <c r="C49"/>
  <c r="C58"/>
  <c r="C66"/>
  <c r="D20"/>
  <c r="D25"/>
  <c r="D15"/>
  <c r="D29"/>
  <c r="D33"/>
  <c r="D32"/>
  <c r="D40"/>
  <c r="D42"/>
  <c r="D45"/>
  <c r="D47"/>
  <c r="D44"/>
  <c r="E44"/>
  <c r="D49"/>
  <c r="E11"/>
  <c r="E12"/>
  <c r="E13"/>
  <c r="E14"/>
  <c r="E15"/>
  <c r="E16"/>
  <c r="E17"/>
  <c r="E18"/>
  <c r="E20"/>
  <c r="E21"/>
  <c r="E22"/>
  <c r="E23"/>
  <c r="E24"/>
  <c r="E25"/>
  <c r="E26"/>
  <c r="E27"/>
  <c r="E33"/>
  <c r="E34"/>
  <c r="E35"/>
  <c r="E37"/>
  <c r="E40"/>
  <c r="E41"/>
  <c r="E42"/>
  <c r="E43"/>
  <c r="E45"/>
  <c r="E46"/>
  <c r="E47"/>
  <c r="E48"/>
  <c r="E49"/>
  <c r="E50"/>
  <c r="E51"/>
  <c r="E52"/>
  <c r="E53"/>
  <c r="E54"/>
  <c r="E55"/>
  <c r="E56"/>
  <c r="E59"/>
  <c r="E60"/>
  <c r="E61"/>
  <c r="E62"/>
  <c r="E64"/>
  <c r="E65"/>
  <c r="E67"/>
  <c r="C73"/>
  <c r="C72"/>
  <c r="C102"/>
  <c r="C98"/>
  <c r="D98"/>
  <c r="E74"/>
  <c r="E75"/>
  <c r="E80"/>
  <c r="E81"/>
  <c r="E82"/>
  <c r="E83"/>
  <c r="E84"/>
  <c r="E89"/>
  <c r="E90"/>
  <c r="E91"/>
  <c r="E92"/>
  <c r="E94"/>
  <c r="E96"/>
  <c r="E97"/>
  <c r="E98"/>
  <c r="E99"/>
  <c r="D30"/>
  <c r="E32"/>
  <c r="E29"/>
  <c r="D73"/>
  <c r="E93"/>
  <c r="D71"/>
  <c r="E30"/>
  <c r="D72"/>
  <c r="E73"/>
  <c r="E72"/>
  <c r="E71"/>
  <c r="D10"/>
  <c r="E10"/>
  <c r="D102"/>
  <c r="E102"/>
</calcChain>
</file>

<file path=xl/sharedStrings.xml><?xml version="1.0" encoding="utf-8"?>
<sst xmlns="http://schemas.openxmlformats.org/spreadsheetml/2006/main" count="195" uniqueCount="190">
  <si>
    <t xml:space="preserve">                                                                                                                                                          Приложение N 1</t>
  </si>
  <si>
    <t xml:space="preserve">                                                                                                                                                          к постановлению администрации</t>
  </si>
  <si>
    <t xml:space="preserve">                                                                                                                                                          Пушкинского муниципального района</t>
  </si>
  <si>
    <t>тыс. рублей</t>
  </si>
  <si>
    <t xml:space="preserve">Коды                      </t>
  </si>
  <si>
    <t xml:space="preserve">Наименование                          </t>
  </si>
  <si>
    <t>% исполнения</t>
  </si>
  <si>
    <t>000 1 00 00000 00 0000 000</t>
  </si>
  <si>
    <t xml:space="preserve">НАЛОГОВЫЕ И НЕНАЛОГОВЫЕ ДОХОДЫ        </t>
  </si>
  <si>
    <t>000 1 01 00000 00 0000 000</t>
  </si>
  <si>
    <t>НАЛОГИ НА ПРИБЫЛЬ,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</si>
  <si>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</si>
  <si>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</si>
  <si>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</si>
  <si>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</si>
  <si>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000 1 05 02000 02 0000 110</t>
  </si>
  <si>
    <t xml:space="preserve">Единый налог на вмененный доход для отдельных видов деятельности   </t>
  </si>
  <si>
    <t>000 1 05 03000 01 0000 110</t>
  </si>
  <si>
    <t xml:space="preserve">Единый сельскохозяйственный налог     </t>
  </si>
  <si>
    <t>000 1 05 04000 02 0000 110</t>
  </si>
  <si>
    <t>Налог, взимаемый в связи с применением патентной системы налогообложения</t>
  </si>
  <si>
    <t>000 1 08 00000 00 0000 000</t>
  </si>
  <si>
    <t>ГОСУДАРСТВЕННАЯ ПОШЛИНА</t>
  </si>
  <si>
    <t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</si>
  <si>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   </t>
  </si>
  <si>
    <t>000 1 08 07150 01 0000 110</t>
  </si>
  <si>
    <t xml:space="preserve">Государственная пошлина за выдачу разрешения на установку рекламной конструкции    </t>
  </si>
  <si>
    <t>000 1 09 00000 00 0000 000</t>
  </si>
  <si>
    <t>ЗАДОЛЖЕННОСТЬ И ПЕРЕРАСЧЕТЫ ПО ОТМЕНЕННЫМ НАЛОГАМ, СБОРАМ И ИНЫМ ОБЯЗАТЕЛЬНЫМ ПЛАТЕЖАМ</t>
  </si>
  <si>
    <t>НАЛОГОВЫЕ ДОХОДЫ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</si>
  <si>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</si>
  <si>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 </t>
  </si>
  <si>
    <t xml:space="preserve">000 1 11 01000 00 0000 120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</si>
  <si>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РФ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</si>
  <si>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</si>
  <si>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т.ч. казенных)</t>
  </si>
  <si>
    <t>000 1 11 05010 00 0000 120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</si>
  <si>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</si>
  <si>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</si>
  <si>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</si>
  <si>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 xml:space="preserve">Доходы от перечисления части прибыли государственных и муниципальных унитарных предприятий, остающейся после  уплаты налогов и обязательных платежей </t>
  </si>
  <si>
    <t>000 1 11 09000 00 0000 120</t>
  </si>
  <si>
    <t>000 1 11 09040 00 0000 120</t>
  </si>
  <si>
    <t>Прочие доходы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 в том числе казенных</t>
  </si>
  <si>
    <t>000 1 12 00000 00 0000 000</t>
  </si>
  <si>
    <t>ПЛАТЕЖИ ПРИ ПОЛЬЗОВАНИИ ПРИРОДНЫМИ РЕСУРСАМИ</t>
  </si>
  <si>
    <t>000 1 12 01000 01 0000 120</t>
  </si>
  <si>
    <t xml:space="preserve">Плата за негативное воздействие на окружающую среду                         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</si>
  <si>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</si>
  <si>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</si>
  <si>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</si>
  <si>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</si>
  <si>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</si>
  <si>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</si>
  <si>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000 1 13 02000 00 0000 130</t>
  </si>
  <si>
    <t>Доходы от компенсации затрат государства</t>
  </si>
  <si>
    <t>000 1 13 02995 05 0000 130</t>
  </si>
  <si>
    <t>Прочие доходы от компенсации затрат бюджетов муниципальных районов</t>
  </si>
  <si>
    <t>000 1 14 00000 00 0000 000</t>
  </si>
  <si>
    <t>ДОХОДЫ ОТ ПРОДАЖИ МАТЕРИАЛЬНЫХ И НЕМАТЕРИАЛЬНЫХ АКТИВОВ</t>
  </si>
  <si>
    <t>000 1 14 01050 05 0000 410</t>
  </si>
  <si>
    <t>Доходы от продажи квартир, находящихся в собственности муниципальных районов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</si>
  <si>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</si>
  <si>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предприятием, в том числе казенных)</t>
  </si>
  <si>
    <t>000 1 14 02050 05 0000 410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</si>
  <si>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</si>
  <si>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 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</si>
  <si>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</si>
  <si>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</si>
  <si>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000 1 14 06020 00 0000 430</t>
  </si>
  <si>
    <t>Доходы от продажи земельных участков,  государственная собственность на которые разграничена (за исключением земельных участков бюджетных и автономных учреждений)</t>
  </si>
  <si>
    <t>000 1 16 00000 00 0000 000</t>
  </si>
  <si>
    <t>ШТРАФЫ, САНКЦИИ, ВОЗМЕЩЕНИЕ УЩЕРБА</t>
  </si>
  <si>
    <t>000 1 16 03000 00 0000 140</t>
  </si>
  <si>
    <t>Денежные взыскания (штрафы) за нарушение законодательства о налогах и сборах</t>
  </si>
  <si>
    <t>000 1 16 06000 00 0000 140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</si>
  <si>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</si>
  <si>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000 1 16 08000 00 0000 140</t>
  </si>
  <si>
    <t>Денежные взыскания (штрафы) за административные 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</si>
  <si>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000 1 16 25000 00 0000 140</t>
  </si>
  <si>
    <t>Денежные взыскания (штрафы) за нарушение законодательства РФ о недрах, об особо охраняемых природных территориях, об охране и использовании                     животного мира, об экологической экспертизе, в области охраны окружающей среды, о рыболовстве и</t>
  </si>
  <si>
    <t>000 1 16 90000 00 0000 140</t>
  </si>
  <si>
    <t>Прочие поступления от денежных взысканий (штрафов) и иных сумм в возмещение ущерба</t>
  </si>
  <si>
    <t>000 1 17 00000 00 0000 000</t>
  </si>
  <si>
    <t>ПРОЧИЕ НЕНАЛОГОВЫЕ ДОХОДЫ</t>
  </si>
  <si>
    <t>000 1 17 05050 05 0000 180</t>
  </si>
  <si>
    <t xml:space="preserve">Прочие неналоговые доходы бюджетов муниципальных районов   </t>
  </si>
  <si>
    <t>в том числе:</t>
  </si>
  <si>
    <t>доходы от участия в реализации инвестиционных контрактов на строительство объектов недвижимости жилого назначения</t>
  </si>
  <si>
    <t>НЕНАЛОГОВЫЕ ДОХОДЫ</t>
  </si>
  <si>
    <t>000 2 00 00000 00 0000 000</t>
  </si>
  <si>
    <t xml:space="preserve">БЕЗВОЗМЕЗДНЫЕ ПОСТУПЛЕНИЯ             </t>
  </si>
  <si>
    <t>000 2 02 00000 00 0000 000</t>
  </si>
  <si>
    <t>БЕЗВОЗМЕЗДНЫЕ ПОСТУПЛЕНИЯ ОТ ДРУГИХ БЮДЖЕТОВ БЮДЖЕТНОЙ СИСТЕМЫ  РОССИЙСКОЙ ФЕДЕРАЦИИ</t>
  </si>
  <si>
    <t>000 2 02 01001 05 0000 151</t>
  </si>
  <si>
    <t>Дотации бюджетам муниципальных районов на выравнивание бюджетной обеспеченности</t>
  </si>
  <si>
    <t>000 2 02 02000 00 0000 151</t>
  </si>
  <si>
    <t>Субсидии бюджетам бюджетной системы Российской Федерации (межбюджетные субсидии)</t>
  </si>
  <si>
    <t>000 2 02 02999 05 0000 151</t>
  </si>
  <si>
    <t xml:space="preserve">Прочие субсидии бюджетам  муниципальных образований             </t>
  </si>
  <si>
    <t>000 2 02 03000 00 0000 151</t>
  </si>
  <si>
    <t xml:space="preserve">Субвенции бюджетам субъектов российской Федерации и муниципальных образований        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</si>
  <si>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</si>
  <si>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</si>
  <si>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>000 2 02 03022 05 0000 151</t>
  </si>
  <si>
    <t>Субвенции бюджетам муниципальных районов на предоставление гражданам субсидий  на оплату жилого помещения и коммунальных услуг</t>
  </si>
  <si>
    <t>000 2 02 03024 05 0000 151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</si>
  <si>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</si>
  <si>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000 2 02 03029 05 0000 151</t>
  </si>
  <si>
    <t>Субвенции бюджетам муниципальных районов на компенсацию части родительской платы за содержание ребенка в МОУ, реализующих основную общеобразовательную программу дошкольного образования</t>
  </si>
  <si>
    <t>000 2 02 03999 05 0000 151</t>
  </si>
  <si>
    <t xml:space="preserve">Прочие субвенции бюджетам  муниципальных районов        </t>
  </si>
  <si>
    <t>000 2 02 04025 05 0000 151</t>
  </si>
  <si>
    <t>Межбюджетные трансферты бюджетам муниципальных районов из бюджета Московской области на комплектование книжных фондов библиотек</t>
  </si>
  <si>
    <t>000 2 02 04999 05 0000 151</t>
  </si>
  <si>
    <t>Прочие межбюджетные трансферты, передаваемые бюджетам муниципальных районов</t>
  </si>
  <si>
    <t>000 2 02 04000 00 0000 151</t>
  </si>
  <si>
    <t>Иные межбюджетные трансферты</t>
  </si>
  <si>
    <t>000 2 02 04014 05 0000 151</t>
  </si>
  <si>
    <t xml:space="preserve">Прочие межбюджетные трансферты, передаваемые бюджетам муниципальных районов на осуществление части полномочий по решению вопросов местного значения в соответствии с заключенными соглашениями       </t>
  </si>
  <si>
    <t>000 2 07 00000 00 0000 180</t>
  </si>
  <si>
    <t>ПРОЧИЕ БЕЗВОЗМЕЗДНЫЕ ПОСТУПЛЕНИЯ</t>
  </si>
  <si>
    <t>000 2 07 05000 05 0000 180</t>
  </si>
  <si>
    <t>Прочие безвозмездные поступления в бюджеты муниципальных районов</t>
  </si>
  <si>
    <t>000 2 19 00000 00 0000 151</t>
  </si>
  <si>
    <t xml:space="preserve">ВСЕГО ДОХОДОВ                         </t>
  </si>
  <si>
    <t xml:space="preserve">Налог на доходы физических лиц (5%)       </t>
  </si>
  <si>
    <t>Доходы от реализации имущества,находящегося в собственности муниципальных районов (за  исключением имущества муниципальных бюджетных и автономных учреждений, а также имущества муниципальных унитарных предприятий (в т.ч. казенных), в части реализации основных средств</t>
  </si>
  <si>
    <t>000 2 02 03070 05 0000 151</t>
  </si>
  <si>
    <t>Субвенции бюджетам муниципальных районов на обеспечение жильем отдельных категорий граждан, установленных ФЗ от 12.01.1995г №5-ФЗ "О ветеранах" и от 24.11.1995г. №181-ФЗ "О социальной защите инвалидов"</t>
  </si>
  <si>
    <t>000 2 02 03119 05 0000 151</t>
  </si>
  <si>
    <t>Субвенции бюджетам муниципальных районов на предоставление жилых помещений детям-сиротам и детям, оставшихся без попечения родителей по договорам найма специализированных жилых помещений</t>
  </si>
  <si>
    <t>000 2 18 00000 00 0000 151</t>
  </si>
  <si>
    <t xml:space="preserve">                                                                                                                                                          от        № </t>
  </si>
  <si>
    <t>Утвержденный бюджет на 2015г</t>
  </si>
  <si>
    <t xml:space="preserve">Налог на доходы физических лиц (8%)       </t>
  </si>
  <si>
    <t xml:space="preserve">Налог на доходы физических лиц по дополнительному нормативу отчислений (15,3%)        </t>
  </si>
  <si>
    <t>Налог, взимаемый в связи с применением упрощенной системы налогообложения</t>
  </si>
  <si>
    <t>000 1 03 00000 00 0000 000</t>
  </si>
  <si>
    <t>НАЛОГИ НА ТОВАРЫ (РАБОТЫ, УСЛУГИ)</t>
  </si>
  <si>
    <t>000 1 03 02230 01 0000 000</t>
  </si>
  <si>
    <t>Доходы от уплаты акцизов на дизельное топливо,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</si>
  <si>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000 1 03 02240 01 0000 000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</si>
  <si>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</t>
  </si>
  <si>
    <t>000 1 03 02250 01 0000 000</t>
  </si>
  <si>
    <t>Доходы от уплаты акцизов на автомобильный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</si>
  <si>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000 1 03 02260 01 0000 000</t>
  </si>
  <si>
    <t>Доходы от уплаты акцизов на прямогонный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</si>
  <si>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 xml:space="preserve">Доходы, получаемые в виде арендной платы за земельные участки, государственная собственность на которые не разграничена, также средства от продажи права на заключение договоров аренды указанных земельных участков 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</si>
  <si>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</si>
  <si>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также средства от продажи права на заключение договоров аренды указанных земельных участков (50%)</t>
  </si>
  <si>
    <t>000 1 11 05013 10 0000 120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</si>
  <si>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 (100%)</t>
  </si>
  <si>
    <t>Доходы от сдачи в аренду имущества, составляющего казну муниципальных районов (за исключением земельных участков)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</si>
  <si>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 </t>
  </si>
  <si>
    <t>000 1 11 05035 00 0000 120</t>
  </si>
  <si>
    <t>Доходы от сдачи в аренду имущества, находящихся в оперативном управлении органов управлени муниципальных районов и созданных ими учреждений (за исключением имущества муниципальных бюджетных и автономных учреждений)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</si>
  <si>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</si>
  <si>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</si>
  <si>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</si>
  <si>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</si>
  <si>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000 1 16 30000 00 0000 140</t>
  </si>
  <si>
    <t>Прочие денежные взыскания за нарушение в области дорожного движения</t>
  </si>
  <si>
    <t>000 1 16 43000 00 0000 140</t>
  </si>
  <si>
    <t>Поступления от денежных взысканий (штрафов) за нарушение законодательства РФ об административных правонарушениях</t>
  </si>
  <si>
    <t>000 1 17 01050 05 0000 180</t>
  </si>
  <si>
    <t>Невыясненные поступления, зачисляемые в бюджеты муниципальных районов</t>
  </si>
  <si>
    <t>Субсидии на переселение граждан из аварийного жилищного фонда за счет Фонда содействия реформированию ЖКХ</t>
  </si>
  <si>
    <t>Субсидии на переселение граждан из аварийного жилищного фонда за счет средств бюджетов</t>
  </si>
  <si>
    <t>000 2 02 02088 00 0000 151</t>
  </si>
  <si>
    <t>000 2 02 02089 00 0000 151</t>
  </si>
  <si>
    <t>000 2 02 03069 05 0000 151</t>
  </si>
  <si>
    <t>Субвенции на обеспечение жильем отдельных категорий граждан, установленных ФЗ от 12.01.1995г. №5-ФЗ "О ветеранах",в соответствии с Указом Президента РФ от 07.05.2008г.№714"Об обеспечении жильем ветеранов ВОВ 1941-1945гг."</t>
  </si>
  <si>
    <t>Приложение 1</t>
  </si>
  <si>
    <t>к постановлению администрации</t>
  </si>
  <si>
    <t>Пушкинского муниципального района</t>
  </si>
  <si>
    <t>000 1 11 05075 00 0000 120</t>
  </si>
  <si>
    <t>000 2 02 02041 05 000 151</t>
  </si>
  <si>
    <t>Субсидии на строительство, содержание и ремонт автодорог общего пользования</t>
  </si>
  <si>
    <t>000 2 02 02051 05 000 151</t>
  </si>
  <si>
    <t>Субсидии на реализацию федеральных целевых программ</t>
  </si>
  <si>
    <t>Прочие межбюджетные трансферты, передаваемые бюджетам муниципальных районов из бюджета городских поселений</t>
  </si>
  <si>
    <t>Прочие межбюджетные трансферты, передаваемые бюджетам муниципальных районов из бюджета Московской области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</si>
  <si>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</si>
  <si>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</si>
  <si>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000 2 02 04081 05 0000 151</t>
  </si>
  <si>
    <t>Межбюджетные трансферты бюджетам муниципальных районов на финансовое обеспечение мероприятий по временному социально бытовому обустройству лиц, вынужденно покинувших территорию Украины и находящихся в пунктах временного размещения</t>
  </si>
  <si>
    <t>Исполнение 9 месяцев 2015г</t>
  </si>
  <si>
    <t>Объем поступлений доходов в бюджет Пушкинского муниципального района за 9 месяцев 2015 года по основным источникам</t>
  </si>
  <si>
    <t>от 20.10.2015  № 2396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</si>
</sst>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sz val="8"/>
      <name val="Arial Cyr"/>
      <charset val="204"/>
    </font>
    <font>
      <sz val="14"/>
      <name val="Times New Roman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1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1" fillId="0" borderId="0" xfId="0" applyFont="1" applyAlignment="1">
      <alignment horizontal="justify"/>
    </xf>
    <xf numFmtId="0" fontId="3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2" borderId="2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right"/>
    </xf>
    <xf numFmtId="0" fontId="9" fillId="2" borderId="1" xfId="1" applyFont="1" applyFill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0" xfId="0" applyFont="1" applyFill="1" applyAlignment="1"/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/>
    </xf>
    <xf numFmtId="164" fontId="5" fillId="0" borderId="2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0" xfId="0" applyNumberFormat="1" applyFont="1" applyFill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justify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4"/>
  <sheetViews>
    <sheetView tabSelected="1" workbookViewId="0">
      <selection activeCell="J9" sqref="J9"/>
    </sheetView>
  </sheetViews>
  <sheetFormatPr defaultRowHeight="12.75"/>
  <cols>
    <col min="1" max="1" width="29" style="2" customWidth="1"/>
    <col min="2" max="2" width="55.5703125" style="2" customWidth="1"/>
    <col min="3" max="3" width="16.85546875" style="28" customWidth="1"/>
    <col min="4" max="4" width="14.140625" style="28" customWidth="1"/>
    <col min="5" max="5" width="12.140625" style="2" customWidth="1"/>
    <col min="6" max="16384" width="9.140625" style="2"/>
  </cols>
  <sheetData>
    <row r="1" spans="1:5" ht="15">
      <c r="A1" s="16" t="s">
        <v>0</v>
      </c>
      <c r="B1" s="1"/>
      <c r="C1" s="39" t="s">
        <v>173</v>
      </c>
      <c r="D1" s="39"/>
      <c r="E1" s="39"/>
    </row>
    <row r="2" spans="1:5" ht="15">
      <c r="A2" s="16" t="s">
        <v>1</v>
      </c>
      <c r="B2" s="1"/>
      <c r="C2" s="40" t="s">
        <v>174</v>
      </c>
      <c r="D2" s="40"/>
      <c r="E2" s="40"/>
    </row>
    <row r="3" spans="1:5" ht="15">
      <c r="A3" s="16" t="s">
        <v>2</v>
      </c>
      <c r="B3" s="1"/>
      <c r="C3" s="39" t="s">
        <v>175</v>
      </c>
      <c r="D3" s="39"/>
      <c r="E3" s="39"/>
    </row>
    <row r="4" spans="1:5" ht="15">
      <c r="A4" s="16" t="s">
        <v>133</v>
      </c>
      <c r="B4" s="1"/>
      <c r="C4" s="36" t="s">
        <v>189</v>
      </c>
      <c r="D4" s="36"/>
      <c r="E4" s="36"/>
    </row>
    <row r="5" spans="1:5" ht="15">
      <c r="A5" s="3"/>
      <c r="B5" s="1"/>
      <c r="C5" s="27"/>
    </row>
    <row r="6" spans="1:5" s="4" customFormat="1" ht="34.5" customHeight="1">
      <c r="A6" s="37" t="s">
        <v>188</v>
      </c>
      <c r="B6" s="38"/>
      <c r="C6" s="38"/>
      <c r="D6" s="38"/>
      <c r="E6" s="38"/>
    </row>
    <row r="7" spans="1:5" ht="15">
      <c r="A7" s="5"/>
      <c r="C7" s="29"/>
      <c r="E7" s="22" t="s">
        <v>3</v>
      </c>
    </row>
    <row r="8" spans="1:5" ht="48.75" customHeight="1">
      <c r="A8" s="17" t="s">
        <v>4</v>
      </c>
      <c r="B8" s="17" t="s">
        <v>5</v>
      </c>
      <c r="C8" s="21" t="s">
        <v>134</v>
      </c>
      <c r="D8" s="21" t="s">
        <v>187</v>
      </c>
      <c r="E8" s="19" t="s">
        <v>6</v>
      </c>
    </row>
    <row r="9" spans="1:5" ht="14.25">
      <c r="A9" s="18">
        <v>1</v>
      </c>
      <c r="B9" s="18">
        <v>2</v>
      </c>
      <c r="C9" s="21">
        <v>3</v>
      </c>
      <c r="D9" s="30">
        <v>4</v>
      </c>
      <c r="E9" s="20">
        <v>5</v>
      </c>
    </row>
    <row r="10" spans="1:5" s="4" customFormat="1" ht="18" customHeight="1">
      <c r="A10" s="15" t="s">
        <v>7</v>
      </c>
      <c r="B10" s="8" t="s">
        <v>8</v>
      </c>
      <c r="C10" s="31">
        <f>C29+C71</f>
        <v>1927567.8</v>
      </c>
      <c r="D10" s="32">
        <f>D29+D71</f>
        <v>1042406.8</v>
      </c>
      <c r="E10" s="13">
        <f t="shared" ref="E10:E27" si="0">D10/C10*100</f>
        <v>54.078865604623601</v>
      </c>
    </row>
    <row r="11" spans="1:5" ht="14.25">
      <c r="A11" s="7" t="s">
        <v>9</v>
      </c>
      <c r="B11" s="15" t="s">
        <v>10</v>
      </c>
      <c r="C11" s="31">
        <f>C12+C14+C13</f>
        <v>778258.3</v>
      </c>
      <c r="D11" s="31">
        <f>D12+D14+D13</f>
        <v>466750.2</v>
      </c>
      <c r="E11" s="13">
        <f t="shared" si="0"/>
        <v>59.973687399157839</v>
      </c>
    </row>
    <row r="12" spans="1:5" ht="16.5" customHeight="1">
      <c r="A12" s="8" t="s">
        <v>11</v>
      </c>
      <c r="B12" s="7" t="s">
        <v>126</v>
      </c>
      <c r="C12" s="31">
        <v>183690.3</v>
      </c>
      <c r="D12" s="32">
        <v>106137.1</v>
      </c>
      <c r="E12" s="13">
        <f t="shared" si="0"/>
        <v>57.78045982830885</v>
      </c>
    </row>
    <row r="13" spans="1:5" ht="17.25" customHeight="1">
      <c r="A13" s="8" t="s">
        <v>11</v>
      </c>
      <c r="B13" s="7" t="s">
        <v>135</v>
      </c>
      <c r="C13" s="31">
        <v>32475.7</v>
      </c>
      <c r="D13" s="32">
        <v>21143.200000000001</v>
      </c>
      <c r="E13" s="13">
        <f t="shared" si="0"/>
        <v>65.104678267135114</v>
      </c>
    </row>
    <row r="14" spans="1:5" ht="28.5">
      <c r="A14" s="8" t="s">
        <v>11</v>
      </c>
      <c r="B14" s="7" t="s">
        <v>136</v>
      </c>
      <c r="C14" s="31">
        <v>562092.30000000005</v>
      </c>
      <c r="D14" s="32">
        <v>339469.9</v>
      </c>
      <c r="E14" s="13">
        <f t="shared" si="0"/>
        <v>60.39397799969862</v>
      </c>
    </row>
    <row r="15" spans="1:5" ht="14.25">
      <c r="A15" s="8" t="s">
        <v>138</v>
      </c>
      <c r="B15" s="25" t="s">
        <v>139</v>
      </c>
      <c r="C15" s="31">
        <f>C16+C17+C18+C19</f>
        <v>9006</v>
      </c>
      <c r="D15" s="31">
        <f>D16+D17+D18+D19</f>
        <v>8163.2</v>
      </c>
      <c r="E15" s="13">
        <f t="shared" si="0"/>
        <v>90.641794359316009</v>
      </c>
    </row>
    <row r="16" spans="1:5" ht="57" customHeight="1">
      <c r="A16" s="7" t="s">
        <v>140</v>
      </c>
      <c r="B16" s="23" t="s">
        <v>141</v>
      </c>
      <c r="C16" s="31">
        <v>2757</v>
      </c>
      <c r="D16" s="32">
        <v>2801.6</v>
      </c>
      <c r="E16" s="13">
        <f t="shared" si="0"/>
        <v>101.6177003989844</v>
      </c>
    </row>
    <row r="17" spans="1:5" ht="63.75">
      <c r="A17" s="7" t="s">
        <v>142</v>
      </c>
      <c r="B17" s="23" t="s">
        <v>143</v>
      </c>
      <c r="C17" s="31">
        <v>104</v>
      </c>
      <c r="D17" s="32">
        <v>76.099999999999994</v>
      </c>
      <c r="E17" s="13">
        <f t="shared" si="0"/>
        <v>73.17307692307692</v>
      </c>
    </row>
    <row r="18" spans="1:5" ht="55.5" customHeight="1">
      <c r="A18" s="7" t="s">
        <v>144</v>
      </c>
      <c r="B18" s="23" t="s">
        <v>145</v>
      </c>
      <c r="C18" s="31">
        <v>6040</v>
      </c>
      <c r="D18" s="32">
        <v>5620.8</v>
      </c>
      <c r="E18" s="13">
        <f t="shared" si="0"/>
        <v>93.059602649006621</v>
      </c>
    </row>
    <row r="19" spans="1:5" ht="57" customHeight="1">
      <c r="A19" s="7" t="s">
        <v>146</v>
      </c>
      <c r="B19" s="23" t="s">
        <v>147</v>
      </c>
      <c r="C19" s="31">
        <v>105</v>
      </c>
      <c r="D19" s="32">
        <v>-335.3</v>
      </c>
      <c r="E19" s="13"/>
    </row>
    <row r="20" spans="1:5" ht="14.25">
      <c r="A20" s="8" t="s">
        <v>12</v>
      </c>
      <c r="B20" s="15" t="s">
        <v>13</v>
      </c>
      <c r="C20" s="31">
        <f>C21+C22+C23+C24</f>
        <v>298680</v>
      </c>
      <c r="D20" s="31">
        <f>D21+D22+D23+D24</f>
        <v>247631.69999999998</v>
      </c>
      <c r="E20" s="13">
        <f t="shared" si="0"/>
        <v>82.908698272398553</v>
      </c>
    </row>
    <row r="21" spans="1:5" ht="28.5">
      <c r="A21" s="8" t="s">
        <v>14</v>
      </c>
      <c r="B21" s="9" t="s">
        <v>137</v>
      </c>
      <c r="C21" s="31">
        <v>160000</v>
      </c>
      <c r="D21" s="32">
        <v>142838.39999999999</v>
      </c>
      <c r="E21" s="13">
        <f t="shared" si="0"/>
        <v>89.274000000000001</v>
      </c>
    </row>
    <row r="22" spans="1:5" ht="28.5">
      <c r="A22" s="8" t="s">
        <v>15</v>
      </c>
      <c r="B22" s="10" t="s">
        <v>16</v>
      </c>
      <c r="C22" s="31">
        <v>130000</v>
      </c>
      <c r="D22" s="32">
        <v>95936.7</v>
      </c>
      <c r="E22" s="13">
        <f t="shared" si="0"/>
        <v>73.797461538461533</v>
      </c>
    </row>
    <row r="23" spans="1:5" ht="14.25">
      <c r="A23" s="8" t="s">
        <v>17</v>
      </c>
      <c r="B23" s="8" t="s">
        <v>18</v>
      </c>
      <c r="C23" s="31">
        <v>680</v>
      </c>
      <c r="D23" s="32">
        <v>208.4</v>
      </c>
      <c r="E23" s="13">
        <f t="shared" si="0"/>
        <v>30.647058823529409</v>
      </c>
    </row>
    <row r="24" spans="1:5" ht="28.5">
      <c r="A24" s="8" t="s">
        <v>19</v>
      </c>
      <c r="B24" s="9" t="s">
        <v>20</v>
      </c>
      <c r="C24" s="31">
        <v>8000</v>
      </c>
      <c r="D24" s="32">
        <v>8648.2000000000007</v>
      </c>
      <c r="E24" s="13">
        <f t="shared" si="0"/>
        <v>108.10250000000001</v>
      </c>
    </row>
    <row r="25" spans="1:5" ht="14.25">
      <c r="A25" s="8" t="s">
        <v>21</v>
      </c>
      <c r="B25" s="15" t="s">
        <v>22</v>
      </c>
      <c r="C25" s="31">
        <f>C26+C27</f>
        <v>21400</v>
      </c>
      <c r="D25" s="31">
        <f>D26+D27</f>
        <v>22271.3</v>
      </c>
      <c r="E25" s="13">
        <f t="shared" si="0"/>
        <v>104.07149532710281</v>
      </c>
    </row>
    <row r="26" spans="1:5" ht="44.25" customHeight="1">
      <c r="A26" s="8" t="s">
        <v>23</v>
      </c>
      <c r="B26" s="14" t="s">
        <v>24</v>
      </c>
      <c r="C26" s="31">
        <v>20002</v>
      </c>
      <c r="D26" s="32">
        <v>20880.3</v>
      </c>
      <c r="E26" s="13">
        <f t="shared" si="0"/>
        <v>104.39106089391062</v>
      </c>
    </row>
    <row r="27" spans="1:5" ht="25.5">
      <c r="A27" s="8" t="s">
        <v>25</v>
      </c>
      <c r="B27" s="14" t="s">
        <v>26</v>
      </c>
      <c r="C27" s="31">
        <v>1398</v>
      </c>
      <c r="D27" s="32">
        <v>1391</v>
      </c>
      <c r="E27" s="13">
        <f t="shared" si="0"/>
        <v>99.499284692417746</v>
      </c>
    </row>
    <row r="28" spans="1:5" ht="30.75" customHeight="1">
      <c r="A28" s="8" t="s">
        <v>27</v>
      </c>
      <c r="B28" s="14" t="s">
        <v>28</v>
      </c>
      <c r="C28" s="31"/>
      <c r="D28" s="32">
        <v>105.3</v>
      </c>
      <c r="E28" s="13"/>
    </row>
    <row r="29" spans="1:5" ht="14.25">
      <c r="A29" s="8"/>
      <c r="B29" s="8" t="s">
        <v>29</v>
      </c>
      <c r="C29" s="31">
        <f>C11+C20+C25+C28+C15</f>
        <v>1107344.3</v>
      </c>
      <c r="D29" s="31">
        <f>D11+D20+D25+D28+D15</f>
        <v>744921.70000000007</v>
      </c>
      <c r="E29" s="13">
        <f t="shared" ref="E29:E35" si="1">D29/C29*100</f>
        <v>67.271010470727134</v>
      </c>
    </row>
    <row r="30" spans="1:5" ht="38.25">
      <c r="A30" s="8" t="s">
        <v>30</v>
      </c>
      <c r="B30" s="14" t="s">
        <v>31</v>
      </c>
      <c r="C30" s="31">
        <f>C31+C32+C38+C40</f>
        <v>363317.69999999995</v>
      </c>
      <c r="D30" s="31">
        <f>D31+D32+D38+D40</f>
        <v>201458.9</v>
      </c>
      <c r="E30" s="13">
        <f t="shared" si="1"/>
        <v>55.44978953681585</v>
      </c>
    </row>
    <row r="31" spans="1:5" ht="71.25">
      <c r="A31" s="8" t="s">
        <v>32</v>
      </c>
      <c r="B31" s="10" t="s">
        <v>33</v>
      </c>
      <c r="C31" s="31">
        <v>1250</v>
      </c>
      <c r="D31" s="32">
        <v>739.2</v>
      </c>
      <c r="E31" s="13">
        <f t="shared" si="1"/>
        <v>59.136000000000003</v>
      </c>
    </row>
    <row r="32" spans="1:5" ht="99.75">
      <c r="A32" s="8" t="s">
        <v>34</v>
      </c>
      <c r="B32" s="10" t="s">
        <v>35</v>
      </c>
      <c r="C32" s="31">
        <f>C33+C37+C36</f>
        <v>351717.69999999995</v>
      </c>
      <c r="D32" s="31">
        <f>D33+D37+D36</f>
        <v>197560.69999999998</v>
      </c>
      <c r="E32" s="13">
        <f t="shared" si="1"/>
        <v>56.170246763242226</v>
      </c>
    </row>
    <row r="33" spans="1:5" ht="72" customHeight="1">
      <c r="A33" s="7" t="s">
        <v>36</v>
      </c>
      <c r="B33" s="9" t="s">
        <v>148</v>
      </c>
      <c r="C33" s="31">
        <f>C34+C35</f>
        <v>341717.69999999995</v>
      </c>
      <c r="D33" s="31">
        <f>D34+D35</f>
        <v>191551.5</v>
      </c>
      <c r="E33" s="13">
        <f t="shared" si="1"/>
        <v>56.055480883782153</v>
      </c>
    </row>
    <row r="34" spans="1:5" ht="84.75" customHeight="1">
      <c r="A34" s="7" t="s">
        <v>149</v>
      </c>
      <c r="B34" s="9" t="s">
        <v>150</v>
      </c>
      <c r="C34" s="31">
        <v>218282.3</v>
      </c>
      <c r="D34" s="32">
        <v>98205.2</v>
      </c>
      <c r="E34" s="13">
        <f t="shared" si="1"/>
        <v>44.989996898511698</v>
      </c>
    </row>
    <row r="35" spans="1:5" ht="84.75" customHeight="1">
      <c r="A35" s="7" t="s">
        <v>151</v>
      </c>
      <c r="B35" s="9" t="s">
        <v>152</v>
      </c>
      <c r="C35" s="31">
        <v>123435.4</v>
      </c>
      <c r="D35" s="32">
        <v>93346.3</v>
      </c>
      <c r="E35" s="13">
        <f t="shared" si="1"/>
        <v>75.623605545896893</v>
      </c>
    </row>
    <row r="36" spans="1:5" ht="75" customHeight="1">
      <c r="A36" s="8" t="s">
        <v>155</v>
      </c>
      <c r="B36" s="9" t="s">
        <v>156</v>
      </c>
      <c r="C36" s="31"/>
      <c r="D36" s="32">
        <v>298.89999999999998</v>
      </c>
      <c r="E36" s="13"/>
    </row>
    <row r="37" spans="1:5" ht="42.75">
      <c r="A37" s="8" t="s">
        <v>176</v>
      </c>
      <c r="B37" s="8" t="s">
        <v>153</v>
      </c>
      <c r="C37" s="31">
        <v>10000</v>
      </c>
      <c r="D37" s="32">
        <v>5710.3</v>
      </c>
      <c r="E37" s="13">
        <f>D37/C37*100</f>
        <v>57.103000000000002</v>
      </c>
    </row>
    <row r="38" spans="1:5" ht="33.75" customHeight="1">
      <c r="A38" s="8" t="s">
        <v>37</v>
      </c>
      <c r="B38" s="8" t="s">
        <v>38</v>
      </c>
      <c r="C38" s="31">
        <f>C39</f>
        <v>350</v>
      </c>
      <c r="D38" s="31"/>
      <c r="E38" s="13"/>
    </row>
    <row r="39" spans="1:5" ht="60" customHeight="1">
      <c r="A39" s="8" t="s">
        <v>39</v>
      </c>
      <c r="B39" s="8" t="s">
        <v>40</v>
      </c>
      <c r="C39" s="33">
        <v>350</v>
      </c>
      <c r="D39" s="32"/>
      <c r="E39" s="13"/>
    </row>
    <row r="40" spans="1:5" ht="89.25" customHeight="1">
      <c r="A40" s="7" t="s">
        <v>41</v>
      </c>
      <c r="B40" s="7" t="s">
        <v>154</v>
      </c>
      <c r="C40" s="33">
        <f>C41</f>
        <v>10000</v>
      </c>
      <c r="D40" s="33">
        <f>D41</f>
        <v>3159</v>
      </c>
      <c r="E40" s="13">
        <f t="shared" ref="E40:E56" si="2">D40/C40*100</f>
        <v>31.59</v>
      </c>
    </row>
    <row r="41" spans="1:5" ht="69.75" customHeight="1">
      <c r="A41" s="9" t="s">
        <v>42</v>
      </c>
      <c r="B41" s="25" t="s">
        <v>43</v>
      </c>
      <c r="C41" s="33">
        <v>10000</v>
      </c>
      <c r="D41" s="32">
        <v>3159</v>
      </c>
      <c r="E41" s="13">
        <f t="shared" si="2"/>
        <v>31.59</v>
      </c>
    </row>
    <row r="42" spans="1:5" ht="21.75" customHeight="1">
      <c r="A42" s="8" t="s">
        <v>44</v>
      </c>
      <c r="B42" s="15" t="s">
        <v>45</v>
      </c>
      <c r="C42" s="31">
        <f>C43</f>
        <v>12906</v>
      </c>
      <c r="D42" s="31">
        <f>D43</f>
        <v>10710.6</v>
      </c>
      <c r="E42" s="13">
        <f t="shared" si="2"/>
        <v>82.98930729893074</v>
      </c>
    </row>
    <row r="43" spans="1:5" ht="32.25" customHeight="1">
      <c r="A43" s="8" t="s">
        <v>46</v>
      </c>
      <c r="B43" s="8" t="s">
        <v>47</v>
      </c>
      <c r="C43" s="31">
        <v>12906</v>
      </c>
      <c r="D43" s="32">
        <v>10710.6</v>
      </c>
      <c r="E43" s="13">
        <f t="shared" si="2"/>
        <v>82.98930729893074</v>
      </c>
    </row>
    <row r="44" spans="1:5" ht="25.5">
      <c r="A44" s="8" t="s">
        <v>48</v>
      </c>
      <c r="B44" s="15" t="s">
        <v>49</v>
      </c>
      <c r="C44" s="31">
        <f>C45+C47</f>
        <v>1630</v>
      </c>
      <c r="D44" s="31">
        <f>D45+D47</f>
        <v>641.79999999999995</v>
      </c>
      <c r="E44" s="13">
        <f t="shared" si="2"/>
        <v>39.374233128834355</v>
      </c>
    </row>
    <row r="45" spans="1:5" ht="22.5" customHeight="1">
      <c r="A45" s="8" t="s">
        <v>50</v>
      </c>
      <c r="B45" s="10" t="s">
        <v>51</v>
      </c>
      <c r="C45" s="31">
        <f>C46</f>
        <v>1000</v>
      </c>
      <c r="D45" s="31">
        <f>D46</f>
        <v>397.4</v>
      </c>
      <c r="E45" s="13">
        <f t="shared" si="2"/>
        <v>39.739999999999995</v>
      </c>
    </row>
    <row r="46" spans="1:5" ht="25.5">
      <c r="A46" s="8" t="s">
        <v>52</v>
      </c>
      <c r="B46" s="14" t="s">
        <v>53</v>
      </c>
      <c r="C46" s="31">
        <v>1000</v>
      </c>
      <c r="D46" s="32">
        <v>397.4</v>
      </c>
      <c r="E46" s="13">
        <f t="shared" si="2"/>
        <v>39.739999999999995</v>
      </c>
    </row>
    <row r="47" spans="1:5" ht="21" customHeight="1">
      <c r="A47" s="8" t="s">
        <v>54</v>
      </c>
      <c r="B47" s="10" t="s">
        <v>55</v>
      </c>
      <c r="C47" s="31">
        <f>C48</f>
        <v>630</v>
      </c>
      <c r="D47" s="31">
        <f>D48</f>
        <v>244.4</v>
      </c>
      <c r="E47" s="13">
        <f t="shared" si="2"/>
        <v>38.793650793650798</v>
      </c>
    </row>
    <row r="48" spans="1:5" ht="30.75" customHeight="1">
      <c r="A48" s="8" t="s">
        <v>56</v>
      </c>
      <c r="B48" s="8" t="s">
        <v>57</v>
      </c>
      <c r="C48" s="31">
        <v>630</v>
      </c>
      <c r="D48" s="34">
        <v>244.4</v>
      </c>
      <c r="E48" s="13">
        <f t="shared" si="2"/>
        <v>38.793650793650798</v>
      </c>
    </row>
    <row r="49" spans="1:5" ht="28.5">
      <c r="A49" s="8" t="s">
        <v>58</v>
      </c>
      <c r="B49" s="10" t="s">
        <v>59</v>
      </c>
      <c r="C49" s="31">
        <f>C50+C51+C53</f>
        <v>128361</v>
      </c>
      <c r="D49" s="31">
        <f>D50+D51+D53</f>
        <v>46216.7</v>
      </c>
      <c r="E49" s="13">
        <f t="shared" si="2"/>
        <v>36.005250816057831</v>
      </c>
    </row>
    <row r="50" spans="1:5" ht="28.5" hidden="1" customHeight="1">
      <c r="A50" s="8" t="s">
        <v>60</v>
      </c>
      <c r="B50" s="10" t="s">
        <v>61</v>
      </c>
      <c r="C50" s="31">
        <v>0</v>
      </c>
      <c r="D50" s="32"/>
      <c r="E50" s="13" t="e">
        <f t="shared" si="2"/>
        <v>#DIV/0!</v>
      </c>
    </row>
    <row r="51" spans="1:5" ht="86.25" customHeight="1">
      <c r="A51" s="8" t="s">
        <v>62</v>
      </c>
      <c r="B51" s="10" t="s">
        <v>63</v>
      </c>
      <c r="C51" s="31">
        <f>C52</f>
        <v>25000</v>
      </c>
      <c r="D51" s="31">
        <f>D52</f>
        <v>16734.7</v>
      </c>
      <c r="E51" s="13">
        <f t="shared" si="2"/>
        <v>66.938800000000001</v>
      </c>
    </row>
    <row r="52" spans="1:5" ht="76.5">
      <c r="A52" s="7" t="s">
        <v>64</v>
      </c>
      <c r="B52" s="14" t="s">
        <v>127</v>
      </c>
      <c r="C52" s="31">
        <v>25000</v>
      </c>
      <c r="D52" s="32">
        <v>16734.7</v>
      </c>
      <c r="E52" s="13">
        <f t="shared" si="2"/>
        <v>66.938800000000001</v>
      </c>
    </row>
    <row r="53" spans="1:5" ht="61.5" customHeight="1">
      <c r="A53" s="7" t="s">
        <v>65</v>
      </c>
      <c r="B53" s="9" t="s">
        <v>66</v>
      </c>
      <c r="C53" s="31">
        <f>C54+C57</f>
        <v>103361</v>
      </c>
      <c r="D53" s="31">
        <f>D54+D57</f>
        <v>29482</v>
      </c>
      <c r="E53" s="13">
        <f t="shared" si="2"/>
        <v>28.523330850127227</v>
      </c>
    </row>
    <row r="54" spans="1:5" ht="46.5" customHeight="1">
      <c r="A54" s="7" t="s">
        <v>67</v>
      </c>
      <c r="B54" s="9" t="s">
        <v>68</v>
      </c>
      <c r="C54" s="31">
        <f>C55+C56</f>
        <v>102361</v>
      </c>
      <c r="D54" s="31">
        <f>D55+D56</f>
        <v>29482</v>
      </c>
      <c r="E54" s="13">
        <f t="shared" si="2"/>
        <v>28.801985131055773</v>
      </c>
    </row>
    <row r="55" spans="1:5" ht="45" customHeight="1">
      <c r="A55" s="7" t="s">
        <v>157</v>
      </c>
      <c r="B55" s="26" t="s">
        <v>158</v>
      </c>
      <c r="C55" s="31">
        <v>93361</v>
      </c>
      <c r="D55" s="31">
        <v>25082.3</v>
      </c>
      <c r="E55" s="13">
        <f t="shared" si="2"/>
        <v>26.865929028180929</v>
      </c>
    </row>
    <row r="56" spans="1:5" ht="38.25">
      <c r="A56" s="7" t="s">
        <v>159</v>
      </c>
      <c r="B56" s="26" t="s">
        <v>160</v>
      </c>
      <c r="C56" s="31">
        <v>9000</v>
      </c>
      <c r="D56" s="32">
        <v>4399.7</v>
      </c>
      <c r="E56" s="13">
        <f t="shared" si="2"/>
        <v>48.885555555555555</v>
      </c>
    </row>
    <row r="57" spans="1:5" ht="48" customHeight="1">
      <c r="A57" s="8" t="s">
        <v>69</v>
      </c>
      <c r="B57" s="10" t="s">
        <v>70</v>
      </c>
      <c r="C57" s="31">
        <v>1000</v>
      </c>
      <c r="D57" s="32"/>
      <c r="E57" s="13"/>
    </row>
    <row r="58" spans="1:5" ht="14.25">
      <c r="A58" s="8" t="s">
        <v>71</v>
      </c>
      <c r="B58" s="15" t="s">
        <v>72</v>
      </c>
      <c r="C58" s="31">
        <f>C59+C60+C61+C62+C63+C64+C65</f>
        <v>17000.099999999999</v>
      </c>
      <c r="D58" s="31">
        <f>D59+D60+D61+D62+D63+D64+D65</f>
        <v>16393.400000000001</v>
      </c>
      <c r="E58" s="13">
        <f>D58/C58*100</f>
        <v>96.431197463544351</v>
      </c>
    </row>
    <row r="59" spans="1:5" ht="25.5">
      <c r="A59" s="8" t="s">
        <v>73</v>
      </c>
      <c r="B59" s="14" t="s">
        <v>74</v>
      </c>
      <c r="C59" s="31">
        <v>210</v>
      </c>
      <c r="D59" s="32">
        <v>240.1</v>
      </c>
      <c r="E59" s="13">
        <f>D59/C59*100</f>
        <v>114.33333333333333</v>
      </c>
    </row>
    <row r="60" spans="1:5" ht="51">
      <c r="A60" s="8" t="s">
        <v>75</v>
      </c>
      <c r="B60" s="14" t="s">
        <v>76</v>
      </c>
      <c r="C60" s="31">
        <v>1600</v>
      </c>
      <c r="D60" s="32">
        <v>1059</v>
      </c>
      <c r="E60" s="13">
        <f>D60/C60*100</f>
        <v>66.1875</v>
      </c>
    </row>
    <row r="61" spans="1:5" ht="58.5" customHeight="1">
      <c r="A61" s="8" t="s">
        <v>77</v>
      </c>
      <c r="B61" s="14" t="s">
        <v>78</v>
      </c>
      <c r="C61" s="31">
        <v>900</v>
      </c>
      <c r="D61" s="32">
        <v>3433.5</v>
      </c>
      <c r="E61" s="13">
        <f>D61/C61*100</f>
        <v>381.5</v>
      </c>
    </row>
    <row r="62" spans="1:5" ht="63.75">
      <c r="A62" s="8" t="s">
        <v>79</v>
      </c>
      <c r="B62" s="14" t="s">
        <v>80</v>
      </c>
      <c r="C62" s="31">
        <v>1700</v>
      </c>
      <c r="D62" s="32">
        <v>1725.9</v>
      </c>
      <c r="E62" s="13">
        <f>D62/C62*100</f>
        <v>101.5235294117647</v>
      </c>
    </row>
    <row r="63" spans="1:5" ht="27.75" customHeight="1">
      <c r="A63" s="8" t="s">
        <v>161</v>
      </c>
      <c r="B63" s="14" t="s">
        <v>162</v>
      </c>
      <c r="C63" s="31"/>
      <c r="D63" s="32">
        <v>1703</v>
      </c>
      <c r="E63" s="13"/>
    </row>
    <row r="64" spans="1:5" ht="29.25" customHeight="1">
      <c r="A64" s="8" t="s">
        <v>163</v>
      </c>
      <c r="B64" s="14" t="s">
        <v>164</v>
      </c>
      <c r="C64" s="31">
        <v>6500</v>
      </c>
      <c r="D64" s="32">
        <v>4276.1000000000004</v>
      </c>
      <c r="E64" s="13">
        <f>D64/C64*100</f>
        <v>65.786153846153852</v>
      </c>
    </row>
    <row r="65" spans="1:5" ht="25.5">
      <c r="A65" s="8" t="s">
        <v>81</v>
      </c>
      <c r="B65" s="14" t="s">
        <v>82</v>
      </c>
      <c r="C65" s="31">
        <v>6090.1</v>
      </c>
      <c r="D65" s="32">
        <f>3970.8-15</f>
        <v>3955.8</v>
      </c>
      <c r="E65" s="13">
        <f>D65/C65*100</f>
        <v>64.954598446659332</v>
      </c>
    </row>
    <row r="66" spans="1:5" ht="14.25">
      <c r="A66" s="8" t="s">
        <v>83</v>
      </c>
      <c r="B66" s="8" t="s">
        <v>84</v>
      </c>
      <c r="C66" s="31">
        <f>C67+C70</f>
        <v>297008.7</v>
      </c>
      <c r="D66" s="31">
        <f>D67+D70</f>
        <v>22063.7</v>
      </c>
      <c r="E66" s="13"/>
    </row>
    <row r="67" spans="1:5" ht="28.5">
      <c r="A67" s="8" t="s">
        <v>85</v>
      </c>
      <c r="B67" s="10" t="s">
        <v>86</v>
      </c>
      <c r="C67" s="31">
        <v>297008.7</v>
      </c>
      <c r="D67" s="32">
        <v>25013.3</v>
      </c>
      <c r="E67" s="13">
        <f>D67/C67*100</f>
        <v>8.4217398345570356</v>
      </c>
    </row>
    <row r="68" spans="1:5" ht="14.25">
      <c r="A68" s="8"/>
      <c r="B68" s="15" t="s">
        <v>87</v>
      </c>
      <c r="C68" s="31"/>
      <c r="D68" s="32"/>
      <c r="E68" s="13"/>
    </row>
    <row r="69" spans="1:5" ht="28.5" customHeight="1">
      <c r="A69" s="8" t="s">
        <v>85</v>
      </c>
      <c r="B69" s="11" t="s">
        <v>88</v>
      </c>
      <c r="C69" s="31">
        <v>287008.7</v>
      </c>
      <c r="D69" s="32">
        <v>71.3</v>
      </c>
      <c r="E69" s="13"/>
    </row>
    <row r="70" spans="1:5" ht="28.5" customHeight="1">
      <c r="A70" s="8" t="s">
        <v>165</v>
      </c>
      <c r="B70" s="11" t="s">
        <v>166</v>
      </c>
      <c r="C70" s="31"/>
      <c r="D70" s="32">
        <v>-2949.6</v>
      </c>
      <c r="E70" s="13"/>
    </row>
    <row r="71" spans="1:5" ht="14.25">
      <c r="A71" s="8"/>
      <c r="B71" s="12" t="s">
        <v>89</v>
      </c>
      <c r="C71" s="31">
        <f>C30+C42+C44+C49+C58+C66</f>
        <v>820223.5</v>
      </c>
      <c r="D71" s="31">
        <f>D30+D42+D44+D49+D58+D66</f>
        <v>297485.10000000003</v>
      </c>
      <c r="E71" s="13">
        <f t="shared" ref="E71:E79" si="3">D71/C71*100</f>
        <v>36.268785276208263</v>
      </c>
    </row>
    <row r="72" spans="1:5" s="4" customFormat="1" ht="19.5" customHeight="1">
      <c r="A72" s="15" t="s">
        <v>90</v>
      </c>
      <c r="B72" s="8" t="s">
        <v>91</v>
      </c>
      <c r="C72" s="31">
        <f>C73+C98</f>
        <v>2267584.9999999995</v>
      </c>
      <c r="D72" s="31">
        <f>D73+D98</f>
        <v>1612466.6</v>
      </c>
      <c r="E72" s="13">
        <f t="shared" si="3"/>
        <v>71.109422579528456</v>
      </c>
    </row>
    <row r="73" spans="1:5" ht="42.75">
      <c r="A73" s="8" t="s">
        <v>92</v>
      </c>
      <c r="B73" s="10" t="s">
        <v>93</v>
      </c>
      <c r="C73" s="31">
        <f>C75+C81+C93+C74</f>
        <v>2264584.9999999995</v>
      </c>
      <c r="D73" s="31">
        <f>D75+D81+D93+D74</f>
        <v>1611326.2000000002</v>
      </c>
      <c r="E73" s="13">
        <f t="shared" si="3"/>
        <v>71.153266492536176</v>
      </c>
    </row>
    <row r="74" spans="1:5" ht="28.5">
      <c r="A74" s="8" t="s">
        <v>94</v>
      </c>
      <c r="B74" s="10" t="s">
        <v>95</v>
      </c>
      <c r="C74" s="31">
        <v>3044</v>
      </c>
      <c r="D74" s="32">
        <v>2283</v>
      </c>
      <c r="E74" s="13">
        <f t="shared" si="3"/>
        <v>75</v>
      </c>
    </row>
    <row r="75" spans="1:5" ht="28.5">
      <c r="A75" s="8" t="s">
        <v>96</v>
      </c>
      <c r="B75" s="10" t="s">
        <v>97</v>
      </c>
      <c r="C75" s="31">
        <f>C80+C78+C79+C76+C77</f>
        <v>424050.99999999994</v>
      </c>
      <c r="D75" s="31">
        <f>D80+D78+D79+D76+D77</f>
        <v>195133.3</v>
      </c>
      <c r="E75" s="13">
        <f t="shared" si="3"/>
        <v>46.016469717085926</v>
      </c>
    </row>
    <row r="76" spans="1:5" ht="25.5">
      <c r="A76" s="15" t="s">
        <v>177</v>
      </c>
      <c r="B76" s="14" t="s">
        <v>178</v>
      </c>
      <c r="C76" s="31">
        <v>4036.8</v>
      </c>
      <c r="D76" s="31"/>
      <c r="E76" s="13">
        <f t="shared" si="3"/>
        <v>0</v>
      </c>
    </row>
    <row r="77" spans="1:5" ht="14.25">
      <c r="A77" s="15" t="s">
        <v>179</v>
      </c>
      <c r="B77" s="14" t="s">
        <v>180</v>
      </c>
      <c r="C77" s="31">
        <v>3942.8</v>
      </c>
      <c r="D77" s="31">
        <v>795.9</v>
      </c>
      <c r="E77" s="13">
        <f t="shared" si="3"/>
        <v>20.186162118291566</v>
      </c>
    </row>
    <row r="78" spans="1:5" ht="30" customHeight="1">
      <c r="A78" s="15" t="s">
        <v>169</v>
      </c>
      <c r="B78" s="14" t="s">
        <v>167</v>
      </c>
      <c r="C78" s="31">
        <v>23371.1</v>
      </c>
      <c r="D78" s="31">
        <v>4615.5</v>
      </c>
      <c r="E78" s="13">
        <f t="shared" si="3"/>
        <v>19.748749523984753</v>
      </c>
    </row>
    <row r="79" spans="1:5" ht="26.25" customHeight="1">
      <c r="A79" s="15" t="s">
        <v>170</v>
      </c>
      <c r="B79" s="14" t="s">
        <v>168</v>
      </c>
      <c r="C79" s="31">
        <v>20782.599999999999</v>
      </c>
      <c r="D79" s="31">
        <v>3689</v>
      </c>
      <c r="E79" s="13">
        <f t="shared" si="3"/>
        <v>17.750425836998261</v>
      </c>
    </row>
    <row r="80" spans="1:5" ht="17.25" customHeight="1">
      <c r="A80" s="15" t="s">
        <v>98</v>
      </c>
      <c r="B80" s="14" t="s">
        <v>99</v>
      </c>
      <c r="C80" s="31">
        <v>371917.7</v>
      </c>
      <c r="D80" s="32">
        <v>186032.9</v>
      </c>
      <c r="E80" s="13">
        <f t="shared" ref="E80:E88" si="4">D80/C80*100</f>
        <v>50.019910318868931</v>
      </c>
    </row>
    <row r="81" spans="1:5" ht="29.25" customHeight="1">
      <c r="A81" s="8" t="s">
        <v>100</v>
      </c>
      <c r="B81" s="10" t="s">
        <v>101</v>
      </c>
      <c r="C81" s="31">
        <f>C82+C83+C84+C85+C86+C87+C88+C90</f>
        <v>1691935.2</v>
      </c>
      <c r="D81" s="31">
        <f>D82+D83+D84+D85+D90+D87+D88</f>
        <v>1304370.3</v>
      </c>
      <c r="E81" s="13">
        <f t="shared" si="4"/>
        <v>77.093395775441053</v>
      </c>
    </row>
    <row r="82" spans="1:5" ht="39.75" customHeight="1">
      <c r="A82" s="8" t="s">
        <v>102</v>
      </c>
      <c r="B82" s="14" t="s">
        <v>103</v>
      </c>
      <c r="C82" s="31">
        <v>10107</v>
      </c>
      <c r="D82" s="32">
        <v>7578</v>
      </c>
      <c r="E82" s="13">
        <f t="shared" si="4"/>
        <v>74.977738201246652</v>
      </c>
    </row>
    <row r="83" spans="1:5" ht="43.5" customHeight="1">
      <c r="A83" s="8" t="s">
        <v>104</v>
      </c>
      <c r="B83" s="14" t="s">
        <v>105</v>
      </c>
      <c r="C83" s="31">
        <v>45203</v>
      </c>
      <c r="D83" s="32">
        <v>32411.7</v>
      </c>
      <c r="E83" s="13">
        <f t="shared" si="4"/>
        <v>71.702541866690268</v>
      </c>
    </row>
    <row r="84" spans="1:5" ht="30.75" customHeight="1">
      <c r="A84" s="8" t="s">
        <v>106</v>
      </c>
      <c r="B84" s="14" t="s">
        <v>107</v>
      </c>
      <c r="C84" s="31">
        <v>67953</v>
      </c>
      <c r="D84" s="32">
        <v>49679.4</v>
      </c>
      <c r="E84" s="13">
        <f t="shared" si="4"/>
        <v>73.108472032139858</v>
      </c>
    </row>
    <row r="85" spans="1:5" ht="55.5" customHeight="1">
      <c r="A85" s="8" t="s">
        <v>108</v>
      </c>
      <c r="B85" s="14" t="s">
        <v>109</v>
      </c>
      <c r="C85" s="31">
        <v>39056</v>
      </c>
      <c r="D85" s="32">
        <v>29787.5</v>
      </c>
      <c r="E85" s="13">
        <f t="shared" si="4"/>
        <v>76.268691110200734</v>
      </c>
    </row>
    <row r="86" spans="1:5" ht="60" customHeight="1">
      <c r="A86" s="8" t="s">
        <v>171</v>
      </c>
      <c r="B86" s="14" t="s">
        <v>172</v>
      </c>
      <c r="C86" s="31">
        <v>1845</v>
      </c>
      <c r="D86" s="32"/>
      <c r="E86" s="13"/>
    </row>
    <row r="87" spans="1:5" ht="53.25" customHeight="1">
      <c r="A87" s="8" t="s">
        <v>128</v>
      </c>
      <c r="B87" s="14" t="s">
        <v>129</v>
      </c>
      <c r="C87" s="31">
        <v>3688.2</v>
      </c>
      <c r="D87" s="32">
        <v>3688.2</v>
      </c>
      <c r="E87" s="13">
        <f t="shared" si="4"/>
        <v>100</v>
      </c>
    </row>
    <row r="88" spans="1:5" ht="54.75" customHeight="1">
      <c r="A88" s="8" t="s">
        <v>130</v>
      </c>
      <c r="B88" s="14" t="s">
        <v>131</v>
      </c>
      <c r="C88" s="31">
        <v>29028</v>
      </c>
      <c r="D88" s="32">
        <v>26051.1</v>
      </c>
      <c r="E88" s="13">
        <f t="shared" si="4"/>
        <v>89.744729226953282</v>
      </c>
    </row>
    <row r="89" spans="1:5" ht="27" hidden="1" customHeight="1">
      <c r="A89" s="8"/>
      <c r="B89" s="10"/>
      <c r="C89" s="31"/>
      <c r="D89" s="32"/>
      <c r="E89" s="13" t="e">
        <f t="shared" ref="E89:E99" si="5">D89/C89*100</f>
        <v>#DIV/0!</v>
      </c>
    </row>
    <row r="90" spans="1:5" ht="18.75" customHeight="1">
      <c r="A90" s="8" t="s">
        <v>110</v>
      </c>
      <c r="B90" s="14" t="s">
        <v>111</v>
      </c>
      <c r="C90" s="31">
        <v>1495055</v>
      </c>
      <c r="D90" s="32">
        <v>1155174.3999999999</v>
      </c>
      <c r="E90" s="13">
        <f t="shared" si="5"/>
        <v>77.26634806077368</v>
      </c>
    </row>
    <row r="91" spans="1:5" ht="57" hidden="1" customHeight="1">
      <c r="A91" s="8" t="s">
        <v>112</v>
      </c>
      <c r="B91" s="10" t="s">
        <v>113</v>
      </c>
      <c r="C91" s="31"/>
      <c r="D91" s="32"/>
      <c r="E91" s="13" t="e">
        <f t="shared" si="5"/>
        <v>#DIV/0!</v>
      </c>
    </row>
    <row r="92" spans="1:5" ht="33.75" hidden="1" customHeight="1">
      <c r="A92" s="8" t="s">
        <v>114</v>
      </c>
      <c r="B92" s="10" t="s">
        <v>115</v>
      </c>
      <c r="C92" s="31"/>
      <c r="D92" s="32"/>
      <c r="E92" s="13" t="e">
        <f t="shared" si="5"/>
        <v>#DIV/0!</v>
      </c>
    </row>
    <row r="93" spans="1:5" ht="21.75" customHeight="1">
      <c r="A93" s="8" t="s">
        <v>116</v>
      </c>
      <c r="B93" s="10" t="s">
        <v>117</v>
      </c>
      <c r="C93" s="31">
        <f>C94+C95+C96+C97</f>
        <v>145554.79999999999</v>
      </c>
      <c r="D93" s="31">
        <f>D94+D95+D96+D97</f>
        <v>109539.59999999999</v>
      </c>
      <c r="E93" s="13">
        <f t="shared" si="5"/>
        <v>75.256604385427337</v>
      </c>
    </row>
    <row r="94" spans="1:5" ht="51">
      <c r="A94" s="8" t="s">
        <v>118</v>
      </c>
      <c r="B94" s="14" t="s">
        <v>119</v>
      </c>
      <c r="C94" s="31">
        <v>86125.2</v>
      </c>
      <c r="D94" s="32">
        <f>51425.1+686.7</f>
        <v>52111.799999999996</v>
      </c>
      <c r="E94" s="13">
        <f t="shared" si="5"/>
        <v>60.507029301528469</v>
      </c>
    </row>
    <row r="95" spans="1:5" ht="63.75">
      <c r="A95" s="8" t="s">
        <v>185</v>
      </c>
      <c r="B95" s="14" t="s">
        <v>186</v>
      </c>
      <c r="C95" s="31">
        <v>12405.6</v>
      </c>
      <c r="D95" s="32">
        <v>11428.8</v>
      </c>
      <c r="E95" s="13">
        <f t="shared" si="5"/>
        <v>92.126136583478427</v>
      </c>
    </row>
    <row r="96" spans="1:5" ht="42.75">
      <c r="A96" s="8" t="s">
        <v>114</v>
      </c>
      <c r="B96" s="8" t="s">
        <v>182</v>
      </c>
      <c r="C96" s="31">
        <v>5884</v>
      </c>
      <c r="D96" s="32">
        <v>5659</v>
      </c>
      <c r="E96" s="13">
        <f t="shared" si="5"/>
        <v>96.176070700203937</v>
      </c>
    </row>
    <row r="97" spans="1:5" ht="45" customHeight="1">
      <c r="A97" s="8" t="s">
        <v>114</v>
      </c>
      <c r="B97" s="8" t="s">
        <v>181</v>
      </c>
      <c r="C97" s="31">
        <v>41140</v>
      </c>
      <c r="D97" s="32">
        <v>40340</v>
      </c>
      <c r="E97" s="13">
        <f t="shared" si="5"/>
        <v>98.055420515313557</v>
      </c>
    </row>
    <row r="98" spans="1:5" ht="17.25" customHeight="1">
      <c r="A98" s="8" t="s">
        <v>120</v>
      </c>
      <c r="B98" s="10" t="s">
        <v>121</v>
      </c>
      <c r="C98" s="31">
        <f>C99</f>
        <v>3000</v>
      </c>
      <c r="D98" s="31">
        <f>D99</f>
        <v>1140.4000000000001</v>
      </c>
      <c r="E98" s="13">
        <f t="shared" si="5"/>
        <v>38.013333333333335</v>
      </c>
    </row>
    <row r="99" spans="1:5" ht="31.5" customHeight="1">
      <c r="A99" s="8" t="s">
        <v>122</v>
      </c>
      <c r="B99" s="10" t="s">
        <v>123</v>
      </c>
      <c r="C99" s="31">
        <v>3000</v>
      </c>
      <c r="D99" s="32">
        <v>1140.4000000000001</v>
      </c>
      <c r="E99" s="13">
        <f t="shared" si="5"/>
        <v>38.013333333333335</v>
      </c>
    </row>
    <row r="100" spans="1:5" ht="48.75" customHeight="1">
      <c r="A100" s="8" t="s">
        <v>132</v>
      </c>
      <c r="B100" s="24" t="s">
        <v>183</v>
      </c>
      <c r="C100" s="31">
        <v>564.29999999999995</v>
      </c>
      <c r="D100" s="32"/>
      <c r="E100" s="13"/>
    </row>
    <row r="101" spans="1:5" ht="39" customHeight="1">
      <c r="A101" s="8" t="s">
        <v>124</v>
      </c>
      <c r="B101" s="24" t="s">
        <v>184</v>
      </c>
      <c r="C101" s="31"/>
      <c r="D101" s="32">
        <v>-79510.899999999994</v>
      </c>
      <c r="E101" s="13"/>
    </row>
    <row r="102" spans="1:5" s="4" customFormat="1" ht="18" customHeight="1">
      <c r="A102" s="6"/>
      <c r="B102" s="8" t="s">
        <v>125</v>
      </c>
      <c r="C102" s="31">
        <f>C72+C10+C100+C101</f>
        <v>4195717.0999999996</v>
      </c>
      <c r="D102" s="31">
        <f>D72+D10+D100+D101</f>
        <v>2575362.5000000005</v>
      </c>
      <c r="E102" s="13">
        <f>D102/C102*100</f>
        <v>61.380747047983789</v>
      </c>
    </row>
    <row r="104" spans="1:5">
      <c r="D104" s="35"/>
    </row>
  </sheetData>
  <mergeCells count="4">
    <mergeCell ref="A6:E6"/>
    <mergeCell ref="C1:E1"/>
    <mergeCell ref="C2:E2"/>
    <mergeCell ref="C3:E3"/>
  </mergeCells>
  <phoneticPr fontId="7" type="noConversion"/>
  <pageMargins left="0.59055118110236227" right="0.39370078740157483" top="0.39370078740157483" bottom="0.39370078740157483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месяцев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Малахова</dc:creator>
  <cp:lastModifiedBy>Пользователь</cp:lastModifiedBy>
  <cp:lastPrinted>2015-10-09T12:58:00Z</cp:lastPrinted>
  <dcterms:created xsi:type="dcterms:W3CDTF">2014-04-24T09:01:37Z</dcterms:created>
  <dcterms:modified xsi:type="dcterms:W3CDTF">2015-10-22T10:05:46Z</dcterms:modified>
</cp:coreProperties>
</file>