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.1" sheetId="10" r:id="rId1"/>
  </sheets>
  <calcPr calcId="125725" iterate="1"/>
</workbook>
</file>

<file path=xl/calcChain.xml><?xml version="1.0" encoding="utf-8"?>
<calcChain xmlns="http://schemas.openxmlformats.org/spreadsheetml/2006/main">
  <c r="C41" i="10"/>
  <c r="F40"/>
  <c r="F12"/>
  <c r="F15"/>
  <c r="F16"/>
  <c r="F17"/>
  <c r="F18"/>
  <c r="F20"/>
  <c r="F25"/>
  <c r="F31"/>
  <c r="F33"/>
  <c r="F35"/>
  <c r="F44"/>
  <c r="F47"/>
  <c r="F49"/>
  <c r="F60"/>
  <c r="F62"/>
  <c r="D58"/>
  <c r="E65"/>
  <c r="E63"/>
  <c r="C61"/>
  <c r="D27"/>
  <c r="E22"/>
  <c r="E19"/>
  <c r="E11"/>
  <c r="E14"/>
  <c r="D56"/>
  <c r="E59"/>
  <c r="E53"/>
  <c r="E50"/>
  <c r="E48"/>
  <c r="E46"/>
  <c r="E43"/>
  <c r="E39"/>
  <c r="E36"/>
  <c r="E32"/>
  <c r="E30"/>
  <c r="E24"/>
  <c r="C59"/>
  <c r="C55"/>
  <c r="F55" s="1"/>
  <c r="C23"/>
  <c r="F23" s="1"/>
  <c r="C26"/>
  <c r="C24" s="1"/>
  <c r="C14"/>
  <c r="C13" s="1"/>
  <c r="C58" l="1"/>
  <c r="F24"/>
  <c r="F14"/>
  <c r="F59"/>
  <c r="E42"/>
  <c r="E13"/>
  <c r="F13" s="1"/>
  <c r="E21"/>
  <c r="F61"/>
  <c r="E29"/>
  <c r="E38"/>
  <c r="D10"/>
  <c r="E58"/>
  <c r="F26"/>
  <c r="D57"/>
  <c r="D67" s="1"/>
  <c r="E45"/>
  <c r="C48"/>
  <c r="F48" s="1"/>
  <c r="F58" l="1"/>
  <c r="E41"/>
  <c r="F41" s="1"/>
  <c r="E28"/>
  <c r="E27"/>
  <c r="C42"/>
  <c r="F42" s="1"/>
  <c r="C43"/>
  <c r="F43" s="1"/>
  <c r="C46"/>
  <c r="C30"/>
  <c r="F30" s="1"/>
  <c r="C39"/>
  <c r="C34"/>
  <c r="F34" s="1"/>
  <c r="C32"/>
  <c r="F32" s="1"/>
  <c r="C22"/>
  <c r="F22" s="1"/>
  <c r="E56" l="1"/>
  <c r="E10" s="1"/>
  <c r="C45"/>
  <c r="F45" s="1"/>
  <c r="F46"/>
  <c r="C38"/>
  <c r="F38" s="1"/>
  <c r="F39"/>
  <c r="C21"/>
  <c r="F21" s="1"/>
  <c r="C29"/>
  <c r="C28" l="1"/>
  <c r="F29"/>
  <c r="E57"/>
  <c r="E67" l="1"/>
  <c r="F28"/>
  <c r="C53"/>
  <c r="F53" s="1"/>
  <c r="C56" l="1"/>
  <c r="F56" s="1"/>
  <c r="C11"/>
  <c r="F11" s="1"/>
  <c r="C19" l="1"/>
  <c r="C27" l="1"/>
  <c r="F27" s="1"/>
  <c r="F19"/>
  <c r="C10"/>
  <c r="F10" s="1"/>
  <c r="C57" l="1"/>
  <c r="C67" l="1"/>
  <c r="F67" s="1"/>
  <c r="F57"/>
</calcChain>
</file>

<file path=xl/sharedStrings.xml><?xml version="1.0" encoding="utf-8"?>
<sst xmlns="http://schemas.openxmlformats.org/spreadsheetml/2006/main" count="123" uniqueCount="123">
  <si>
    <t>Коды бюджетной  классификации Российской Федерации</t>
  </si>
  <si>
    <t>Налоги  на прибыль, доходы</t>
  </si>
  <si>
    <t>Налоги на совокупный доход</t>
  </si>
  <si>
    <t xml:space="preserve">Единый сельскохозяйственный налог </t>
  </si>
  <si>
    <t>Земельный налог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</si>
  <si>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</si>
  <si>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</si>
  <si>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</si>
  <si>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</si>
  <si>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Прочие неналоговые доходы</t>
  </si>
  <si>
    <t>Прочие неналоговые доходы бюджетов поселений</t>
  </si>
  <si>
    <t>Налоги на имущество</t>
  </si>
  <si>
    <t>Доходы от использования имущества, находящегося  в государственной и муниципальной собственности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</si>
  <si>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</si>
  <si>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имущество физических лиц,  взимаемый  по  ставкам, применяемым к объектам налогообложения, расположенным в границах поселений</t>
  </si>
  <si>
    <t>Наименование источника</t>
  </si>
  <si>
    <t>000 1 11 00000 00 0000 000</t>
  </si>
  <si>
    <t>000 1 11 05000 00 0000 120</t>
  </si>
  <si>
    <t xml:space="preserve"> -доходы,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</si>
  <si>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-доходы,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</si>
  <si>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 xml:space="preserve"> -доходы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</si>
  <si>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000 1 14 00000 00 0000 000</t>
  </si>
  <si>
    <t xml:space="preserve">Налог на доходы физических лиц (10%)       </t>
  </si>
  <si>
    <t>Налоги на товары (работы, услуги)</t>
  </si>
  <si>
    <t>Всего доходов:</t>
  </si>
  <si>
    <t>НАЛОГОВЫЕ И НЕНАЛОГОВЫЕ ДОХОДЫ</t>
  </si>
  <si>
    <t>Земельный налог, взимаемый по ставкам, установленным в соответствии с подпунктом 1 пункта 1 статьи 394 Налогового кодекса РФ</t>
  </si>
  <si>
    <t>Земельный налог, взимаемый по ставкам, установленным в соответствии с подпунктом 2 пункта 1 статьи 394 Налогового кодекса РФ</t>
  </si>
  <si>
    <t xml:space="preserve">Налог на имущество физических лиц </t>
  </si>
  <si>
    <t>НАЛОГОВЫЕ ДОХОДЫ:</t>
  </si>
  <si>
    <t>Доходы, получаемые в виде арендной платы за земельные участки, государственная собственность на которые не разграничена, также средства от продажи пава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</si>
  <si>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гос.внебюджетных фондов и созданных ими учрежденитй (за исключением имущества бюджетных и автономных учреждений)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</si>
  <si>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 (в т.ч. казенных), в части реализации основных средств по указанному имуществу</t>
  </si>
  <si>
    <t xml:space="preserve">Доходы от продажи земельных участков, государственная собственность на которые не разграничена </t>
  </si>
  <si>
    <t>НЕНАЛОГОВЫЕ ДОХОДЫ:</t>
  </si>
  <si>
    <t>Собственные доходы:</t>
  </si>
  <si>
    <t>тыс.руб.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</si>
  <si>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</si>
  <si>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</si>
  <si>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</si>
  <si>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</si>
  <si>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000 1 14  06000 00 0000 430</t>
  </si>
  <si>
    <t>Сумма</t>
  </si>
  <si>
    <t>000 1 11 09000 00 0000 120</t>
  </si>
  <si>
    <t>000 1 11 09040 00 0000 120</t>
  </si>
  <si>
    <t>Прочие поступления  от использования имущества, находящегося в государственной и муниципальной собственности (за исключением имущества бюджетных  и автономных учреждений, а также имущества государственных и муниципальных унитарных предприятий в том числе казенных)</t>
  </si>
  <si>
    <t>000 1 14  02000 00 0000 000</t>
  </si>
  <si>
    <t>000 1 14  06010 00 0000 430</t>
  </si>
  <si>
    <t>000 1 14 06020 00 0000 430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</si>
  <si>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</si>
  <si>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 земельных участков бюджетных и автономных учреждений)</t>
  </si>
  <si>
    <t>000 1 00 00000 00 0000 000</t>
  </si>
  <si>
    <t>000 1 11 05030 13 0000 120</t>
  </si>
  <si>
    <t>Прочие доходы от использования имущества и прав, находящихся в государственной и муниципальной собственности (за исключением движимого имущества бюджетных  и автономных учреждений, а также имущества государственных и муниципальных унитарных предприятий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</si>
  <si>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предприятием,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</si>
  <si>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</si>
  <si>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000 1 17 05000 00 0000 180</t>
  </si>
  <si>
    <t>Акцизы по подакцизным товарам (продукции)</t>
  </si>
  <si>
    <t>Прочие субсидии</t>
  </si>
  <si>
    <t>000 2 02 02999 00 0000 151</t>
  </si>
  <si>
    <t>Прочие субсидии бюджетам городских поселений</t>
  </si>
  <si>
    <t>000 1 03 02000 01 0000 110</t>
  </si>
  <si>
    <t>000 1 01 00000 00 0000 000</t>
  </si>
  <si>
    <t>000 1 01 02000 01 0000 110</t>
  </si>
  <si>
    <t>000 1 03 00000 00 0000 000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</si>
  <si>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</si>
  <si>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</si>
  <si>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</si>
  <si>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</si>
  <si>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</si>
  <si>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</si>
  <si>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000 1 06 00000 00 0000 000</t>
  </si>
  <si>
    <t>000 1 06 01000 00 0000 110</t>
  </si>
  <si>
    <t>000 1 06 01030 13 0000 110</t>
  </si>
  <si>
    <t>000 1 06 06000 00 0000 110</t>
  </si>
  <si>
    <t>000 1 06 06010 00 0000 110</t>
  </si>
  <si>
    <t>000 1 06 06020 00 0000 110</t>
  </si>
  <si>
    <t>000 1 11 05010 00 0000 120</t>
  </si>
  <si>
    <t>000 1 11 05013 13 0000 120</t>
  </si>
  <si>
    <t xml:space="preserve">000 1 11 05020 13 0000 120    </t>
  </si>
  <si>
    <t xml:space="preserve">000 1 11 05025 13 0000 120    </t>
  </si>
  <si>
    <t>000 1 11 05035 13 0000 120</t>
  </si>
  <si>
    <t>000 1 11 09045 13 0000 120</t>
  </si>
  <si>
    <t>000 1 14  02050 13 0000 410</t>
  </si>
  <si>
    <t>000 1 14  02053 13 0000 410</t>
  </si>
  <si>
    <t>000 1 14  06013 13 0000 430</t>
  </si>
  <si>
    <t>000 1 14 06025 13 0000 430</t>
  </si>
  <si>
    <t>000 1 17 05050 13 0000 180</t>
  </si>
  <si>
    <t>000 2 02 02999 13 0000 151</t>
  </si>
  <si>
    <t>% исполнения</t>
  </si>
  <si>
    <t>Объем поступлений доходов в бюджет города Пушкино Пушкинского муниципального района                                       за 1 квартал 2015 года по основным источникам</t>
  </si>
  <si>
    <t>Исполнение 1 квартал 2015г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</si>
  <si>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</si>
  <si>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</si>
  <si>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000 1 11 05070 00 0000 120</t>
  </si>
  <si>
    <t>000 1 11 05075 13 0000 120</t>
  </si>
  <si>
    <t>000 1 16 00000 00 0000 000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</si>
  <si>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</si>
  <si>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</si>
  <si>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Прочие поступления от денежных взысканий (штрафов) и иных сумм в возмещение ущерба</t>
  </si>
  <si>
    <t>000 1 16 51000 02 0000 140</t>
  </si>
  <si>
    <t>000 1 16 90000 00 0000 140</t>
  </si>
  <si>
    <t>000 1 17 01050 13 0000 180</t>
  </si>
  <si>
    <t>Невыясненные поступления, зачисляемые в бюджеты городских поселений</t>
  </si>
  <si>
    <t>Прочие межбюджетные трансферты, передаваемые бюджетам</t>
  </si>
  <si>
    <t>БЕЗВОЗМЕЗДНЫЕ ПОСТУПЛЕНИЯ</t>
  </si>
  <si>
    <t>000 2 02 00000 00 0000 000</t>
  </si>
  <si>
    <t>000 2 02 04999 13 0000 151</t>
  </si>
  <si>
    <t>000 2 02 04999 00 0000 151</t>
  </si>
  <si>
    <t>Прочие межбюджетные трансферты, передаваемые бюджетам городских поселений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</si>
  <si>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</si>
  <si>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</si>
  <si>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</si>
  <si>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</si>
  <si>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</si>
  <si>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000 2 18 05010 13 0000 151</t>
  </si>
  <si>
    <t>000 2 19 00000 00 0000 000</t>
  </si>
  <si>
    <t>000 2 19 05000 13 0000 151</t>
  </si>
  <si>
    <t>Доходы, получаемые в виде арендной либо иной 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</si>
  <si>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                                                                                                                                                  Приложение N 1  </t>
  </si>
  <si>
    <t xml:space="preserve">                         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</si>
  <si>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                   Пушкинского муниципального района</t>
  </si>
  <si>
    <t xml:space="preserve">                                                                                                                                         от  13.05.2015г.   № 997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</si>
</sst>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name val="Arial"/>
      <family val="2"/>
      <charset val="204"/>
    </font>
    <font>
      <i/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justify" vertical="center"/>
    </xf>
    <xf numFmtId="0" fontId="0" fillId="0" borderId="0" xfId="0" applyFill="1" applyBorder="1"/>
    <xf numFmtId="0" fontId="0" fillId="0" borderId="0" xfId="0" applyFont="1" applyFill="1" applyAlignment="1">
      <alignment horizontal="center" vertical="center"/>
    </xf>
    <xf numFmtId="4" fontId="0" fillId="0" borderId="0" xfId="0" applyNumberFormat="1" applyFill="1"/>
    <xf numFmtId="4" fontId="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justify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justify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justify" vertical="center" wrapText="1"/>
    </xf>
    <xf numFmtId="4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justify" vertical="center"/>
    </xf>
    <xf numFmtId="0" fontId="10" fillId="0" borderId="0" xfId="0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justify" vertical="center"/>
    </xf>
    <xf numFmtId="0" fontId="13" fillId="0" borderId="0" xfId="0" applyFont="1" applyFill="1"/>
    <xf numFmtId="0" fontId="12" fillId="0" borderId="0" xfId="0" applyFont="1"/>
    <xf numFmtId="2" fontId="14" fillId="0" borderId="0" xfId="0" applyNumberFormat="1" applyFont="1" applyFill="1" applyAlignment="1">
      <alignment vertical="center" wrapText="1"/>
    </xf>
    <xf numFmtId="0" fontId="2" fillId="0" borderId="0" xfId="0" applyFont="1" applyFill="1"/>
    <xf numFmtId="2" fontId="12" fillId="0" borderId="7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 wrapText="1"/>
    </xf>
    <xf numFmtId="164" fontId="13" fillId="0" borderId="6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justify" vertical="center"/>
    </xf>
    <xf numFmtId="164" fontId="16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164" fontId="13" fillId="0" borderId="9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49" fontId="17" fillId="0" borderId="24" xfId="0" applyNumberFormat="1" applyFont="1" applyFill="1" applyBorder="1" applyAlignment="1" applyProtection="1">
      <alignment horizontal="left" vertical="top" wrapText="1"/>
      <protection locked="0" hidden="1"/>
    </xf>
    <xf numFmtId="0" fontId="12" fillId="0" borderId="2" xfId="0" applyFont="1" applyFill="1" applyBorder="1" applyAlignment="1">
      <alignment horizontal="justify" vertical="center"/>
    </xf>
    <xf numFmtId="164" fontId="12" fillId="0" borderId="3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justify" vertical="center" wrapText="1"/>
    </xf>
    <xf numFmtId="164" fontId="13" fillId="0" borderId="12" xfId="0" applyNumberFormat="1" applyFont="1" applyFill="1" applyBorder="1" applyAlignment="1">
      <alignment horizontal="center" vertical="center" wrapText="1"/>
    </xf>
    <xf numFmtId="164" fontId="13" fillId="0" borderId="18" xfId="0" applyNumberFormat="1" applyFont="1" applyFill="1" applyBorder="1" applyAlignment="1">
      <alignment horizontal="center" vertical="center" wrapText="1"/>
    </xf>
    <xf numFmtId="4" fontId="16" fillId="0" borderId="19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" fontId="16" fillId="0" borderId="20" xfId="0" applyNumberFormat="1" applyFont="1" applyFill="1" applyBorder="1" applyAlignment="1">
      <alignment horizontal="center" vertical="center" wrapText="1"/>
    </xf>
    <xf numFmtId="164" fontId="13" fillId="0" borderId="20" xfId="0" applyNumberFormat="1" applyFont="1" applyFill="1" applyBorder="1" applyAlignment="1">
      <alignment horizontal="center" vertical="center" wrapText="1"/>
    </xf>
    <xf numFmtId="4" fontId="16" fillId="0" borderId="21" xfId="0" applyNumberFormat="1" applyFont="1" applyFill="1" applyBorder="1" applyAlignment="1">
      <alignment horizontal="center" vertical="center" wrapText="1"/>
    </xf>
    <xf numFmtId="164" fontId="13" fillId="0" borderId="21" xfId="0" applyNumberFormat="1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49" fontId="17" fillId="0" borderId="28" xfId="0" applyNumberFormat="1" applyFont="1" applyFill="1" applyBorder="1" applyAlignment="1" applyProtection="1">
      <alignment horizontal="left" vertical="top" wrapText="1"/>
      <protection locked="0" hidden="1"/>
    </xf>
    <xf numFmtId="164" fontId="13" fillId="0" borderId="23" xfId="0" applyNumberFormat="1" applyFont="1" applyFill="1" applyBorder="1" applyAlignment="1">
      <alignment horizontal="center" vertical="center" wrapText="1"/>
    </xf>
    <xf numFmtId="4" fontId="16" fillId="0" borderId="22" xfId="0" applyNumberFormat="1" applyFont="1" applyFill="1" applyBorder="1" applyAlignment="1">
      <alignment horizontal="center" vertical="center" wrapText="1"/>
    </xf>
    <xf numFmtId="164" fontId="13" fillId="0" borderId="22" xfId="0" applyNumberFormat="1" applyFont="1" applyFill="1" applyBorder="1" applyAlignment="1">
      <alignment horizontal="center" vertical="center" wrapText="1"/>
    </xf>
    <xf numFmtId="164" fontId="16" fillId="0" borderId="15" xfId="0" applyNumberFormat="1" applyFont="1" applyFill="1" applyBorder="1" applyAlignment="1">
      <alignment horizontal="center" vertical="center" wrapText="1"/>
    </xf>
    <xf numFmtId="49" fontId="17" fillId="0" borderId="30" xfId="0" applyNumberFormat="1" applyFont="1" applyFill="1" applyBorder="1" applyAlignment="1" applyProtection="1">
      <alignment horizontal="left" vertical="top" wrapText="1"/>
      <protection locked="0" hidden="1"/>
    </xf>
    <xf numFmtId="164" fontId="13" fillId="0" borderId="29" xfId="0" applyNumberFormat="1" applyFont="1" applyFill="1" applyBorder="1" applyAlignment="1">
      <alignment horizontal="center" vertical="center" wrapText="1"/>
    </xf>
    <xf numFmtId="164" fontId="13" fillId="0" borderId="32" xfId="0" applyNumberFormat="1" applyFont="1" applyFill="1" applyBorder="1" applyAlignment="1">
      <alignment horizontal="center" vertical="center" wrapText="1"/>
    </xf>
    <xf numFmtId="164" fontId="13" fillId="0" borderId="31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right" vertical="center"/>
    </xf>
    <xf numFmtId="0" fontId="12" fillId="0" borderId="17" xfId="0" applyFont="1" applyFill="1" applyBorder="1" applyAlignment="1">
      <alignment horizontal="right" vertical="center"/>
    </xf>
    <xf numFmtId="0" fontId="12" fillId="0" borderId="13" xfId="0" applyFont="1" applyFill="1" applyBorder="1" applyAlignment="1">
      <alignment horizontal="right" vertical="center"/>
    </xf>
    <xf numFmtId="0" fontId="12" fillId="0" borderId="14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right" vertical="center"/>
    </xf>
    <xf numFmtId="0" fontId="12" fillId="0" borderId="8" xfId="0" applyFont="1" applyFill="1" applyBorder="1" applyAlignment="1">
      <alignment horizontal="right" vertical="center"/>
    </xf>
    <xf numFmtId="0" fontId="15" fillId="0" borderId="26" xfId="0" applyFont="1" applyFill="1" applyBorder="1" applyAlignment="1">
      <alignment horizontal="right" vertical="center"/>
    </xf>
    <xf numFmtId="0" fontId="15" fillId="0" borderId="27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2"/>
  <sheetViews>
    <sheetView tabSelected="1" workbookViewId="0">
      <selection activeCell="B12" sqref="B12"/>
    </sheetView>
  </sheetViews>
  <sheetFormatPr defaultRowHeight="15.75"/>
  <cols>
    <col min="1" max="1" width="31.140625" style="2" customWidth="1"/>
    <col min="2" max="2" width="39.5703125" style="3" customWidth="1"/>
    <col min="3" max="3" width="13.28515625" style="5" customWidth="1"/>
    <col min="4" max="4" width="0.140625" style="1" hidden="1" customWidth="1"/>
    <col min="5" max="5" width="14" style="1" customWidth="1"/>
    <col min="6" max="6" width="12.7109375" style="1" customWidth="1"/>
    <col min="7" max="16384" width="9.140625" style="1"/>
  </cols>
  <sheetData>
    <row r="1" spans="1:6" s="28" customFormat="1" ht="15">
      <c r="A1" s="84" t="s">
        <v>119</v>
      </c>
      <c r="B1" s="84"/>
      <c r="C1" s="84"/>
      <c r="D1" s="84"/>
      <c r="E1" s="84"/>
      <c r="F1" s="84"/>
    </row>
    <row r="2" spans="1:6" s="28" customFormat="1" ht="15">
      <c r="A2" s="84" t="s">
        <v>120</v>
      </c>
      <c r="B2" s="84"/>
      <c r="C2" s="84"/>
      <c r="D2" s="84"/>
      <c r="E2" s="84"/>
      <c r="F2" s="84"/>
    </row>
    <row r="3" spans="1:6" s="28" customFormat="1" ht="15">
      <c r="A3" s="84" t="s">
        <v>121</v>
      </c>
      <c r="B3" s="84"/>
      <c r="C3" s="84"/>
      <c r="D3" s="84"/>
      <c r="E3" s="84"/>
      <c r="F3" s="84"/>
    </row>
    <row r="4" spans="1:6" s="28" customFormat="1" ht="15">
      <c r="A4" s="84" t="s">
        <v>122</v>
      </c>
      <c r="B4" s="84"/>
      <c r="C4" s="84"/>
      <c r="D4" s="84"/>
      <c r="E4" s="84"/>
      <c r="F4" s="84"/>
    </row>
    <row r="5" spans="1:6" s="30" customFormat="1" ht="15.75" customHeight="1">
      <c r="A5" s="2"/>
      <c r="B5" s="29"/>
      <c r="C5" s="29"/>
      <c r="D5" s="29"/>
    </row>
    <row r="6" spans="1:6" s="30" customFormat="1" ht="40.5" customHeight="1">
      <c r="A6" s="83" t="s">
        <v>90</v>
      </c>
      <c r="B6" s="83"/>
      <c r="C6" s="83"/>
      <c r="D6" s="83"/>
      <c r="E6" s="83"/>
      <c r="F6" s="83"/>
    </row>
    <row r="7" spans="1:6" s="30" customFormat="1" ht="14.25" hidden="1" customHeight="1" thickBot="1">
      <c r="A7" s="24"/>
      <c r="B7" s="26"/>
      <c r="C7" s="25"/>
      <c r="D7" s="27"/>
      <c r="E7" s="27"/>
      <c r="F7" s="27"/>
    </row>
    <row r="8" spans="1:6" s="30" customFormat="1" ht="14.25" customHeight="1" thickBot="1">
      <c r="A8" s="82" t="s">
        <v>36</v>
      </c>
      <c r="B8" s="82"/>
      <c r="C8" s="82"/>
      <c r="D8" s="82"/>
      <c r="E8" s="82"/>
      <c r="F8" s="82"/>
    </row>
    <row r="9" spans="1:6" s="30" customFormat="1" ht="51" customHeight="1" thickBot="1">
      <c r="A9" s="31" t="s">
        <v>0</v>
      </c>
      <c r="B9" s="32" t="s">
        <v>15</v>
      </c>
      <c r="C9" s="33" t="s">
        <v>42</v>
      </c>
      <c r="D9" s="27"/>
      <c r="E9" s="33" t="s">
        <v>91</v>
      </c>
      <c r="F9" s="33" t="s">
        <v>89</v>
      </c>
    </row>
    <row r="10" spans="1:6" s="30" customFormat="1" ht="18" customHeight="1">
      <c r="A10" s="34" t="s">
        <v>51</v>
      </c>
      <c r="B10" s="35" t="s">
        <v>25</v>
      </c>
      <c r="C10" s="36">
        <f>C27+C56</f>
        <v>811898.8</v>
      </c>
      <c r="D10" s="36">
        <f>D27+D56</f>
        <v>0</v>
      </c>
      <c r="E10" s="36">
        <f>E27+E56</f>
        <v>140374.22</v>
      </c>
      <c r="F10" s="36">
        <f>E10/C10*100</f>
        <v>17.289620331992115</v>
      </c>
    </row>
    <row r="11" spans="1:6" s="30" customFormat="1" ht="15" customHeight="1">
      <c r="A11" s="34" t="s">
        <v>62</v>
      </c>
      <c r="B11" s="37" t="s">
        <v>1</v>
      </c>
      <c r="C11" s="38">
        <f>C12</f>
        <v>198857</v>
      </c>
      <c r="D11" s="27"/>
      <c r="E11" s="38">
        <f>E12</f>
        <v>40732.04</v>
      </c>
      <c r="F11" s="36">
        <f t="shared" ref="F11:F67" si="0">E11/C11*100</f>
        <v>20.483080806810925</v>
      </c>
    </row>
    <row r="12" spans="1:6" s="30" customFormat="1" ht="30">
      <c r="A12" s="34" t="s">
        <v>63</v>
      </c>
      <c r="B12" s="39" t="s">
        <v>22</v>
      </c>
      <c r="C12" s="38">
        <v>198857</v>
      </c>
      <c r="D12" s="27"/>
      <c r="E12" s="38">
        <v>40732.04</v>
      </c>
      <c r="F12" s="36">
        <f t="shared" si="0"/>
        <v>20.483080806810925</v>
      </c>
    </row>
    <row r="13" spans="1:6" s="30" customFormat="1">
      <c r="A13" s="34" t="s">
        <v>64</v>
      </c>
      <c r="B13" s="39" t="s">
        <v>23</v>
      </c>
      <c r="C13" s="38">
        <f>C14</f>
        <v>29540</v>
      </c>
      <c r="D13" s="27"/>
      <c r="E13" s="38">
        <f>E14</f>
        <v>5652.73</v>
      </c>
      <c r="F13" s="36">
        <f t="shared" si="0"/>
        <v>19.135849695328368</v>
      </c>
    </row>
    <row r="14" spans="1:6" s="30" customFormat="1" ht="30">
      <c r="A14" s="34" t="s">
        <v>61</v>
      </c>
      <c r="B14" s="39" t="s">
        <v>57</v>
      </c>
      <c r="C14" s="38">
        <f>C15+C16+C17+C18</f>
        <v>29540</v>
      </c>
      <c r="D14" s="27"/>
      <c r="E14" s="38">
        <f>E15+E16+E17+E18</f>
        <v>5652.73</v>
      </c>
      <c r="F14" s="36">
        <f t="shared" si="0"/>
        <v>19.135849695328368</v>
      </c>
    </row>
    <row r="15" spans="1:6" s="30" customFormat="1" ht="128.25" customHeight="1">
      <c r="A15" s="34" t="s">
        <v>65</v>
      </c>
      <c r="B15" s="39" t="s">
        <v>37</v>
      </c>
      <c r="C15" s="38">
        <v>10391</v>
      </c>
      <c r="D15" s="27"/>
      <c r="E15" s="38">
        <v>1911.09</v>
      </c>
      <c r="F15" s="36">
        <f t="shared" si="0"/>
        <v>18.391781349244539</v>
      </c>
    </row>
    <row r="16" spans="1:6" s="30" customFormat="1" ht="156" customHeight="1">
      <c r="A16" s="34" t="s">
        <v>66</v>
      </c>
      <c r="B16" s="39" t="s">
        <v>38</v>
      </c>
      <c r="C16" s="38">
        <v>243</v>
      </c>
      <c r="D16" s="27"/>
      <c r="E16" s="38">
        <v>42.82</v>
      </c>
      <c r="F16" s="36">
        <f t="shared" si="0"/>
        <v>17.621399176954732</v>
      </c>
    </row>
    <row r="17" spans="1:6" s="30" customFormat="1" ht="120">
      <c r="A17" s="34" t="s">
        <v>67</v>
      </c>
      <c r="B17" s="39" t="s">
        <v>39</v>
      </c>
      <c r="C17" s="38">
        <v>18076</v>
      </c>
      <c r="D17" s="27"/>
      <c r="E17" s="38">
        <v>3823.41</v>
      </c>
      <c r="F17" s="36">
        <f t="shared" si="0"/>
        <v>21.151858818322637</v>
      </c>
    </row>
    <row r="18" spans="1:6" s="30" customFormat="1" ht="129" customHeight="1">
      <c r="A18" s="34" t="s">
        <v>68</v>
      </c>
      <c r="B18" s="39" t="s">
        <v>40</v>
      </c>
      <c r="C18" s="38">
        <v>830</v>
      </c>
      <c r="D18" s="27"/>
      <c r="E18" s="38">
        <v>-124.59</v>
      </c>
      <c r="F18" s="36">
        <f t="shared" si="0"/>
        <v>-15.010843373493977</v>
      </c>
    </row>
    <row r="19" spans="1:6" s="30" customFormat="1" ht="28.5" customHeight="1">
      <c r="A19" s="34" t="s">
        <v>69</v>
      </c>
      <c r="B19" s="39" t="s">
        <v>2</v>
      </c>
      <c r="C19" s="38">
        <f>C20</f>
        <v>20</v>
      </c>
      <c r="D19" s="27"/>
      <c r="E19" s="38">
        <f>E20</f>
        <v>9.23</v>
      </c>
      <c r="F19" s="36">
        <f t="shared" si="0"/>
        <v>46.150000000000006</v>
      </c>
    </row>
    <row r="20" spans="1:6" s="30" customFormat="1" ht="30">
      <c r="A20" s="34" t="s">
        <v>70</v>
      </c>
      <c r="B20" s="39" t="s">
        <v>3</v>
      </c>
      <c r="C20" s="38">
        <v>20</v>
      </c>
      <c r="D20" s="27"/>
      <c r="E20" s="38">
        <v>9.23</v>
      </c>
      <c r="F20" s="36">
        <f t="shared" si="0"/>
        <v>46.150000000000006</v>
      </c>
    </row>
    <row r="21" spans="1:6" s="30" customFormat="1" ht="18.75" customHeight="1">
      <c r="A21" s="34" t="s">
        <v>71</v>
      </c>
      <c r="B21" s="39" t="s">
        <v>11</v>
      </c>
      <c r="C21" s="38">
        <f>C22+C24</f>
        <v>238260</v>
      </c>
      <c r="D21" s="27"/>
      <c r="E21" s="38">
        <f>E22+E24</f>
        <v>59298.13</v>
      </c>
      <c r="F21" s="36">
        <f t="shared" si="0"/>
        <v>24.887992109460253</v>
      </c>
    </row>
    <row r="22" spans="1:6" s="30" customFormat="1" ht="18.75" customHeight="1">
      <c r="A22" s="40" t="s">
        <v>72</v>
      </c>
      <c r="B22" s="41" t="s">
        <v>28</v>
      </c>
      <c r="C22" s="42">
        <f>C23</f>
        <v>40260</v>
      </c>
      <c r="D22" s="27"/>
      <c r="E22" s="42">
        <f>E23</f>
        <v>5673.96</v>
      </c>
      <c r="F22" s="36">
        <f t="shared" si="0"/>
        <v>14.093293591654247</v>
      </c>
    </row>
    <row r="23" spans="1:6" s="30" customFormat="1" ht="78.75" customHeight="1">
      <c r="A23" s="34" t="s">
        <v>73</v>
      </c>
      <c r="B23" s="37" t="s">
        <v>14</v>
      </c>
      <c r="C23" s="38">
        <f>36060+100+100+4000</f>
        <v>40260</v>
      </c>
      <c r="D23" s="27"/>
      <c r="E23" s="38">
        <v>5673.96</v>
      </c>
      <c r="F23" s="36">
        <f t="shared" si="0"/>
        <v>14.093293591654247</v>
      </c>
    </row>
    <row r="24" spans="1:6" s="30" customFormat="1" ht="15.75" customHeight="1">
      <c r="A24" s="40" t="s">
        <v>74</v>
      </c>
      <c r="B24" s="41" t="s">
        <v>4</v>
      </c>
      <c r="C24" s="42">
        <f>C25+C26</f>
        <v>198000</v>
      </c>
      <c r="D24" s="27"/>
      <c r="E24" s="42">
        <f>E25+E26</f>
        <v>53624.17</v>
      </c>
      <c r="F24" s="36">
        <f t="shared" si="0"/>
        <v>27.08291414141414</v>
      </c>
    </row>
    <row r="25" spans="1:6" s="30" customFormat="1" ht="72" customHeight="1">
      <c r="A25" s="34" t="s">
        <v>75</v>
      </c>
      <c r="B25" s="43" t="s">
        <v>26</v>
      </c>
      <c r="C25" s="38">
        <v>50000</v>
      </c>
      <c r="D25" s="27"/>
      <c r="E25" s="38">
        <v>48859.24</v>
      </c>
      <c r="F25" s="36">
        <f t="shared" si="0"/>
        <v>97.71848</v>
      </c>
    </row>
    <row r="26" spans="1:6" s="30" customFormat="1" ht="68.25" customHeight="1" thickBot="1">
      <c r="A26" s="34" t="s">
        <v>76</v>
      </c>
      <c r="B26" s="43" t="s">
        <v>27</v>
      </c>
      <c r="C26" s="38">
        <f>138000+10000</f>
        <v>148000</v>
      </c>
      <c r="D26" s="27"/>
      <c r="E26" s="38">
        <v>4764.93</v>
      </c>
      <c r="F26" s="36">
        <f t="shared" si="0"/>
        <v>3.2195472972972974</v>
      </c>
    </row>
    <row r="27" spans="1:6" s="30" customFormat="1" ht="25.5" customHeight="1" thickBot="1">
      <c r="A27" s="78" t="s">
        <v>29</v>
      </c>
      <c r="B27" s="79"/>
      <c r="C27" s="44">
        <f>C11+C19+C21+C13</f>
        <v>466677</v>
      </c>
      <c r="D27" s="44">
        <f>D11+D19+D21+D13</f>
        <v>0</v>
      </c>
      <c r="E27" s="44">
        <f>E11+E19+E21+E13</f>
        <v>105692.12999999999</v>
      </c>
      <c r="F27" s="36">
        <f t="shared" si="0"/>
        <v>22.647812084160993</v>
      </c>
    </row>
    <row r="28" spans="1:6" s="30" customFormat="1" ht="66.75" customHeight="1">
      <c r="A28" s="45" t="s">
        <v>16</v>
      </c>
      <c r="B28" s="46" t="s">
        <v>12</v>
      </c>
      <c r="C28" s="36">
        <f>C29+C38</f>
        <v>126940</v>
      </c>
      <c r="D28" s="27"/>
      <c r="E28" s="36">
        <f>E29+E38</f>
        <v>17519.95</v>
      </c>
      <c r="F28" s="36">
        <f t="shared" si="0"/>
        <v>13.801756735465576</v>
      </c>
    </row>
    <row r="29" spans="1:6" s="30" customFormat="1" ht="188.25" customHeight="1">
      <c r="A29" s="40" t="s">
        <v>17</v>
      </c>
      <c r="B29" s="41" t="s">
        <v>118</v>
      </c>
      <c r="C29" s="42">
        <f>C30+C32+C34</f>
        <v>105500</v>
      </c>
      <c r="D29" s="27"/>
      <c r="E29" s="42">
        <f>E30+E32+E34+E36</f>
        <v>17276.25</v>
      </c>
      <c r="F29" s="36">
        <f t="shared" si="0"/>
        <v>16.375592417061611</v>
      </c>
    </row>
    <row r="30" spans="1:6" s="30" customFormat="1" ht="129.75" customHeight="1">
      <c r="A30" s="40" t="s">
        <v>77</v>
      </c>
      <c r="B30" s="41" t="s">
        <v>30</v>
      </c>
      <c r="C30" s="42">
        <f>C31</f>
        <v>90000</v>
      </c>
      <c r="D30" s="27"/>
      <c r="E30" s="42">
        <f>E31</f>
        <v>15942.79</v>
      </c>
      <c r="F30" s="36">
        <f t="shared" si="0"/>
        <v>17.714211111111112</v>
      </c>
    </row>
    <row r="31" spans="1:6" s="30" customFormat="1" ht="139.5" customHeight="1">
      <c r="A31" s="34" t="s">
        <v>78</v>
      </c>
      <c r="B31" s="39" t="s">
        <v>18</v>
      </c>
      <c r="C31" s="38">
        <v>90000</v>
      </c>
      <c r="D31" s="27"/>
      <c r="E31" s="38">
        <v>15942.79</v>
      </c>
      <c r="F31" s="36">
        <f t="shared" si="0"/>
        <v>17.714211111111112</v>
      </c>
    </row>
    <row r="32" spans="1:6" s="30" customFormat="1" ht="89.25" customHeight="1">
      <c r="A32" s="47" t="s">
        <v>79</v>
      </c>
      <c r="B32" s="41" t="s">
        <v>50</v>
      </c>
      <c r="C32" s="42">
        <f>C33</f>
        <v>1500</v>
      </c>
      <c r="D32" s="27"/>
      <c r="E32" s="42">
        <f>E33</f>
        <v>533.89</v>
      </c>
      <c r="F32" s="36">
        <f t="shared" si="0"/>
        <v>35.592666666666666</v>
      </c>
    </row>
    <row r="33" spans="1:6" s="30" customFormat="1" ht="143.25" customHeight="1">
      <c r="A33" s="48" t="s">
        <v>80</v>
      </c>
      <c r="B33" s="37" t="s">
        <v>19</v>
      </c>
      <c r="C33" s="38">
        <v>1500</v>
      </c>
      <c r="D33" s="27"/>
      <c r="E33" s="38">
        <v>533.89</v>
      </c>
      <c r="F33" s="36">
        <f t="shared" si="0"/>
        <v>35.592666666666666</v>
      </c>
    </row>
    <row r="34" spans="1:6" s="30" customFormat="1" ht="90.75" customHeight="1">
      <c r="A34" s="40" t="s">
        <v>52</v>
      </c>
      <c r="B34" s="49" t="s">
        <v>31</v>
      </c>
      <c r="C34" s="42">
        <f>C35</f>
        <v>14000</v>
      </c>
      <c r="D34" s="27"/>
      <c r="E34" s="42">
        <v>0</v>
      </c>
      <c r="F34" s="36">
        <f t="shared" si="0"/>
        <v>0</v>
      </c>
    </row>
    <row r="35" spans="1:6" s="30" customFormat="1" ht="125.25" customHeight="1">
      <c r="A35" s="34" t="s">
        <v>81</v>
      </c>
      <c r="B35" s="37" t="s">
        <v>20</v>
      </c>
      <c r="C35" s="38">
        <v>14000</v>
      </c>
      <c r="D35" s="27"/>
      <c r="E35" s="38">
        <v>0</v>
      </c>
      <c r="F35" s="36">
        <f t="shared" si="0"/>
        <v>0</v>
      </c>
    </row>
    <row r="36" spans="1:6" s="30" customFormat="1" ht="76.5" customHeight="1">
      <c r="A36" s="34" t="s">
        <v>94</v>
      </c>
      <c r="B36" s="70" t="s">
        <v>92</v>
      </c>
      <c r="C36" s="71"/>
      <c r="D36" s="27"/>
      <c r="E36" s="38">
        <f>E37</f>
        <v>799.57</v>
      </c>
      <c r="F36" s="36">
        <v>0</v>
      </c>
    </row>
    <row r="37" spans="1:6" s="30" customFormat="1" ht="63" customHeight="1">
      <c r="A37" s="34" t="s">
        <v>95</v>
      </c>
      <c r="B37" s="70" t="s">
        <v>93</v>
      </c>
      <c r="C37" s="71"/>
      <c r="D37" s="27"/>
      <c r="E37" s="38">
        <v>799.57</v>
      </c>
      <c r="F37" s="36">
        <v>0</v>
      </c>
    </row>
    <row r="38" spans="1:6" s="30" customFormat="1" ht="168.75" customHeight="1">
      <c r="A38" s="40" t="s">
        <v>43</v>
      </c>
      <c r="B38" s="49" t="s">
        <v>53</v>
      </c>
      <c r="C38" s="42">
        <f>C39</f>
        <v>21440</v>
      </c>
      <c r="D38" s="27"/>
      <c r="E38" s="42">
        <f>E39</f>
        <v>243.7</v>
      </c>
      <c r="F38" s="36">
        <f t="shared" si="0"/>
        <v>1.1366604477611941</v>
      </c>
    </row>
    <row r="39" spans="1:6" s="30" customFormat="1" ht="170.25" customHeight="1">
      <c r="A39" s="40" t="s">
        <v>44</v>
      </c>
      <c r="B39" s="49" t="s">
        <v>45</v>
      </c>
      <c r="C39" s="42">
        <f>C40</f>
        <v>21440</v>
      </c>
      <c r="D39" s="27"/>
      <c r="E39" s="42">
        <f>E40</f>
        <v>243.7</v>
      </c>
      <c r="F39" s="36">
        <f t="shared" si="0"/>
        <v>1.1366604477611941</v>
      </c>
    </row>
    <row r="40" spans="1:6" s="30" customFormat="1" ht="141" customHeight="1">
      <c r="A40" s="34" t="s">
        <v>82</v>
      </c>
      <c r="B40" s="37" t="s">
        <v>5</v>
      </c>
      <c r="C40" s="38">
        <v>21440</v>
      </c>
      <c r="D40" s="27"/>
      <c r="E40" s="38">
        <v>243.7</v>
      </c>
      <c r="F40" s="36">
        <f t="shared" si="0"/>
        <v>1.1366604477611941</v>
      </c>
    </row>
    <row r="41" spans="1:6" s="30" customFormat="1" ht="40.5" customHeight="1">
      <c r="A41" s="51" t="s">
        <v>21</v>
      </c>
      <c r="B41" s="37" t="s">
        <v>6</v>
      </c>
      <c r="C41" s="38">
        <f>C44+C47+C49</f>
        <v>101700</v>
      </c>
      <c r="D41" s="27"/>
      <c r="E41" s="38">
        <f>E42+E45</f>
        <v>16819.77</v>
      </c>
      <c r="F41" s="36">
        <f t="shared" si="0"/>
        <v>16.538613569321534</v>
      </c>
    </row>
    <row r="42" spans="1:6" s="30" customFormat="1" ht="171" customHeight="1">
      <c r="A42" s="40" t="s">
        <v>46</v>
      </c>
      <c r="B42" s="49" t="s">
        <v>54</v>
      </c>
      <c r="C42" s="42">
        <f>C44</f>
        <v>65700</v>
      </c>
      <c r="D42" s="27"/>
      <c r="E42" s="42">
        <f>E43</f>
        <v>8931.17</v>
      </c>
      <c r="F42" s="36">
        <f t="shared" si="0"/>
        <v>13.59386605783866</v>
      </c>
    </row>
    <row r="43" spans="1:6" s="30" customFormat="1" ht="158.25" customHeight="1">
      <c r="A43" s="34" t="s">
        <v>83</v>
      </c>
      <c r="B43" s="37" t="s">
        <v>32</v>
      </c>
      <c r="C43" s="38">
        <f>C44</f>
        <v>65700</v>
      </c>
      <c r="D43" s="27"/>
      <c r="E43" s="38">
        <f>E44</f>
        <v>8931.17</v>
      </c>
      <c r="F43" s="36">
        <f t="shared" si="0"/>
        <v>13.59386605783866</v>
      </c>
    </row>
    <row r="44" spans="1:6" s="30" customFormat="1" ht="171.75" customHeight="1">
      <c r="A44" s="34" t="s">
        <v>84</v>
      </c>
      <c r="B44" s="37" t="s">
        <v>13</v>
      </c>
      <c r="C44" s="52">
        <v>65700</v>
      </c>
      <c r="D44" s="27"/>
      <c r="E44" s="52">
        <v>8931.17</v>
      </c>
      <c r="F44" s="36">
        <f t="shared" si="0"/>
        <v>13.59386605783866</v>
      </c>
    </row>
    <row r="45" spans="1:6" s="30" customFormat="1" ht="70.5" customHeight="1">
      <c r="A45" s="40" t="s">
        <v>41</v>
      </c>
      <c r="B45" s="49" t="s">
        <v>55</v>
      </c>
      <c r="C45" s="53">
        <f>C46+C48</f>
        <v>36000</v>
      </c>
      <c r="D45" s="27"/>
      <c r="E45" s="53">
        <f>E46+E48</f>
        <v>7888.6</v>
      </c>
      <c r="F45" s="36">
        <f t="shared" si="0"/>
        <v>21.912777777777777</v>
      </c>
    </row>
    <row r="46" spans="1:6" s="30" customFormat="1" ht="63.75" customHeight="1">
      <c r="A46" s="34" t="s">
        <v>47</v>
      </c>
      <c r="B46" s="37" t="s">
        <v>33</v>
      </c>
      <c r="C46" s="52">
        <f>C47</f>
        <v>26000</v>
      </c>
      <c r="D46" s="27"/>
      <c r="E46" s="52">
        <f>E47</f>
        <v>6587.81</v>
      </c>
      <c r="F46" s="36">
        <f t="shared" si="0"/>
        <v>25.33773076923077</v>
      </c>
    </row>
    <row r="47" spans="1:6" s="30" customFormat="1" ht="93" customHeight="1">
      <c r="A47" s="40" t="s">
        <v>85</v>
      </c>
      <c r="B47" s="49" t="s">
        <v>7</v>
      </c>
      <c r="C47" s="53">
        <v>26000</v>
      </c>
      <c r="D47" s="27"/>
      <c r="E47" s="53">
        <v>6587.81</v>
      </c>
      <c r="F47" s="36">
        <f t="shared" si="0"/>
        <v>25.33773076923077</v>
      </c>
    </row>
    <row r="48" spans="1:6" s="30" customFormat="1" ht="98.25" customHeight="1">
      <c r="A48" s="34" t="s">
        <v>48</v>
      </c>
      <c r="B48" s="37" t="s">
        <v>49</v>
      </c>
      <c r="C48" s="52">
        <f>C49</f>
        <v>10000</v>
      </c>
      <c r="D48" s="27"/>
      <c r="E48" s="52">
        <f>E49</f>
        <v>1300.79</v>
      </c>
      <c r="F48" s="36">
        <f t="shared" si="0"/>
        <v>13.007899999999999</v>
      </c>
    </row>
    <row r="49" spans="1:6" s="30" customFormat="1" ht="96.75" customHeight="1">
      <c r="A49" s="47" t="s">
        <v>86</v>
      </c>
      <c r="B49" s="49" t="s">
        <v>8</v>
      </c>
      <c r="C49" s="53">
        <v>10000</v>
      </c>
      <c r="D49" s="27"/>
      <c r="E49" s="53">
        <v>1300.79</v>
      </c>
      <c r="F49" s="36">
        <f t="shared" si="0"/>
        <v>13.007899999999999</v>
      </c>
    </row>
    <row r="50" spans="1:6" s="30" customFormat="1" ht="33.75" customHeight="1">
      <c r="A50" s="51" t="s">
        <v>96</v>
      </c>
      <c r="B50" s="37" t="s">
        <v>97</v>
      </c>
      <c r="C50" s="38"/>
      <c r="D50" s="27"/>
      <c r="E50" s="38">
        <f>E51+E52</f>
        <v>70.790000000000006</v>
      </c>
      <c r="F50" s="36">
        <v>0</v>
      </c>
    </row>
    <row r="51" spans="1:6" s="30" customFormat="1" ht="80.25" customHeight="1">
      <c r="A51" s="47" t="s">
        <v>100</v>
      </c>
      <c r="B51" s="37" t="s">
        <v>98</v>
      </c>
      <c r="C51" s="38"/>
      <c r="D51" s="27"/>
      <c r="E51" s="38">
        <v>65</v>
      </c>
      <c r="F51" s="36">
        <v>0</v>
      </c>
    </row>
    <row r="52" spans="1:6" s="30" customFormat="1" ht="51" customHeight="1">
      <c r="A52" s="47" t="s">
        <v>101</v>
      </c>
      <c r="B52" s="37" t="s">
        <v>99</v>
      </c>
      <c r="C52" s="38"/>
      <c r="D52" s="27"/>
      <c r="E52" s="38">
        <v>5.79</v>
      </c>
      <c r="F52" s="36">
        <v>0</v>
      </c>
    </row>
    <row r="53" spans="1:6" s="30" customFormat="1" ht="15.75" customHeight="1">
      <c r="A53" s="48" t="s">
        <v>56</v>
      </c>
      <c r="B53" s="37" t="s">
        <v>9</v>
      </c>
      <c r="C53" s="38">
        <f>C55</f>
        <v>116581.8</v>
      </c>
      <c r="D53" s="27"/>
      <c r="E53" s="38">
        <f>E54+E55</f>
        <v>271.58000000000004</v>
      </c>
      <c r="F53" s="36">
        <f t="shared" si="0"/>
        <v>0.23295231331134023</v>
      </c>
    </row>
    <row r="54" spans="1:6" s="30" customFormat="1" ht="47.25" customHeight="1">
      <c r="A54" s="54" t="s">
        <v>102</v>
      </c>
      <c r="B54" s="55" t="s">
        <v>103</v>
      </c>
      <c r="C54" s="56"/>
      <c r="D54" s="27"/>
      <c r="E54" s="56">
        <v>100</v>
      </c>
      <c r="F54" s="36">
        <v>0</v>
      </c>
    </row>
    <row r="55" spans="1:6" s="30" customFormat="1" ht="36" customHeight="1" thickBot="1">
      <c r="A55" s="54" t="s">
        <v>87</v>
      </c>
      <c r="B55" s="55" t="s">
        <v>10</v>
      </c>
      <c r="C55" s="56">
        <f>100000+16581.8</f>
        <v>116581.8</v>
      </c>
      <c r="D55" s="27"/>
      <c r="E55" s="56">
        <v>171.58</v>
      </c>
      <c r="F55" s="36">
        <f t="shared" si="0"/>
        <v>0.14717563118771543</v>
      </c>
    </row>
    <row r="56" spans="1:6" s="30" customFormat="1">
      <c r="A56" s="74" t="s">
        <v>34</v>
      </c>
      <c r="B56" s="75"/>
      <c r="C56" s="57">
        <f>C28+C41+C53</f>
        <v>345221.8</v>
      </c>
      <c r="D56" s="57">
        <f>D28+D41+D53</f>
        <v>0</v>
      </c>
      <c r="E56" s="57">
        <f>E28+E41+E53+E50</f>
        <v>34682.090000000004</v>
      </c>
      <c r="F56" s="36">
        <f t="shared" si="0"/>
        <v>10.046320944969294</v>
      </c>
    </row>
    <row r="57" spans="1:6" s="30" customFormat="1">
      <c r="A57" s="80" t="s">
        <v>35</v>
      </c>
      <c r="B57" s="81"/>
      <c r="C57" s="42">
        <f>C27+C56</f>
        <v>811898.8</v>
      </c>
      <c r="D57" s="42">
        <f>D27+D56</f>
        <v>0</v>
      </c>
      <c r="E57" s="42">
        <f>E27+E56</f>
        <v>140374.22</v>
      </c>
      <c r="F57" s="36">
        <f t="shared" si="0"/>
        <v>17.289620331992115</v>
      </c>
    </row>
    <row r="58" spans="1:6" s="30" customFormat="1" ht="30.75" thickBot="1">
      <c r="A58" s="51" t="s">
        <v>106</v>
      </c>
      <c r="B58" s="37" t="s">
        <v>105</v>
      </c>
      <c r="C58" s="42">
        <f>C59+C61</f>
        <v>3441.6</v>
      </c>
      <c r="D58" s="42">
        <f t="shared" ref="D58:E58" si="1">D59+D61</f>
        <v>0</v>
      </c>
      <c r="E58" s="42">
        <f t="shared" si="1"/>
        <v>3341.58</v>
      </c>
      <c r="F58" s="36">
        <f t="shared" si="0"/>
        <v>97.093793584379355</v>
      </c>
    </row>
    <row r="59" spans="1:6" s="30" customFormat="1" ht="16.5" thickBot="1">
      <c r="A59" s="48" t="s">
        <v>59</v>
      </c>
      <c r="B59" s="37" t="s">
        <v>58</v>
      </c>
      <c r="C59" s="42">
        <f>C60</f>
        <v>3341.6</v>
      </c>
      <c r="D59" s="58"/>
      <c r="E59" s="42">
        <f>E60</f>
        <v>3341.58</v>
      </c>
      <c r="F59" s="36">
        <f t="shared" si="0"/>
        <v>99.999401484318895</v>
      </c>
    </row>
    <row r="60" spans="1:6" s="30" customFormat="1" ht="36.75" customHeight="1">
      <c r="A60" s="54" t="s">
        <v>88</v>
      </c>
      <c r="B60" s="55" t="s">
        <v>60</v>
      </c>
      <c r="C60" s="56">
        <v>3341.6</v>
      </c>
      <c r="D60" s="58"/>
      <c r="E60" s="56">
        <v>3341.58</v>
      </c>
      <c r="F60" s="36">
        <f t="shared" si="0"/>
        <v>99.999401484318895</v>
      </c>
    </row>
    <row r="61" spans="1:6" s="30" customFormat="1" ht="45">
      <c r="A61" s="48" t="s">
        <v>108</v>
      </c>
      <c r="B61" s="59" t="s">
        <v>104</v>
      </c>
      <c r="C61" s="38">
        <f>C62</f>
        <v>100</v>
      </c>
      <c r="D61" s="60"/>
      <c r="E61" s="61"/>
      <c r="F61" s="36">
        <f t="shared" si="0"/>
        <v>0</v>
      </c>
    </row>
    <row r="62" spans="1:6" s="30" customFormat="1" ht="52.5" customHeight="1">
      <c r="A62" s="54" t="s">
        <v>107</v>
      </c>
      <c r="B62" s="55" t="s">
        <v>109</v>
      </c>
      <c r="C62" s="38">
        <v>100</v>
      </c>
      <c r="D62" s="60"/>
      <c r="E62" s="61"/>
      <c r="F62" s="36">
        <f t="shared" si="0"/>
        <v>0</v>
      </c>
    </row>
    <row r="63" spans="1:6" s="30" customFormat="1" ht="180">
      <c r="A63" s="54" t="s">
        <v>112</v>
      </c>
      <c r="B63" s="50" t="s">
        <v>110</v>
      </c>
      <c r="C63" s="38"/>
      <c r="D63" s="60"/>
      <c r="E63" s="61">
        <f>E64</f>
        <v>165.54</v>
      </c>
      <c r="F63" s="36">
        <v>0</v>
      </c>
    </row>
    <row r="64" spans="1:6" s="30" customFormat="1" ht="108" customHeight="1">
      <c r="A64" s="54" t="s">
        <v>115</v>
      </c>
      <c r="B64" s="50" t="s">
        <v>111</v>
      </c>
      <c r="C64" s="56"/>
      <c r="D64" s="62"/>
      <c r="E64" s="63">
        <v>165.54</v>
      </c>
      <c r="F64" s="36">
        <v>0</v>
      </c>
    </row>
    <row r="65" spans="1:6" s="30" customFormat="1" ht="90">
      <c r="A65" s="54" t="s">
        <v>116</v>
      </c>
      <c r="B65" s="50" t="s">
        <v>113</v>
      </c>
      <c r="C65" s="56"/>
      <c r="D65" s="62"/>
      <c r="E65" s="63">
        <f>E66</f>
        <v>-49108.3</v>
      </c>
      <c r="F65" s="36">
        <v>0</v>
      </c>
    </row>
    <row r="66" spans="1:6" s="30" customFormat="1" ht="79.5" customHeight="1" thickBot="1">
      <c r="A66" s="64" t="s">
        <v>117</v>
      </c>
      <c r="B66" s="65" t="s">
        <v>114</v>
      </c>
      <c r="C66" s="66"/>
      <c r="D66" s="67"/>
      <c r="E66" s="68">
        <v>-49108.3</v>
      </c>
      <c r="F66" s="72">
        <v>0</v>
      </c>
    </row>
    <row r="67" spans="1:6" s="30" customFormat="1" ht="21" customHeight="1" thickBot="1">
      <c r="A67" s="76" t="s">
        <v>24</v>
      </c>
      <c r="B67" s="77"/>
      <c r="C67" s="69">
        <f>C57+C58</f>
        <v>815340.4</v>
      </c>
      <c r="D67" s="69">
        <f t="shared" ref="D67" si="2">D57+D60</f>
        <v>0</v>
      </c>
      <c r="E67" s="69">
        <f>E57+E60+E63+E65</f>
        <v>94773.04</v>
      </c>
      <c r="F67" s="73">
        <f t="shared" si="0"/>
        <v>11.623738992940861</v>
      </c>
    </row>
    <row r="68" spans="1:6" ht="21" customHeight="1">
      <c r="A68" s="21"/>
      <c r="B68" s="21"/>
      <c r="C68" s="22"/>
      <c r="D68" s="23"/>
      <c r="E68" s="6"/>
    </row>
    <row r="69" spans="1:6" s="4" customFormat="1" ht="17.25" customHeight="1">
      <c r="A69" s="9"/>
      <c r="B69" s="10"/>
      <c r="C69" s="12"/>
      <c r="D69" s="12"/>
    </row>
    <row r="70" spans="1:6" s="4" customFormat="1" ht="15">
      <c r="A70" s="14"/>
      <c r="B70" s="7"/>
      <c r="C70" s="16"/>
    </row>
    <row r="71" spans="1:6" s="4" customFormat="1" ht="15">
      <c r="A71" s="17"/>
      <c r="B71" s="7"/>
      <c r="C71" s="18"/>
    </row>
    <row r="72" spans="1:6" s="4" customFormat="1" ht="15">
      <c r="A72" s="8"/>
      <c r="B72" s="9"/>
      <c r="C72" s="11"/>
    </row>
    <row r="73" spans="1:6" s="4" customFormat="1" ht="15"/>
    <row r="74" spans="1:6" s="4" customFormat="1" ht="15"/>
    <row r="75" spans="1:6" s="4" customFormat="1" ht="15">
      <c r="A75" s="8"/>
      <c r="B75" s="9"/>
      <c r="C75" s="11"/>
    </row>
    <row r="76" spans="1:6" s="4" customFormat="1" ht="15">
      <c r="A76" s="13"/>
      <c r="B76" s="14"/>
      <c r="C76" s="15"/>
    </row>
    <row r="77" spans="1:6" s="4" customFormat="1" ht="15">
      <c r="A77" s="13"/>
      <c r="B77" s="17"/>
      <c r="C77" s="15"/>
    </row>
    <row r="78" spans="1:6" s="4" customFormat="1" ht="15"/>
    <row r="79" spans="1:6" s="4" customFormat="1" ht="15">
      <c r="A79" s="13"/>
      <c r="B79" s="14"/>
      <c r="C79" s="15"/>
    </row>
    <row r="80" spans="1:6" s="4" customFormat="1" ht="15">
      <c r="A80" s="13"/>
      <c r="B80" s="17"/>
      <c r="C80" s="15"/>
    </row>
    <row r="81" spans="1:3" s="4" customFormat="1" ht="15"/>
    <row r="82" spans="1:3" s="4" customFormat="1">
      <c r="A82" s="19"/>
      <c r="B82" s="20"/>
      <c r="C82" s="16"/>
    </row>
  </sheetData>
  <mergeCells count="10">
    <mergeCell ref="A6:F6"/>
    <mergeCell ref="A2:F2"/>
    <mergeCell ref="A1:F1"/>
    <mergeCell ref="A3:F3"/>
    <mergeCell ref="A4:F4"/>
    <mergeCell ref="A56:B56"/>
    <mergeCell ref="A67:B67"/>
    <mergeCell ref="A27:B27"/>
    <mergeCell ref="A57:B57"/>
    <mergeCell ref="A8:F8"/>
  </mergeCells>
  <pageMargins left="0.5" right="0.23622047244094491" top="0.35433070866141736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2015-05-14T09:17:27Z</dcterms:modified>
</cp:coreProperties>
</file>