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" sheetId="5" r:id="rId1"/>
    <sheet name="2016г" sheetId="4" r:id="rId2"/>
    <sheet name="2017г" sheetId="8" r:id="rId3"/>
    <sheet name="2018г" sheetId="3" r:id="rId4"/>
    <sheet name="Таблица 2.1." sheetId="1" r:id="rId5"/>
    <sheet name="Таблица 3" sheetId="6" r:id="rId6"/>
    <sheet name="Таблица 4" sheetId="7" r:id="rId7"/>
  </sheets>
  <calcPr calcId="125725"/>
</workbook>
</file>

<file path=xl/calcChain.xml><?xml version="1.0" encoding="utf-8"?>
<calcChain xmlns="http://schemas.openxmlformats.org/spreadsheetml/2006/main">
  <c r="C169" i="8"/>
  <c r="C168"/>
  <c r="C167"/>
  <c r="G165"/>
  <c r="F165"/>
  <c r="E165"/>
  <c r="D165"/>
  <c r="C165"/>
  <c r="C164"/>
  <c r="C163"/>
  <c r="C162"/>
  <c r="C161"/>
  <c r="C160"/>
  <c r="C159"/>
  <c r="C158"/>
  <c r="C157"/>
  <c r="C156"/>
  <c r="G155"/>
  <c r="F155"/>
  <c r="E155"/>
  <c r="D155"/>
  <c r="C155" s="1"/>
  <c r="C154"/>
  <c r="C153"/>
  <c r="C152"/>
  <c r="C151"/>
  <c r="C150"/>
  <c r="C149"/>
  <c r="C148"/>
  <c r="C147"/>
  <c r="C146"/>
  <c r="G145"/>
  <c r="F145"/>
  <c r="E145"/>
  <c r="D145"/>
  <c r="C145" s="1"/>
  <c r="C144"/>
  <c r="D143"/>
  <c r="C143"/>
  <c r="D142"/>
  <c r="C142"/>
  <c r="D141"/>
  <c r="C141"/>
  <c r="D140"/>
  <c r="C140"/>
  <c r="D139"/>
  <c r="C139"/>
  <c r="D138"/>
  <c r="C138"/>
  <c r="D137"/>
  <c r="C137"/>
  <c r="G136"/>
  <c r="F136"/>
  <c r="E136"/>
  <c r="D136"/>
  <c r="C136" s="1"/>
  <c r="G134"/>
  <c r="F134"/>
  <c r="E134"/>
  <c r="D134"/>
  <c r="C134" s="1"/>
  <c r="C133"/>
  <c r="C132"/>
  <c r="C131"/>
  <c r="G130"/>
  <c r="F130"/>
  <c r="E130"/>
  <c r="D130"/>
  <c r="C129"/>
  <c r="C128"/>
  <c r="G126"/>
  <c r="F126"/>
  <c r="E126"/>
  <c r="D126"/>
  <c r="C126" s="1"/>
  <c r="C125"/>
  <c r="G123"/>
  <c r="F123"/>
  <c r="E123"/>
  <c r="D123"/>
  <c r="C123"/>
  <c r="C122"/>
  <c r="C121"/>
  <c r="C120"/>
  <c r="C119"/>
  <c r="C118"/>
  <c r="C117"/>
  <c r="C116"/>
  <c r="C115"/>
  <c r="G113"/>
  <c r="F113"/>
  <c r="E113"/>
  <c r="D113"/>
  <c r="C113" s="1"/>
  <c r="C112"/>
  <c r="C111"/>
  <c r="C110"/>
  <c r="C109"/>
  <c r="C108"/>
  <c r="C107"/>
  <c r="C106"/>
  <c r="C105"/>
  <c r="G103"/>
  <c r="F103"/>
  <c r="E103"/>
  <c r="D103"/>
  <c r="C103" s="1"/>
  <c r="C102"/>
  <c r="C101"/>
  <c r="C99"/>
  <c r="C98"/>
  <c r="C97"/>
  <c r="C96"/>
  <c r="C95"/>
  <c r="C94"/>
  <c r="C93"/>
  <c r="C92"/>
  <c r="C91"/>
  <c r="G89"/>
  <c r="F89"/>
  <c r="E89"/>
  <c r="D89"/>
  <c r="C89" s="1"/>
  <c r="C88"/>
  <c r="C87"/>
  <c r="C85"/>
  <c r="C84"/>
  <c r="C83"/>
  <c r="C82"/>
  <c r="C81"/>
  <c r="C80"/>
  <c r="C79"/>
  <c r="C78"/>
  <c r="C77"/>
  <c r="G75"/>
  <c r="F75"/>
  <c r="E75"/>
  <c r="D75"/>
  <c r="C74"/>
  <c r="D73"/>
  <c r="C73"/>
  <c r="D72"/>
  <c r="C72"/>
  <c r="D71"/>
  <c r="C71"/>
  <c r="D70"/>
  <c r="C70"/>
  <c r="D69"/>
  <c r="C69"/>
  <c r="D68"/>
  <c r="C68"/>
  <c r="D67"/>
  <c r="C67" s="1"/>
  <c r="G66"/>
  <c r="F66"/>
  <c r="E66"/>
  <c r="D66"/>
  <c r="C66" s="1"/>
  <c r="G64"/>
  <c r="F64"/>
  <c r="E64"/>
  <c r="D64"/>
  <c r="C64" s="1"/>
  <c r="C63"/>
  <c r="C62"/>
  <c r="C61"/>
  <c r="C60"/>
  <c r="C59"/>
  <c r="C58"/>
  <c r="C57"/>
  <c r="C56"/>
  <c r="D54"/>
  <c r="C54" s="1"/>
  <c r="C53"/>
  <c r="C52"/>
  <c r="C51"/>
  <c r="C50"/>
  <c r="C49"/>
  <c r="C48"/>
  <c r="C47"/>
  <c r="C46"/>
  <c r="C45"/>
  <c r="D43"/>
  <c r="C43" s="1"/>
  <c r="G41"/>
  <c r="F41"/>
  <c r="E41"/>
  <c r="D39"/>
  <c r="C39" s="1"/>
  <c r="D38"/>
  <c r="C38" s="1"/>
  <c r="D37"/>
  <c r="C37" s="1"/>
  <c r="D36"/>
  <c r="C36" s="1"/>
  <c r="D35"/>
  <c r="C35" s="1"/>
  <c r="D34"/>
  <c r="C34" s="1"/>
  <c r="D33"/>
  <c r="C33" s="1"/>
  <c r="G32"/>
  <c r="G30" s="1"/>
  <c r="F32"/>
  <c r="E32"/>
  <c r="E30" s="1"/>
  <c r="D32"/>
  <c r="C32" s="1"/>
  <c r="F30"/>
  <c r="C28"/>
  <c r="C27"/>
  <c r="C26"/>
  <c r="C25"/>
  <c r="C24"/>
  <c r="C23"/>
  <c r="C22"/>
  <c r="G20"/>
  <c r="E20"/>
  <c r="D20"/>
  <c r="C19"/>
  <c r="C18"/>
  <c r="C17"/>
  <c r="C16"/>
  <c r="C15"/>
  <c r="C14"/>
  <c r="C13"/>
  <c r="C12"/>
  <c r="C11"/>
  <c r="D9"/>
  <c r="C9"/>
  <c r="C8"/>
  <c r="G7"/>
  <c r="F7"/>
  <c r="F29" s="1"/>
  <c r="E7"/>
  <c r="E29" s="1"/>
  <c r="C6"/>
  <c r="C169" i="3"/>
  <c r="C168"/>
  <c r="C167"/>
  <c r="G165"/>
  <c r="F165"/>
  <c r="E165"/>
  <c r="D165"/>
  <c r="C165"/>
  <c r="C164"/>
  <c r="C163"/>
  <c r="C162"/>
  <c r="C161"/>
  <c r="C160"/>
  <c r="C159"/>
  <c r="C158"/>
  <c r="C157"/>
  <c r="C156"/>
  <c r="G155"/>
  <c r="F155"/>
  <c r="E155"/>
  <c r="D155"/>
  <c r="C155" s="1"/>
  <c r="C154"/>
  <c r="C153"/>
  <c r="C152"/>
  <c r="C151"/>
  <c r="C150"/>
  <c r="C149"/>
  <c r="C148"/>
  <c r="C147"/>
  <c r="C146"/>
  <c r="G145"/>
  <c r="F145"/>
  <c r="E145"/>
  <c r="D145"/>
  <c r="C145" s="1"/>
  <c r="C144"/>
  <c r="D143"/>
  <c r="C143" s="1"/>
  <c r="D142"/>
  <c r="C142"/>
  <c r="D141"/>
  <c r="C141"/>
  <c r="D140"/>
  <c r="C140"/>
  <c r="D139"/>
  <c r="C139"/>
  <c r="D138"/>
  <c r="C138"/>
  <c r="D137"/>
  <c r="C137"/>
  <c r="G136"/>
  <c r="F136"/>
  <c r="E136"/>
  <c r="D136"/>
  <c r="C136" s="1"/>
  <c r="G134"/>
  <c r="F134"/>
  <c r="E134"/>
  <c r="D134"/>
  <c r="C134" s="1"/>
  <c r="C133"/>
  <c r="C132"/>
  <c r="C131"/>
  <c r="G130"/>
  <c r="F130"/>
  <c r="E130"/>
  <c r="D130"/>
  <c r="C130" s="1"/>
  <c r="C129"/>
  <c r="C128"/>
  <c r="G126"/>
  <c r="F126"/>
  <c r="E126"/>
  <c r="D126"/>
  <c r="C125"/>
  <c r="G123"/>
  <c r="F123"/>
  <c r="E123"/>
  <c r="D123"/>
  <c r="C123" s="1"/>
  <c r="C122"/>
  <c r="C121"/>
  <c r="C120"/>
  <c r="C119"/>
  <c r="C118"/>
  <c r="C117"/>
  <c r="C116"/>
  <c r="C115"/>
  <c r="G113"/>
  <c r="F113"/>
  <c r="E113"/>
  <c r="D113"/>
  <c r="C113" s="1"/>
  <c r="C112"/>
  <c r="C111"/>
  <c r="C110"/>
  <c r="C109"/>
  <c r="C108"/>
  <c r="C107"/>
  <c r="C106"/>
  <c r="C105"/>
  <c r="G103"/>
  <c r="F103"/>
  <c r="E103"/>
  <c r="D103"/>
  <c r="C102"/>
  <c r="C101"/>
  <c r="C99"/>
  <c r="C98"/>
  <c r="C97"/>
  <c r="C96"/>
  <c r="C95"/>
  <c r="C94"/>
  <c r="C93"/>
  <c r="C92"/>
  <c r="C91"/>
  <c r="G89"/>
  <c r="F89"/>
  <c r="E89"/>
  <c r="D89"/>
  <c r="C89" s="1"/>
  <c r="C88"/>
  <c r="C87"/>
  <c r="C85"/>
  <c r="C84"/>
  <c r="C83"/>
  <c r="C82"/>
  <c r="C81"/>
  <c r="C80"/>
  <c r="C79"/>
  <c r="C78"/>
  <c r="C77"/>
  <c r="G75"/>
  <c r="F75"/>
  <c r="E75"/>
  <c r="D75"/>
  <c r="C75" s="1"/>
  <c r="C74"/>
  <c r="D73"/>
  <c r="C73"/>
  <c r="D72"/>
  <c r="C72" s="1"/>
  <c r="D71"/>
  <c r="C71" s="1"/>
  <c r="D70"/>
  <c r="C70" s="1"/>
  <c r="D69"/>
  <c r="C69" s="1"/>
  <c r="D68"/>
  <c r="C68" s="1"/>
  <c r="D67"/>
  <c r="C67" s="1"/>
  <c r="G66"/>
  <c r="F66"/>
  <c r="E66"/>
  <c r="D66"/>
  <c r="C66" s="1"/>
  <c r="G64"/>
  <c r="F64"/>
  <c r="E64"/>
  <c r="D64"/>
  <c r="C63"/>
  <c r="C62"/>
  <c r="C61"/>
  <c r="C60"/>
  <c r="C59"/>
  <c r="C58"/>
  <c r="C57"/>
  <c r="C56"/>
  <c r="D54"/>
  <c r="C54" s="1"/>
  <c r="C53"/>
  <c r="C52"/>
  <c r="C51"/>
  <c r="C50"/>
  <c r="C49"/>
  <c r="C48"/>
  <c r="C47"/>
  <c r="C46"/>
  <c r="C45"/>
  <c r="D43"/>
  <c r="C43" s="1"/>
  <c r="G41"/>
  <c r="F41"/>
  <c r="E41"/>
  <c r="D41"/>
  <c r="C41" s="1"/>
  <c r="D39"/>
  <c r="C39" s="1"/>
  <c r="D38"/>
  <c r="C38" s="1"/>
  <c r="D37"/>
  <c r="C37" s="1"/>
  <c r="D36"/>
  <c r="C36" s="1"/>
  <c r="D35"/>
  <c r="C35" s="1"/>
  <c r="D34"/>
  <c r="C34" s="1"/>
  <c r="D33"/>
  <c r="C33" s="1"/>
  <c r="G32"/>
  <c r="G30" s="1"/>
  <c r="F32"/>
  <c r="E32"/>
  <c r="E30" s="1"/>
  <c r="D32"/>
  <c r="C32"/>
  <c r="F30"/>
  <c r="D30"/>
  <c r="C30" s="1"/>
  <c r="C28"/>
  <c r="C27"/>
  <c r="C26"/>
  <c r="C25"/>
  <c r="C24"/>
  <c r="C23"/>
  <c r="C22"/>
  <c r="G20"/>
  <c r="E20"/>
  <c r="D20"/>
  <c r="C20" s="1"/>
  <c r="C19"/>
  <c r="C18"/>
  <c r="C17"/>
  <c r="C16"/>
  <c r="C15"/>
  <c r="C14"/>
  <c r="C13"/>
  <c r="C12"/>
  <c r="C11"/>
  <c r="D9"/>
  <c r="C9" s="1"/>
  <c r="C8"/>
  <c r="G7"/>
  <c r="G29" s="1"/>
  <c r="F7"/>
  <c r="F29" s="1"/>
  <c r="E7"/>
  <c r="E29" s="1"/>
  <c r="D7"/>
  <c r="D29" s="1"/>
  <c r="C29" s="1"/>
  <c r="C6"/>
  <c r="C169" i="4"/>
  <c r="C168"/>
  <c r="C167"/>
  <c r="G165"/>
  <c r="F165"/>
  <c r="E165"/>
  <c r="D165"/>
  <c r="C165" s="1"/>
  <c r="C164"/>
  <c r="C163"/>
  <c r="C162"/>
  <c r="C161"/>
  <c r="C160"/>
  <c r="C159"/>
  <c r="C158"/>
  <c r="C157"/>
  <c r="C156"/>
  <c r="G155"/>
  <c r="F155"/>
  <c r="E155"/>
  <c r="D155"/>
  <c r="C155" s="1"/>
  <c r="C154"/>
  <c r="C153"/>
  <c r="C152"/>
  <c r="C151"/>
  <c r="C150"/>
  <c r="C149"/>
  <c r="C148"/>
  <c r="C147"/>
  <c r="C146"/>
  <c r="G145"/>
  <c r="F145"/>
  <c r="E145"/>
  <c r="D145"/>
  <c r="C145" s="1"/>
  <c r="C144"/>
  <c r="D143"/>
  <c r="C143" s="1"/>
  <c r="D142"/>
  <c r="C142" s="1"/>
  <c r="D141"/>
  <c r="C141" s="1"/>
  <c r="D140"/>
  <c r="C140" s="1"/>
  <c r="D139"/>
  <c r="C139" s="1"/>
  <c r="D138"/>
  <c r="C138" s="1"/>
  <c r="D137"/>
  <c r="C137" s="1"/>
  <c r="G136"/>
  <c r="F136"/>
  <c r="E136"/>
  <c r="D136"/>
  <c r="G134"/>
  <c r="F134"/>
  <c r="E134"/>
  <c r="D134"/>
  <c r="C134"/>
  <c r="C133"/>
  <c r="C132"/>
  <c r="C131"/>
  <c r="G130"/>
  <c r="F130"/>
  <c r="E130"/>
  <c r="D130"/>
  <c r="C130"/>
  <c r="C129"/>
  <c r="C128"/>
  <c r="G126"/>
  <c r="F126"/>
  <c r="E126"/>
  <c r="D126"/>
  <c r="C126" s="1"/>
  <c r="C125"/>
  <c r="G123"/>
  <c r="F123"/>
  <c r="E123"/>
  <c r="D123"/>
  <c r="C123" s="1"/>
  <c r="C122"/>
  <c r="C121"/>
  <c r="C120"/>
  <c r="C119"/>
  <c r="C118"/>
  <c r="C117"/>
  <c r="C116"/>
  <c r="C115"/>
  <c r="G113"/>
  <c r="F113"/>
  <c r="E113"/>
  <c r="D113"/>
  <c r="C113" s="1"/>
  <c r="C112"/>
  <c r="C111"/>
  <c r="C110"/>
  <c r="C109"/>
  <c r="C108"/>
  <c r="C107"/>
  <c r="C106"/>
  <c r="C105"/>
  <c r="G103"/>
  <c r="F103"/>
  <c r="E103"/>
  <c r="D103"/>
  <c r="C103" s="1"/>
  <c r="C102"/>
  <c r="C101"/>
  <c r="C99"/>
  <c r="C98"/>
  <c r="C97"/>
  <c r="C96"/>
  <c r="C95"/>
  <c r="C94"/>
  <c r="C93"/>
  <c r="C92"/>
  <c r="C91"/>
  <c r="G89"/>
  <c r="F89"/>
  <c r="E89"/>
  <c r="D89"/>
  <c r="C88"/>
  <c r="C87"/>
  <c r="C85"/>
  <c r="C84"/>
  <c r="C83"/>
  <c r="C82"/>
  <c r="C81"/>
  <c r="C80"/>
  <c r="C79"/>
  <c r="C78"/>
  <c r="C77"/>
  <c r="G75"/>
  <c r="F75"/>
  <c r="E75"/>
  <c r="D75"/>
  <c r="C75" s="1"/>
  <c r="C74"/>
  <c r="D73"/>
  <c r="C73" s="1"/>
  <c r="D72"/>
  <c r="C72" s="1"/>
  <c r="D71"/>
  <c r="C71" s="1"/>
  <c r="D70"/>
  <c r="C70" s="1"/>
  <c r="D69"/>
  <c r="C69" s="1"/>
  <c r="D68"/>
  <c r="C68" s="1"/>
  <c r="D67"/>
  <c r="C67" s="1"/>
  <c r="G66"/>
  <c r="F66"/>
  <c r="E66"/>
  <c r="D66"/>
  <c r="G64"/>
  <c r="F64"/>
  <c r="E64"/>
  <c r="D64"/>
  <c r="C64"/>
  <c r="C63"/>
  <c r="C62"/>
  <c r="C61"/>
  <c r="C60"/>
  <c r="C59"/>
  <c r="C58"/>
  <c r="C57"/>
  <c r="C56"/>
  <c r="D54"/>
  <c r="C54"/>
  <c r="C53"/>
  <c r="C52"/>
  <c r="C51"/>
  <c r="C50"/>
  <c r="C49"/>
  <c r="C48"/>
  <c r="C47"/>
  <c r="C46"/>
  <c r="C45"/>
  <c r="D43"/>
  <c r="C43" s="1"/>
  <c r="G41"/>
  <c r="F41"/>
  <c r="E41"/>
  <c r="D39"/>
  <c r="C39" s="1"/>
  <c r="D38"/>
  <c r="C38" s="1"/>
  <c r="D37"/>
  <c r="C37" s="1"/>
  <c r="D36"/>
  <c r="C36" s="1"/>
  <c r="D35"/>
  <c r="C35" s="1"/>
  <c r="D34"/>
  <c r="C34" s="1"/>
  <c r="D33"/>
  <c r="C33" s="1"/>
  <c r="G32"/>
  <c r="F32"/>
  <c r="E32"/>
  <c r="D32"/>
  <c r="G30"/>
  <c r="F30"/>
  <c r="E30"/>
  <c r="C28"/>
  <c r="C27"/>
  <c r="C26"/>
  <c r="C25"/>
  <c r="C24"/>
  <c r="C23"/>
  <c r="C22"/>
  <c r="G20"/>
  <c r="E20"/>
  <c r="D20"/>
  <c r="C20" s="1"/>
  <c r="C19"/>
  <c r="C18"/>
  <c r="C17"/>
  <c r="C16"/>
  <c r="C15"/>
  <c r="C14"/>
  <c r="C13"/>
  <c r="C12"/>
  <c r="C11"/>
  <c r="D9"/>
  <c r="C9" s="1"/>
  <c r="C8"/>
  <c r="G7"/>
  <c r="G29" s="1"/>
  <c r="F7"/>
  <c r="F29" s="1"/>
  <c r="E7"/>
  <c r="E29" s="1"/>
  <c r="D7"/>
  <c r="C7" s="1"/>
  <c r="C6"/>
  <c r="C136" l="1"/>
  <c r="C20" i="8"/>
  <c r="D30"/>
  <c r="C30" s="1"/>
  <c r="D41"/>
  <c r="C41" s="1"/>
  <c r="C130"/>
  <c r="C32" i="4"/>
  <c r="C66"/>
  <c r="C89"/>
  <c r="C7" i="3"/>
  <c r="C64"/>
  <c r="C103"/>
  <c r="C126"/>
  <c r="C75" i="8"/>
  <c r="G29"/>
  <c r="D7"/>
  <c r="D30" i="4"/>
  <c r="C30" s="1"/>
  <c r="D41"/>
  <c r="C41" s="1"/>
  <c r="D29" i="8" l="1"/>
  <c r="C29" s="1"/>
  <c r="C7"/>
  <c r="D29" i="4"/>
  <c r="C29" s="1"/>
  <c r="G13" i="1"/>
  <c r="H13"/>
  <c r="I13"/>
  <c r="J13"/>
  <c r="K13"/>
  <c r="L13"/>
  <c r="M13"/>
  <c r="N13"/>
  <c r="G12"/>
  <c r="H12"/>
  <c r="I12"/>
  <c r="J12"/>
  <c r="K12"/>
  <c r="L12"/>
  <c r="M12"/>
  <c r="N12"/>
  <c r="G11"/>
  <c r="H11"/>
  <c r="I11"/>
  <c r="J11"/>
  <c r="K11"/>
  <c r="L11"/>
  <c r="M11"/>
  <c r="N11"/>
  <c r="F13"/>
  <c r="F12"/>
  <c r="F11"/>
  <c r="G10"/>
  <c r="H10"/>
  <c r="I10"/>
  <c r="J10"/>
  <c r="K10"/>
  <c r="L10"/>
  <c r="M10"/>
  <c r="N10"/>
  <c r="G9"/>
  <c r="H9"/>
  <c r="I9"/>
  <c r="J9"/>
  <c r="K9"/>
  <c r="L9"/>
  <c r="M9"/>
  <c r="N9"/>
  <c r="G8"/>
  <c r="H8"/>
  <c r="I8"/>
  <c r="J8"/>
  <c r="K8"/>
  <c r="L8"/>
  <c r="M8"/>
  <c r="N8"/>
  <c r="G7"/>
  <c r="H7"/>
  <c r="I7"/>
  <c r="J7"/>
  <c r="K7"/>
  <c r="L7"/>
  <c r="M7"/>
  <c r="N7"/>
  <c r="G6"/>
  <c r="H6"/>
  <c r="I6"/>
  <c r="J6"/>
  <c r="K6"/>
  <c r="L6"/>
  <c r="M6"/>
  <c r="N6"/>
  <c r="F10"/>
  <c r="F9"/>
  <c r="F8"/>
  <c r="F7"/>
  <c r="F6"/>
  <c r="G5"/>
  <c r="H5"/>
  <c r="I5"/>
  <c r="J5"/>
  <c r="K5"/>
  <c r="L5"/>
  <c r="M5"/>
  <c r="N5"/>
  <c r="F5"/>
  <c r="E5" s="1"/>
  <c r="E6"/>
  <c r="E7"/>
  <c r="E8"/>
  <c r="E9"/>
  <c r="E10"/>
  <c r="E11"/>
  <c r="E12"/>
  <c r="E13"/>
  <c r="G73"/>
  <c r="H73"/>
  <c r="I73"/>
  <c r="J73"/>
  <c r="K73"/>
  <c r="L73"/>
  <c r="M73"/>
  <c r="N73"/>
  <c r="F73"/>
  <c r="E74"/>
  <c r="G126"/>
  <c r="H126"/>
  <c r="I126"/>
  <c r="J126"/>
  <c r="K126"/>
  <c r="L126"/>
  <c r="M126"/>
  <c r="N126"/>
  <c r="F126"/>
  <c r="E127"/>
  <c r="E128"/>
  <c r="E129"/>
  <c r="E130"/>
  <c r="E131"/>
  <c r="E132"/>
  <c r="E133"/>
  <c r="E134"/>
  <c r="G116"/>
  <c r="H116"/>
  <c r="I116"/>
  <c r="J116"/>
  <c r="K116"/>
  <c r="L116"/>
  <c r="M116"/>
  <c r="N116"/>
  <c r="F116"/>
  <c r="E117"/>
  <c r="E118"/>
  <c r="E119"/>
  <c r="E120"/>
  <c r="E121"/>
  <c r="E122"/>
  <c r="E123"/>
  <c r="E124"/>
  <c r="G106"/>
  <c r="H106"/>
  <c r="I106"/>
  <c r="J106"/>
  <c r="K106"/>
  <c r="L106"/>
  <c r="M106"/>
  <c r="N106"/>
  <c r="F106"/>
  <c r="E107"/>
  <c r="E108"/>
  <c r="E109"/>
  <c r="E110"/>
  <c r="E111"/>
  <c r="E112"/>
  <c r="E113"/>
  <c r="E114"/>
  <c r="G97"/>
  <c r="H97"/>
  <c r="I97"/>
  <c r="J97"/>
  <c r="K97"/>
  <c r="L97"/>
  <c r="M97"/>
  <c r="N97"/>
  <c r="F97"/>
  <c r="E98"/>
  <c r="E99"/>
  <c r="E100"/>
  <c r="E101"/>
  <c r="E102"/>
  <c r="E103"/>
  <c r="E104"/>
  <c r="E105"/>
  <c r="N95"/>
  <c r="G95"/>
  <c r="H95"/>
  <c r="I95"/>
  <c r="J95"/>
  <c r="K95"/>
  <c r="L95"/>
  <c r="M95"/>
  <c r="F95"/>
  <c r="E96"/>
  <c r="I64"/>
  <c r="I77"/>
  <c r="I86"/>
  <c r="I63"/>
  <c r="L64"/>
  <c r="L77"/>
  <c r="L86"/>
  <c r="L63"/>
  <c r="F64"/>
  <c r="F77"/>
  <c r="F86"/>
  <c r="F63"/>
  <c r="G86"/>
  <c r="H86"/>
  <c r="J86"/>
  <c r="K86"/>
  <c r="M86"/>
  <c r="N86"/>
  <c r="E87"/>
  <c r="E88"/>
  <c r="E89"/>
  <c r="E90"/>
  <c r="E91"/>
  <c r="E92"/>
  <c r="E93"/>
  <c r="E94"/>
  <c r="N77"/>
  <c r="G77"/>
  <c r="H77"/>
  <c r="J77"/>
  <c r="K77"/>
  <c r="M77"/>
  <c r="E78"/>
  <c r="E79"/>
  <c r="E80"/>
  <c r="E81"/>
  <c r="E82"/>
  <c r="E83"/>
  <c r="E84"/>
  <c r="E85"/>
  <c r="E75"/>
  <c r="E76"/>
  <c r="G64"/>
  <c r="G63" s="1"/>
  <c r="H64"/>
  <c r="H63" s="1"/>
  <c r="J64"/>
  <c r="J63" s="1"/>
  <c r="K64"/>
  <c r="K63" s="1"/>
  <c r="M64"/>
  <c r="M63" s="1"/>
  <c r="N64"/>
  <c r="N63" s="1"/>
  <c r="E65"/>
  <c r="E66"/>
  <c r="E67"/>
  <c r="E68"/>
  <c r="E69"/>
  <c r="E70"/>
  <c r="E71"/>
  <c r="E72"/>
  <c r="E54"/>
  <c r="E55"/>
  <c r="E56"/>
  <c r="E57"/>
  <c r="E58"/>
  <c r="E59"/>
  <c r="E60"/>
  <c r="E61"/>
  <c r="G53"/>
  <c r="H53"/>
  <c r="I53"/>
  <c r="J53"/>
  <c r="K53"/>
  <c r="L53"/>
  <c r="M53"/>
  <c r="N53"/>
  <c r="F53"/>
  <c r="F44"/>
  <c r="F43" s="1"/>
  <c r="G44"/>
  <c r="H44"/>
  <c r="I44"/>
  <c r="J44"/>
  <c r="K44"/>
  <c r="L44"/>
  <c r="M44"/>
  <c r="N44"/>
  <c r="E45"/>
  <c r="E46"/>
  <c r="G25"/>
  <c r="H25"/>
  <c r="I25"/>
  <c r="J25"/>
  <c r="K25"/>
  <c r="L25"/>
  <c r="M25"/>
  <c r="N25"/>
  <c r="F25"/>
  <c r="E26"/>
  <c r="E27"/>
  <c r="E28"/>
  <c r="E29"/>
  <c r="E30"/>
  <c r="E31"/>
  <c r="E32"/>
  <c r="E33"/>
  <c r="G16"/>
  <c r="H16"/>
  <c r="I16"/>
  <c r="J16"/>
  <c r="K16"/>
  <c r="L16"/>
  <c r="M16"/>
  <c r="N16"/>
  <c r="F16"/>
  <c r="E16" s="1"/>
  <c r="E17"/>
  <c r="E18"/>
  <c r="E19"/>
  <c r="E20"/>
  <c r="E21"/>
  <c r="E22"/>
  <c r="E23"/>
  <c r="E24"/>
  <c r="F52"/>
  <c r="E77"/>
  <c r="L52"/>
  <c r="I52"/>
  <c r="N50"/>
  <c r="M50"/>
  <c r="L50"/>
  <c r="K50"/>
  <c r="J50"/>
  <c r="I50"/>
  <c r="N43"/>
  <c r="M43"/>
  <c r="L43"/>
  <c r="K43"/>
  <c r="J43"/>
  <c r="I43"/>
  <c r="N34"/>
  <c r="M34"/>
  <c r="L34"/>
  <c r="K34"/>
  <c r="J34"/>
  <c r="I34"/>
  <c r="N15"/>
  <c r="N14" s="1"/>
  <c r="M15"/>
  <c r="M14" s="1"/>
  <c r="L15"/>
  <c r="L14" s="1"/>
  <c r="L4" s="1"/>
  <c r="K15"/>
  <c r="K14" s="1"/>
  <c r="J15"/>
  <c r="J14" s="1"/>
  <c r="I15"/>
  <c r="I14" s="1"/>
  <c r="I4" s="1"/>
  <c r="E95"/>
  <c r="H50"/>
  <c r="G50"/>
  <c r="F50"/>
  <c r="E50"/>
  <c r="H43"/>
  <c r="G43"/>
  <c r="H34"/>
  <c r="G34"/>
  <c r="F34"/>
  <c r="H15"/>
  <c r="H14" s="1"/>
  <c r="G15"/>
  <c r="G14" s="1"/>
  <c r="F15"/>
  <c r="E36"/>
  <c r="E39"/>
  <c r="E49"/>
  <c r="E48"/>
  <c r="E47"/>
  <c r="E44"/>
  <c r="E51"/>
  <c r="E42"/>
  <c r="E41"/>
  <c r="E40"/>
  <c r="E138"/>
  <c r="E137"/>
  <c r="E136"/>
  <c r="E135"/>
  <c r="E126"/>
  <c r="E125"/>
  <c r="E116"/>
  <c r="E115"/>
  <c r="E106"/>
  <c r="E97"/>
  <c r="E86"/>
  <c r="E73"/>
  <c r="E64"/>
  <c r="E62"/>
  <c r="E53"/>
  <c r="E38"/>
  <c r="E37"/>
  <c r="E35"/>
  <c r="E25"/>
  <c r="E34"/>
  <c r="E15"/>
  <c r="F14"/>
  <c r="M52" l="1"/>
  <c r="M4" s="1"/>
  <c r="J52"/>
  <c r="J4"/>
  <c r="N52"/>
  <c r="N4" s="1"/>
  <c r="K52"/>
  <c r="K4" s="1"/>
  <c r="H52"/>
  <c r="H4" s="1"/>
  <c r="E43"/>
  <c r="F4"/>
  <c r="E14"/>
  <c r="G52"/>
  <c r="E52" s="1"/>
  <c r="E63"/>
  <c r="G4" l="1"/>
  <c r="E4" s="1"/>
</calcChain>
</file>

<file path=xl/sharedStrings.xml><?xml version="1.0" encoding="utf-8"?>
<sst xmlns="http://schemas.openxmlformats.org/spreadsheetml/2006/main" count="1041" uniqueCount="283">
  <si>
    <t>Прочие работы, услуги</t>
  </si>
  <si>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</si>
  <si>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</si>
  <si>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</si>
  <si>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</si>
  <si>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</si>
  <si>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</si>
  <si>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Прочие выплаты</t>
  </si>
  <si>
    <t>Услуги связи</t>
  </si>
  <si>
    <t>Транспортные услуги</t>
  </si>
  <si>
    <t>Пособия по социальной помощи населению</t>
  </si>
  <si>
    <t>Прочие расходы, всего</t>
  </si>
  <si>
    <t>Налог на землю</t>
  </si>
  <si>
    <t>Прочие налоги и сборы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</si>
  <si>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</si>
  <si>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</si>
  <si>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</si>
  <si>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>Прочие расходы</t>
  </si>
  <si>
    <t>Услуги по теплоснабжению</t>
  </si>
  <si>
    <t>Услуги по обеспечению газом</t>
  </si>
  <si>
    <t>Услуги водоснабжения</t>
  </si>
  <si>
    <t>Услуги электроснабжения</t>
  </si>
  <si>
    <t>Пенсии, пособия, выплачиваемые организациями сектора государственного управления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</si>
  <si>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</si>
  <si>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</si>
  <si>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</si>
  <si>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</si>
  <si>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</si>
  <si>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Коммунальные услуги,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</si>
  <si>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</si>
  <si>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</si>
  <si>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</si>
  <si>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</si>
  <si>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Арендная плата за пользование имуществом</t>
  </si>
  <si>
    <t>Первый год планового периода
2017</t>
  </si>
  <si>
    <t>Второй год планового периода
2018</t>
  </si>
  <si>
    <t>расходы на уплату налогов, сборов и иных платежей, всего</t>
  </si>
  <si>
    <t>Показатели выплат по расходам на закупку товаров, работ, услуг учреждения                                                                                       Таблица 2.1</t>
  </si>
  <si>
    <t>Услуги по содержанию имущества</t>
  </si>
  <si>
    <t>Бюджет ПМР</t>
  </si>
  <si>
    <t>Бюджет города Пушкино</t>
  </si>
  <si>
    <t>г.п. Ашукино</t>
  </si>
  <si>
    <t>Заработная плата, всего</t>
  </si>
  <si>
    <t>г.п. Зеленоградский</t>
  </si>
  <si>
    <t>г.п. Лесной</t>
  </si>
  <si>
    <t>г.п. Правда</t>
  </si>
  <si>
    <t>г.п. Софрино</t>
  </si>
  <si>
    <t>г.п. Черкизово</t>
  </si>
  <si>
    <t>Начисления на выплаты по оплате труда, всего</t>
  </si>
  <si>
    <t>Бюджет г. Пушкино</t>
  </si>
  <si>
    <t>Налог на имущество, всего</t>
  </si>
  <si>
    <t>Таблица 3</t>
  </si>
  <si>
    <t>Сведения о средствах, поступающих во временное распоряжение учреждения (подразделения)</t>
  </si>
  <si>
    <t xml:space="preserve"> 2016 г.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</si>
  <si>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</si>
  <si>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</si>
  <si>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</si>
  <si>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</si>
  <si>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</si>
  <si>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</si>
  <si>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</si>
  <si>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</si>
  <si>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</si>
  <si>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</si>
  <si>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</si>
  <si>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Таблица 4</t>
  </si>
  <si>
    <t>Справочная информация</t>
  </si>
  <si>
    <t>Сумма (тыс. руб.)</t>
  </si>
  <si>
    <t>Объем публичных обязательств,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</si>
  <si>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</si>
  <si>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</si>
  <si>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</si>
  <si>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</si>
  <si>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</si>
  <si>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</si>
  <si>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</si>
  <si>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</si>
  <si>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</si>
  <si>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</si>
  <si>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</si>
  <si>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</si>
  <si>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</si>
  <si>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</si>
  <si>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</si>
  <si>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</si>
  <si>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</si>
  <si>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</si>
  <si>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>I. Сведения о деятельности муниципального учреждения</t>
  </si>
  <si>
    <t>1.2. Виды деятельности муниципального  учреждения (подразделения): деятельность библиотек, архивов, учреждений клубного типа.</t>
  </si>
  <si>
    <t xml:space="preserve"> учреждения                                                     ├─────────┤</t>
  </si>
  <si>
    <t xml:space="preserve">1.3. Перечень услуг (работ), осуществляемых на платной основе:
</t>
  </si>
  <si>
    <t>II. Показатели финансового состояния учреждения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</si>
  <si>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</si>
  <si>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</si>
  <si>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</si>
  <si>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</si>
  <si>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</si>
  <si>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</si>
  <si>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</si>
  <si>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</si>
  <si>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</si>
  <si>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</si>
  <si>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</si>
  <si>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</si>
  <si>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</si>
  <si>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</si>
  <si>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</si>
  <si>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</si>
  <si>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</si>
  <si>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</si>
  <si>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</si>
  <si>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</si>
  <si>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</si>
  <si>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</si>
  <si>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</si>
  <si>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</si>
  <si>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</si>
  <si>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</si>
  <si>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</si>
  <si>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</si>
  <si>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</si>
  <si>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</si>
  <si>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</si>
  <si>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</si>
  <si>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</si>
  <si>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</si>
  <si>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</si>
  <si>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</si>
  <si>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</si>
  <si>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</si>
  <si>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</si>
  <si>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</si>
  <si>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</si>
  <si>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</si>
  <si>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</si>
  <si>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</si>
  <si>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</si>
  <si>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</si>
  <si>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</si>
  <si>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</si>
  <si>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</si>
  <si>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</si>
  <si>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</si>
  <si>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</si>
  <si>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</si>
  <si>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</si>
  <si>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</si>
  <si>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</si>
  <si>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</si>
  <si>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</si>
  <si>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</si>
  <si>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</si>
  <si>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</si>
  <si>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</si>
  <si>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</si>
  <si>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</si>
  <si>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</si>
  <si>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</si>
  <si>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</si>
  <si>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</si>
  <si>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III. Показатели по поступлениям и выплатам учреждения на 2016 год</t>
  </si>
  <si>
    <t>Код по бюджетной классификации операции сектора государственного учправления</t>
  </si>
  <si>
    <t>операции по лицевым счетам, открытым в органах Федерального казначейства</t>
  </si>
  <si>
    <t>операции по счетам, открытым в кредитных организациях в иностранной валюте</t>
  </si>
  <si>
    <t>Субсидия на выполнение муниципального задания</t>
  </si>
  <si>
    <t>Иная субсидия</t>
  </si>
  <si>
    <t>Собственные средства</t>
  </si>
  <si>
    <t>Планируемый остаток средств на начало планируемого года</t>
  </si>
  <si>
    <t>Х</t>
  </si>
  <si>
    <t>Поступления, всего:</t>
  </si>
  <si>
    <t>Субсидии на выполнение муниципального задания</t>
  </si>
  <si>
    <t>Бюджет Пушкинского муниципального района</t>
  </si>
  <si>
    <t>Г.п. Ашукино</t>
  </si>
  <si>
    <t>Г.п. Зеленоградский</t>
  </si>
  <si>
    <t>Г.п. Лесной</t>
  </si>
  <si>
    <t>Г.п. Правда</t>
  </si>
  <si>
    <t>Г.п. Софрино</t>
  </si>
  <si>
    <t>Г.п. Черкизово</t>
  </si>
  <si>
    <t>Иные субсидии</t>
  </si>
  <si>
    <t>Поступления от оказания муниципальным учреждением (подразделением) услуг (выполнения работ), предоставление которых для физических и юридических диц осуществляется на платной основе, всего</t>
  </si>
  <si>
    <t>Услуга № 1</t>
  </si>
  <si>
    <t>Услуга № 2</t>
  </si>
  <si>
    <t>Поступления от иной приносящей доход деятельности, всего:</t>
  </si>
  <si>
    <t>В том числе:</t>
  </si>
  <si>
    <t>Поступления от реализации ценных бумаг</t>
  </si>
  <si>
    <t>Планируемый остаток средств на конец планируемого года</t>
  </si>
  <si>
    <t>Выплаты, всего:</t>
  </si>
  <si>
    <t>Оплата труда и начисления на выплаты по оплате труда, всего</t>
  </si>
  <si>
    <t>211 СПП А</t>
  </si>
  <si>
    <t>211 СПП З</t>
  </si>
  <si>
    <t>211 СПП Л</t>
  </si>
  <si>
    <t>211 СПП П</t>
  </si>
  <si>
    <t>211 СПП С</t>
  </si>
  <si>
    <t>211 СПП Ч</t>
  </si>
  <si>
    <t>Начисления на выплаты по оплате труда</t>
  </si>
  <si>
    <t>213 СПП А</t>
  </si>
  <si>
    <t>213 СПП З</t>
  </si>
  <si>
    <t>213 СПП Л</t>
  </si>
  <si>
    <t>213 СПП П</t>
  </si>
  <si>
    <t>213 СПП С</t>
  </si>
  <si>
    <t>213 СПП Ч</t>
  </si>
  <si>
    <t>Оплата работ, услуг, всего</t>
  </si>
  <si>
    <t>220 СПП А</t>
  </si>
  <si>
    <t>220 СПП З</t>
  </si>
  <si>
    <t>220 СПП Л</t>
  </si>
  <si>
    <t>220 СПП П</t>
  </si>
  <si>
    <t>220 СПП С</t>
  </si>
  <si>
    <t>220 СПП Ч</t>
  </si>
  <si>
    <t>221 СПП А</t>
  </si>
  <si>
    <t>221 СПП З</t>
  </si>
  <si>
    <t>221 СПП Л</t>
  </si>
  <si>
    <t>221 СПП П</t>
  </si>
  <si>
    <t>221 СПП С</t>
  </si>
  <si>
    <t>221 СПП Ч</t>
  </si>
  <si>
    <t>Коммунальные услуги</t>
  </si>
  <si>
    <t>223 СПП А</t>
  </si>
  <si>
    <t>223 СПП З</t>
  </si>
  <si>
    <t>223 СПП Л</t>
  </si>
  <si>
    <t>223 СПП П</t>
  </si>
  <si>
    <t>223 СПП С</t>
  </si>
  <si>
    <t>223 СПП Ч</t>
  </si>
  <si>
    <t>Работы, услуги по содержанию имущества</t>
  </si>
  <si>
    <t>225 СПП А</t>
  </si>
  <si>
    <t>225 СПП З</t>
  </si>
  <si>
    <t>225 СПП Л</t>
  </si>
  <si>
    <t>225 СПП П</t>
  </si>
  <si>
    <t>225 СПП С</t>
  </si>
  <si>
    <t>225 СПП Ч</t>
  </si>
  <si>
    <t>226 СПП А</t>
  </si>
  <si>
    <t>226 СПП З</t>
  </si>
  <si>
    <t>226 СПП Л</t>
  </si>
  <si>
    <t>226 СПП П</t>
  </si>
  <si>
    <t>226 СПП С</t>
  </si>
  <si>
    <t>226 СПП Ч</t>
  </si>
  <si>
    <t>Безвозмездные перечисления организациям, всего</t>
  </si>
  <si>
    <t>Безвозмездные перечисления государственным и муниципальным организациям</t>
  </si>
  <si>
    <t>Социальное обеспечение, всего</t>
  </si>
  <si>
    <t>Поступление нефинансовых активов, всего</t>
  </si>
  <si>
    <t>300 СПП А</t>
  </si>
  <si>
    <t xml:space="preserve">300 СПП З </t>
  </si>
  <si>
    <t>300 СПП Л</t>
  </si>
  <si>
    <t>300 СПП П</t>
  </si>
  <si>
    <t>300 СПП С</t>
  </si>
  <si>
    <t>300 СПП Ч</t>
  </si>
  <si>
    <t>310 СПП А</t>
  </si>
  <si>
    <t>310 СПП З</t>
  </si>
  <si>
    <t>310 СПП Л</t>
  </si>
  <si>
    <t>310 СПП П</t>
  </si>
  <si>
    <t>310 СПП С</t>
  </si>
  <si>
    <t>310 СПП Ч</t>
  </si>
  <si>
    <t>340 СПП А</t>
  </si>
  <si>
    <t>340 СПП З</t>
  </si>
  <si>
    <t>340 СПП Л</t>
  </si>
  <si>
    <t>340 СПП П</t>
  </si>
  <si>
    <t>340 СПП С</t>
  </si>
  <si>
    <t>340 СПП Ч</t>
  </si>
  <si>
    <t>Поступление финансовых активов, всего:</t>
  </si>
  <si>
    <t>Увеличение стоимости ценных бумаг, кроме акций и иных форм участия в капитале</t>
  </si>
  <si>
    <t>Справочно:</t>
  </si>
  <si>
    <t>Объем публичных обязательств, всего</t>
  </si>
  <si>
    <t>III. Показатели по поступлениям и выплатам учреждения на 2018 год</t>
  </si>
  <si>
    <t>III. Показатели по поступлениям и выплатам учреждения на 2017 год</t>
  </si>
  <si>
    <t>Муниципальное бюджетное учреждение культуры "Межпоселенческая библиотека Пушкинского муниципального района Московской области"</t>
  </si>
  <si>
    <t>ИНН/КПП  5038038450/503801001</t>
  </si>
  <si>
    <t>141200, Московская область, г. Пушкино, ул. Тургенева, д. 24</t>
  </si>
  <si>
    <t xml:space="preserve">1.1. Цели деятельности  муниципального учреждения (подразделения): </t>
  </si>
  <si>
    <t>- обеспечение конституционных прав граждан на участие в культурной жизни и пользование библиотеками, на свободный доступ к культурным ценностям, на поиск и получение информации, на доступность библиотек и библиотечных ресурсов;</t>
  </si>
  <si>
    <t>- создание условий для пользования культурными ценностями и свободного духовного развития граждан;</t>
  </si>
  <si>
    <t>-удовлетворение культурных, информационных, образовательных потребностей граждан, предприятий и организаций всех видов собственности.</t>
  </si>
  <si>
    <t>- предоставление компьютерного времени для набора текста в формате Word - 60,00 руб в час;</t>
  </si>
  <si>
    <t>- распечатка текста на бумажный носитель в формате Word - 6,00 руб. 1 страница А4;</t>
  </si>
  <si>
    <t>- копирование текста на электронный носитель - 10,00 руб. 1 страница А4</t>
  </si>
  <si>
    <t>- просмотр электронного носителя информации на компьютере - 6,00 руб. 1 шт.</t>
  </si>
  <si>
    <t>- пользованиекомпьютером со сканером - 100,00 руб. 1 час.A44;</t>
  </si>
  <si>
    <t>- распечатка документа из правовой базы "Консультант Плюс" на бумажный носитель информации - 6,00 руб. 1 страница А4;</t>
  </si>
  <si>
    <t>- копирование документа из правовой базы "Консультант Плюс" на электронный носитель - 10,00 руб. 1 страница А4</t>
  </si>
  <si>
    <t>- предоставление компьютерного времени для работы в сети Интернет - 40,00 руб. 1 час;</t>
  </si>
  <si>
    <t>- репродуцирование документов из фонда ЦБС Пушкинского муниципального раона - 5,00 руб. 1 стр. А4</t>
  </si>
  <si>
    <t>от "31"декабря 2015г. № 3032</t>
  </si>
  <si>
    <t xml:space="preserve">План финансово-хозяйственной деятельности Муниципального бюджетного учреждения культуры  "Межпоселенческая библиотека Пушкинского муниципального района Московской области" </t>
  </si>
  <si>
    <r>
      <rPr>
        <b/>
        <sz val="12"/>
        <rFont val="Times New Roman"/>
        <family val="1"/>
        <charset val="204"/>
      </rPr>
      <t xml:space="preserve">Приложение № 1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</si>
  <si>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"____"_________ 2016 г.</t>
  </si>
  <si>
    <t>на 2016 год и на плановый период 2017 и 2018 гг.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</si>
</sst>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/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2" xfId="0" applyFont="1" applyBorder="1"/>
    <xf numFmtId="0" fontId="6" fillId="0" borderId="0" xfId="0" applyFont="1" applyBorder="1"/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6" xfId="0" applyFont="1" applyFill="1" applyBorder="1"/>
    <xf numFmtId="0" fontId="9" fillId="0" borderId="7" xfId="0" applyFont="1" applyFill="1" applyBorder="1"/>
    <xf numFmtId="0" fontId="11" fillId="0" borderId="0" xfId="0" applyFont="1" applyFill="1" applyAlignment="1"/>
    <xf numFmtId="0" fontId="9" fillId="0" borderId="6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left" wrapText="1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/>
    </xf>
    <xf numFmtId="0" fontId="15" fillId="0" borderId="0" xfId="1" applyFont="1" applyFill="1" applyAlignment="1" applyProtection="1">
      <alignment horizontal="justify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" fontId="0" fillId="0" borderId="1" xfId="0" applyNumberForma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vertical="top" wrapText="1"/>
    </xf>
    <xf numFmtId="49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2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6"/>
  <sheetViews>
    <sheetView tabSelected="1" view="pageBreakPreview" zoomScale="60" workbookViewId="0">
      <selection activeCell="A14" sqref="A14:J14"/>
    </sheetView>
  </sheetViews>
  <sheetFormatPr defaultRowHeight="15"/>
  <cols>
    <col min="8" max="8" width="43.85546875" customWidth="1"/>
    <col min="12" max="12" width="15.42578125" customWidth="1"/>
  </cols>
  <sheetData>
    <row r="1" spans="1:12" ht="83.25" customHeight="1">
      <c r="A1" s="36"/>
      <c r="B1" s="36"/>
      <c r="C1" s="36"/>
      <c r="D1" s="36"/>
      <c r="E1" s="37"/>
      <c r="F1" s="37"/>
      <c r="G1" s="37"/>
      <c r="H1" s="37"/>
      <c r="I1" s="75" t="s">
        <v>280</v>
      </c>
      <c r="J1" s="75"/>
      <c r="K1" s="75"/>
      <c r="L1" s="75"/>
    </row>
    <row r="2" spans="1:12" ht="15" customHeight="1">
      <c r="A2" s="39"/>
      <c r="B2" s="39"/>
      <c r="C2" s="39"/>
      <c r="D2" s="39"/>
      <c r="E2" s="40"/>
      <c r="F2" s="40"/>
      <c r="G2" s="40"/>
      <c r="H2" s="40"/>
      <c r="I2" s="38" t="s">
        <v>278</v>
      </c>
      <c r="J2" s="38"/>
      <c r="K2" s="38"/>
      <c r="L2" s="38"/>
    </row>
    <row r="3" spans="1:12" ht="18.75">
      <c r="A3" s="39"/>
      <c r="B3" s="39"/>
      <c r="C3" s="39"/>
      <c r="D3" s="39"/>
      <c r="E3" s="40"/>
      <c r="F3" s="40"/>
      <c r="G3" s="40"/>
      <c r="H3" s="41"/>
      <c r="I3" s="42"/>
      <c r="J3" s="42"/>
      <c r="K3" s="42"/>
      <c r="L3" s="42"/>
    </row>
    <row r="4" spans="1:12">
      <c r="A4" s="77" t="s">
        <v>279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>
      <c r="A7" s="76" t="s">
        <v>282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2" ht="18.75">
      <c r="A8" s="39"/>
      <c r="B8" s="39"/>
      <c r="C8" s="39"/>
      <c r="D8" s="43"/>
      <c r="E8" s="40"/>
      <c r="F8" s="40"/>
      <c r="G8" s="40"/>
      <c r="H8" s="40"/>
      <c r="I8" s="39"/>
      <c r="J8" s="39"/>
      <c r="K8" s="39"/>
      <c r="L8" s="39"/>
    </row>
    <row r="9" spans="1:12" ht="18.75">
      <c r="A9" s="39"/>
      <c r="B9" s="39"/>
      <c r="C9" s="39"/>
      <c r="D9" s="43"/>
      <c r="E9" s="39"/>
      <c r="F9" s="39"/>
      <c r="G9" s="39"/>
      <c r="H9" s="39"/>
      <c r="I9" s="39"/>
      <c r="J9" s="39"/>
      <c r="K9" s="39"/>
      <c r="L9" s="44" t="s">
        <v>70</v>
      </c>
    </row>
    <row r="10" spans="1:12" ht="18.75">
      <c r="A10" s="39"/>
      <c r="B10" s="39"/>
      <c r="C10" s="39"/>
      <c r="D10" s="78" t="s">
        <v>281</v>
      </c>
      <c r="E10" s="78"/>
      <c r="F10" s="78"/>
      <c r="G10" s="78"/>
      <c r="H10" s="39"/>
      <c r="I10" s="80" t="s">
        <v>71</v>
      </c>
      <c r="J10" s="80"/>
      <c r="K10" s="36"/>
      <c r="L10" s="45"/>
    </row>
    <row r="11" spans="1:12" ht="18.75">
      <c r="A11" s="39"/>
      <c r="B11" s="39"/>
      <c r="C11" s="39"/>
      <c r="D11" s="43"/>
      <c r="E11" s="39"/>
      <c r="F11" s="39"/>
      <c r="G11" s="39"/>
      <c r="H11" s="39"/>
      <c r="I11" s="39"/>
      <c r="J11" s="39"/>
      <c r="K11" s="39"/>
      <c r="L11" s="46"/>
    </row>
    <row r="12" spans="1:12" ht="18.75">
      <c r="A12" s="39"/>
      <c r="B12" s="39"/>
      <c r="C12" s="39"/>
      <c r="D12" s="43"/>
      <c r="E12" s="39"/>
      <c r="F12" s="39"/>
      <c r="G12" s="39"/>
      <c r="H12" s="39"/>
      <c r="I12" s="39"/>
      <c r="J12" s="39"/>
      <c r="K12" s="39"/>
      <c r="L12" s="45"/>
    </row>
    <row r="13" spans="1:12" ht="18.75">
      <c r="A13" s="39"/>
      <c r="B13" s="39"/>
      <c r="C13" s="39"/>
      <c r="D13" s="43"/>
      <c r="E13" s="39"/>
      <c r="F13" s="39"/>
      <c r="G13" s="39"/>
      <c r="H13" s="39"/>
      <c r="I13" s="39"/>
      <c r="J13" s="39"/>
      <c r="K13" s="39"/>
      <c r="L13" s="46"/>
    </row>
    <row r="14" spans="1:12" ht="18.75">
      <c r="A14" s="79" t="s">
        <v>72</v>
      </c>
      <c r="B14" s="79"/>
      <c r="C14" s="79"/>
      <c r="D14" s="79"/>
      <c r="E14" s="79"/>
      <c r="F14" s="79"/>
      <c r="G14" s="79"/>
      <c r="H14" s="79"/>
      <c r="I14" s="79"/>
      <c r="J14" s="79"/>
      <c r="K14" s="47" t="s">
        <v>73</v>
      </c>
      <c r="L14" s="48">
        <v>33010203</v>
      </c>
    </row>
    <row r="15" spans="1:12" ht="18.75">
      <c r="A15" s="79" t="s">
        <v>74</v>
      </c>
      <c r="B15" s="79"/>
      <c r="C15" s="79"/>
      <c r="D15" s="79"/>
      <c r="E15" s="79"/>
      <c r="F15" s="79"/>
      <c r="G15" s="79"/>
      <c r="H15" s="79"/>
      <c r="I15" s="79"/>
      <c r="J15" s="79"/>
      <c r="K15" s="39"/>
      <c r="L15" s="49"/>
    </row>
    <row r="16" spans="1:12" ht="18.75">
      <c r="A16" s="79" t="s">
        <v>75</v>
      </c>
      <c r="B16" s="79"/>
      <c r="C16" s="79"/>
      <c r="D16" s="79"/>
      <c r="E16" s="79"/>
      <c r="F16" s="79"/>
      <c r="G16" s="79"/>
      <c r="H16" s="79"/>
      <c r="I16" s="79"/>
      <c r="J16" s="79"/>
      <c r="K16" s="39"/>
      <c r="L16" s="49"/>
    </row>
    <row r="17" spans="1:12" ht="18.75">
      <c r="A17" s="66" t="s">
        <v>262</v>
      </c>
      <c r="B17" s="66"/>
      <c r="C17" s="66"/>
      <c r="D17" s="66"/>
      <c r="E17" s="66"/>
      <c r="F17" s="66"/>
      <c r="G17" s="66"/>
      <c r="H17" s="66"/>
      <c r="I17" s="66"/>
      <c r="J17" s="66"/>
      <c r="K17" s="39"/>
      <c r="L17" s="50"/>
    </row>
    <row r="18" spans="1:12" ht="18.7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39"/>
      <c r="L18" s="50"/>
    </row>
    <row r="19" spans="1:12" ht="18.75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39"/>
      <c r="L19" s="50"/>
    </row>
    <row r="20" spans="1:12" ht="18.75">
      <c r="A20" s="79" t="s">
        <v>263</v>
      </c>
      <c r="B20" s="79"/>
      <c r="C20" s="79" t="s">
        <v>76</v>
      </c>
      <c r="D20" s="79"/>
      <c r="E20" s="79"/>
      <c r="F20" s="79"/>
      <c r="G20" s="79"/>
      <c r="H20" s="79"/>
      <c r="I20" s="79"/>
      <c r="J20" s="79"/>
      <c r="K20" s="39"/>
      <c r="L20" s="50"/>
    </row>
    <row r="21" spans="1:12" ht="18.75">
      <c r="A21" s="79" t="s">
        <v>77</v>
      </c>
      <c r="B21" s="79"/>
      <c r="C21" s="79"/>
      <c r="D21" s="79" t="s">
        <v>78</v>
      </c>
      <c r="E21" s="79"/>
      <c r="F21" s="79"/>
      <c r="G21" s="79"/>
      <c r="H21" s="79"/>
      <c r="I21" s="79"/>
      <c r="J21" s="79"/>
      <c r="K21" s="47" t="s">
        <v>79</v>
      </c>
      <c r="L21" s="50">
        <v>383</v>
      </c>
    </row>
    <row r="22" spans="1:12" ht="18.75">
      <c r="A22" s="73" t="s">
        <v>80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</row>
    <row r="23" spans="1:12" ht="18.75">
      <c r="A23" s="73" t="s">
        <v>81</v>
      </c>
      <c r="B23" s="73"/>
      <c r="C23" s="73"/>
      <c r="D23" s="73"/>
      <c r="E23" s="73"/>
      <c r="F23" s="73"/>
      <c r="G23" s="73" t="s">
        <v>82</v>
      </c>
      <c r="H23" s="73"/>
      <c r="I23" s="73" t="s">
        <v>83</v>
      </c>
      <c r="J23" s="73"/>
      <c r="K23" s="73"/>
      <c r="L23" s="73"/>
    </row>
    <row r="24" spans="1:12" ht="18.75">
      <c r="A24" s="66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2" ht="18.75">
      <c r="A25" s="73" t="s">
        <v>84</v>
      </c>
      <c r="B25" s="73"/>
      <c r="C25" s="73"/>
      <c r="D25" s="73"/>
      <c r="E25" s="73"/>
      <c r="F25" s="73"/>
      <c r="G25" s="73" t="s">
        <v>85</v>
      </c>
      <c r="H25" s="73"/>
      <c r="I25" s="73" t="s">
        <v>86</v>
      </c>
      <c r="J25" s="73"/>
      <c r="K25" s="73"/>
      <c r="L25" s="73"/>
    </row>
    <row r="26" spans="1:12" ht="18.75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2" ht="18.75">
      <c r="A27" s="73" t="s">
        <v>264</v>
      </c>
      <c r="B27" s="73"/>
      <c r="C27" s="73"/>
      <c r="D27" s="73"/>
      <c r="E27" s="73"/>
      <c r="F27" s="73"/>
      <c r="G27" s="73" t="s">
        <v>85</v>
      </c>
      <c r="H27" s="73"/>
      <c r="I27" s="73" t="s">
        <v>86</v>
      </c>
      <c r="J27" s="73"/>
      <c r="K27" s="73"/>
      <c r="L27" s="73"/>
    </row>
    <row r="28" spans="1:12" ht="18.75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</row>
    <row r="29" spans="1:12" ht="18.75">
      <c r="A29" s="51"/>
      <c r="B29" s="51"/>
      <c r="C29" s="51"/>
      <c r="D29" s="51"/>
      <c r="E29" s="41"/>
      <c r="F29" s="41"/>
      <c r="G29" s="41"/>
      <c r="H29" s="41"/>
      <c r="I29" s="51"/>
      <c r="J29" s="51"/>
      <c r="K29" s="51"/>
      <c r="L29" s="51"/>
    </row>
    <row r="30" spans="1:12" ht="18.75">
      <c r="A30" s="70" t="s">
        <v>87</v>
      </c>
      <c r="B30" s="70"/>
      <c r="C30" s="70"/>
      <c r="D30" s="70"/>
      <c r="E30" s="70"/>
      <c r="F30" s="70"/>
      <c r="G30" s="70" t="s">
        <v>85</v>
      </c>
      <c r="H30" s="70"/>
      <c r="I30" s="70" t="s">
        <v>86</v>
      </c>
      <c r="J30" s="70"/>
      <c r="K30" s="70"/>
      <c r="L30" s="70"/>
    </row>
    <row r="31" spans="1:12" ht="18.75">
      <c r="A31" s="51"/>
      <c r="B31" s="51"/>
      <c r="C31" s="51"/>
      <c r="D31" s="51"/>
      <c r="E31" s="41"/>
      <c r="F31" s="41"/>
      <c r="G31" s="41"/>
      <c r="H31" s="41"/>
      <c r="I31" s="51"/>
      <c r="J31" s="51"/>
      <c r="K31" s="51"/>
      <c r="L31" s="51"/>
    </row>
    <row r="32" spans="1:12" ht="18" customHeight="1">
      <c r="A32" s="73" t="s">
        <v>265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</row>
    <row r="33" spans="1:12" ht="39" customHeight="1">
      <c r="A33" s="67" t="s">
        <v>266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</row>
    <row r="34" spans="1:12" ht="21.75" customHeight="1">
      <c r="A34" s="67" t="s">
        <v>267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</row>
    <row r="35" spans="1:12" ht="38.25" customHeight="1">
      <c r="A35" s="67" t="s">
        <v>268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</row>
    <row r="36" spans="1:12" ht="18.75">
      <c r="A36" s="62"/>
      <c r="B36" s="62"/>
      <c r="C36" s="62"/>
      <c r="D36" s="62"/>
      <c r="E36" s="63"/>
      <c r="F36" s="63"/>
      <c r="G36" s="63"/>
      <c r="H36" s="63"/>
      <c r="I36" s="62"/>
      <c r="J36" s="62"/>
      <c r="K36" s="62"/>
      <c r="L36" s="62"/>
    </row>
    <row r="37" spans="1:12" ht="39.75" customHeight="1">
      <c r="A37" s="73" t="s">
        <v>88</v>
      </c>
      <c r="B37" s="73"/>
      <c r="C37" s="73"/>
      <c r="D37" s="73"/>
      <c r="E37" s="73"/>
      <c r="F37" s="73"/>
      <c r="G37" s="73"/>
      <c r="H37" s="73"/>
      <c r="I37" s="73" t="s">
        <v>89</v>
      </c>
      <c r="J37" s="73"/>
      <c r="K37" s="73"/>
      <c r="L37" s="73"/>
    </row>
    <row r="38" spans="1:12" ht="9" customHeight="1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</row>
    <row r="39" spans="1:12" ht="18.75">
      <c r="A39" s="74" t="s">
        <v>90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</row>
    <row r="40" spans="1:12" ht="18.75">
      <c r="A40" s="69" t="s">
        <v>269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</row>
    <row r="41" spans="1:12" ht="18.75">
      <c r="A41" s="69" t="s">
        <v>270</v>
      </c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</row>
    <row r="42" spans="1:12" ht="18.75">
      <c r="A42" s="69" t="s">
        <v>271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</row>
    <row r="43" spans="1:12" ht="18.75">
      <c r="A43" s="69" t="s">
        <v>272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</row>
    <row r="44" spans="1:12" ht="18.75">
      <c r="A44" s="69" t="s">
        <v>273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</row>
    <row r="45" spans="1:12" ht="18.75">
      <c r="A45" s="69" t="s">
        <v>274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</row>
    <row r="46" spans="1:12" ht="18.75">
      <c r="A46" s="69" t="s">
        <v>275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</row>
    <row r="47" spans="1:12" ht="20.25" customHeight="1">
      <c r="A47" s="69" t="s">
        <v>276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</row>
    <row r="48" spans="1:12" ht="21" customHeight="1">
      <c r="A48" s="69" t="s">
        <v>277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</row>
    <row r="49" spans="1:12">
      <c r="A49" s="52"/>
      <c r="B49" s="52"/>
      <c r="C49" s="52"/>
      <c r="D49" s="52"/>
      <c r="E49" s="53"/>
      <c r="F49" s="53"/>
      <c r="G49" s="53"/>
      <c r="H49" s="53"/>
      <c r="I49" s="54"/>
      <c r="J49" s="52"/>
      <c r="K49" s="52"/>
      <c r="L49" s="52"/>
    </row>
    <row r="50" spans="1:12" ht="18.75">
      <c r="A50" s="70" t="s">
        <v>91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</row>
    <row r="51" spans="1:12" ht="18.75">
      <c r="A51" s="39"/>
      <c r="B51" s="39"/>
      <c r="C51" s="39"/>
      <c r="D51" s="39"/>
      <c r="E51" s="40"/>
      <c r="F51" s="40"/>
      <c r="G51" s="40"/>
      <c r="H51" s="40"/>
      <c r="I51" s="55"/>
      <c r="J51" s="39"/>
      <c r="K51" s="39"/>
      <c r="L51" s="39"/>
    </row>
    <row r="52" spans="1:12" ht="13.5" customHeight="1">
      <c r="A52" s="71" t="s">
        <v>1</v>
      </c>
      <c r="B52" s="71"/>
      <c r="C52" s="71"/>
      <c r="D52" s="71"/>
      <c r="E52" s="71"/>
      <c r="F52" s="71"/>
      <c r="G52" s="71"/>
      <c r="H52" s="71"/>
      <c r="I52" s="72" t="s">
        <v>92</v>
      </c>
      <c r="J52" s="72"/>
      <c r="K52" s="72"/>
      <c r="L52" s="72"/>
    </row>
    <row r="53" spans="1:12" ht="13.5" hidden="1" customHeight="1">
      <c r="A53" s="71"/>
      <c r="B53" s="71"/>
      <c r="C53" s="71"/>
      <c r="D53" s="71"/>
      <c r="E53" s="71"/>
      <c r="F53" s="71"/>
      <c r="G53" s="71"/>
      <c r="H53" s="71"/>
      <c r="I53" s="72"/>
      <c r="J53" s="72"/>
      <c r="K53" s="72"/>
      <c r="L53" s="72"/>
    </row>
    <row r="54" spans="1:12" hidden="1">
      <c r="A54" s="71"/>
      <c r="B54" s="71"/>
      <c r="C54" s="71"/>
      <c r="D54" s="71"/>
      <c r="E54" s="71"/>
      <c r="F54" s="71"/>
      <c r="G54" s="71"/>
      <c r="H54" s="71"/>
      <c r="I54" s="72"/>
      <c r="J54" s="72"/>
      <c r="K54" s="72"/>
      <c r="L54" s="72"/>
    </row>
    <row r="55" spans="1:12">
      <c r="A55" s="71"/>
      <c r="B55" s="71"/>
      <c r="C55" s="71"/>
      <c r="D55" s="71"/>
      <c r="E55" s="71"/>
      <c r="F55" s="71"/>
      <c r="G55" s="71"/>
      <c r="H55" s="71"/>
      <c r="I55" s="72"/>
      <c r="J55" s="72"/>
      <c r="K55" s="72"/>
      <c r="L55" s="72"/>
    </row>
    <row r="56" spans="1:12" ht="18.75">
      <c r="A56" s="68" t="s">
        <v>93</v>
      </c>
      <c r="B56" s="68"/>
      <c r="C56" s="68"/>
      <c r="D56" s="68"/>
      <c r="E56" s="68"/>
      <c r="F56" s="68"/>
      <c r="G56" s="68"/>
      <c r="H56" s="68"/>
      <c r="I56" s="65">
        <v>17325989.969999999</v>
      </c>
      <c r="J56" s="65"/>
      <c r="K56" s="65"/>
      <c r="L56" s="65"/>
    </row>
    <row r="57" spans="1:12" ht="18.75">
      <c r="A57" s="64" t="s">
        <v>94</v>
      </c>
      <c r="B57" s="64"/>
      <c r="C57" s="64"/>
      <c r="D57" s="64"/>
      <c r="E57" s="64"/>
      <c r="F57" s="64"/>
      <c r="G57" s="64"/>
      <c r="H57" s="64"/>
      <c r="I57" s="65"/>
      <c r="J57" s="65"/>
      <c r="K57" s="65"/>
      <c r="L57" s="65"/>
    </row>
    <row r="58" spans="1:12" ht="18.75">
      <c r="A58" s="64" t="s">
        <v>95</v>
      </c>
      <c r="B58" s="64"/>
      <c r="C58" s="64"/>
      <c r="D58" s="64"/>
      <c r="E58" s="64"/>
      <c r="F58" s="64"/>
      <c r="G58" s="64"/>
      <c r="H58" s="64"/>
      <c r="I58" s="65">
        <v>868626.94</v>
      </c>
      <c r="J58" s="65"/>
      <c r="K58" s="65"/>
      <c r="L58" s="65"/>
    </row>
    <row r="59" spans="1:12" ht="18.75">
      <c r="A59" s="64" t="s">
        <v>96</v>
      </c>
      <c r="B59" s="64"/>
      <c r="C59" s="64"/>
      <c r="D59" s="64"/>
      <c r="E59" s="64"/>
      <c r="F59" s="64"/>
      <c r="G59" s="64"/>
      <c r="H59" s="64"/>
      <c r="I59" s="65"/>
      <c r="J59" s="65"/>
      <c r="K59" s="65"/>
      <c r="L59" s="65"/>
    </row>
    <row r="60" spans="1:12" ht="39.75" customHeight="1">
      <c r="A60" s="64" t="s">
        <v>97</v>
      </c>
      <c r="B60" s="64"/>
      <c r="C60" s="64"/>
      <c r="D60" s="64"/>
      <c r="E60" s="64"/>
      <c r="F60" s="64"/>
      <c r="G60" s="64"/>
      <c r="H60" s="64"/>
      <c r="I60" s="65">
        <v>868626.94</v>
      </c>
      <c r="J60" s="65"/>
      <c r="K60" s="65"/>
      <c r="L60" s="65"/>
    </row>
    <row r="61" spans="1:12" ht="39.75" customHeight="1">
      <c r="A61" s="64" t="s">
        <v>98</v>
      </c>
      <c r="B61" s="64"/>
      <c r="C61" s="64"/>
      <c r="D61" s="64"/>
      <c r="E61" s="64"/>
      <c r="F61" s="64"/>
      <c r="G61" s="64"/>
      <c r="H61" s="64"/>
      <c r="I61" s="65"/>
      <c r="J61" s="65"/>
      <c r="K61" s="65"/>
      <c r="L61" s="65"/>
    </row>
    <row r="62" spans="1:12" ht="57" customHeight="1">
      <c r="A62" s="64" t="s">
        <v>99</v>
      </c>
      <c r="B62" s="64"/>
      <c r="C62" s="64"/>
      <c r="D62" s="64"/>
      <c r="E62" s="64"/>
      <c r="F62" s="64"/>
      <c r="G62" s="64"/>
      <c r="H62" s="64"/>
      <c r="I62" s="65"/>
      <c r="J62" s="65"/>
      <c r="K62" s="65"/>
      <c r="L62" s="65"/>
    </row>
    <row r="63" spans="1:12" ht="21" customHeight="1">
      <c r="A63" s="64" t="s">
        <v>100</v>
      </c>
      <c r="B63" s="64"/>
      <c r="C63" s="64"/>
      <c r="D63" s="64"/>
      <c r="E63" s="64"/>
      <c r="F63" s="64"/>
      <c r="G63" s="64"/>
      <c r="H63" s="64"/>
      <c r="I63" s="65">
        <v>238693</v>
      </c>
      <c r="J63" s="65"/>
      <c r="K63" s="65"/>
      <c r="L63" s="65"/>
    </row>
    <row r="64" spans="1:12" ht="17.25" customHeight="1">
      <c r="A64" s="64" t="s">
        <v>101</v>
      </c>
      <c r="B64" s="64"/>
      <c r="C64" s="64"/>
      <c r="D64" s="64"/>
      <c r="E64" s="64"/>
      <c r="F64" s="64"/>
      <c r="G64" s="64"/>
      <c r="H64" s="64"/>
      <c r="I64" s="65">
        <v>16457363.029999999</v>
      </c>
      <c r="J64" s="65"/>
      <c r="K64" s="65"/>
      <c r="L64" s="65"/>
    </row>
    <row r="65" spans="1:12" ht="18.75">
      <c r="A65" s="64" t="s">
        <v>96</v>
      </c>
      <c r="B65" s="64"/>
      <c r="C65" s="64"/>
      <c r="D65" s="64"/>
      <c r="E65" s="64"/>
      <c r="F65" s="64"/>
      <c r="G65" s="64"/>
      <c r="H65" s="64"/>
      <c r="I65" s="65"/>
      <c r="J65" s="65"/>
      <c r="K65" s="65"/>
      <c r="L65" s="65"/>
    </row>
    <row r="66" spans="1:12" ht="24.75" customHeight="1">
      <c r="A66" s="64" t="s">
        <v>102</v>
      </c>
      <c r="B66" s="64"/>
      <c r="C66" s="64"/>
      <c r="D66" s="64"/>
      <c r="E66" s="64"/>
      <c r="F66" s="64"/>
      <c r="G66" s="64"/>
      <c r="H66" s="64"/>
      <c r="I66" s="65">
        <v>16457363.029999999</v>
      </c>
      <c r="J66" s="65"/>
      <c r="K66" s="65"/>
      <c r="L66" s="65"/>
    </row>
    <row r="67" spans="1:12" ht="26.25" customHeight="1">
      <c r="A67" s="64" t="s">
        <v>103</v>
      </c>
      <c r="B67" s="64"/>
      <c r="C67" s="64"/>
      <c r="D67" s="64"/>
      <c r="E67" s="64"/>
      <c r="F67" s="64"/>
      <c r="G67" s="64"/>
      <c r="H67" s="64"/>
      <c r="I67" s="65">
        <v>255028.91</v>
      </c>
      <c r="J67" s="65"/>
      <c r="K67" s="65"/>
      <c r="L67" s="65"/>
    </row>
    <row r="68" spans="1:12" ht="18.75">
      <c r="A68" s="68" t="s">
        <v>104</v>
      </c>
      <c r="B68" s="68"/>
      <c r="C68" s="68"/>
      <c r="D68" s="68"/>
      <c r="E68" s="68"/>
      <c r="F68" s="68"/>
      <c r="G68" s="68"/>
      <c r="H68" s="68"/>
      <c r="I68" s="65">
        <v>623563.36</v>
      </c>
      <c r="J68" s="65"/>
      <c r="K68" s="65"/>
      <c r="L68" s="65"/>
    </row>
    <row r="69" spans="1:12" ht="18.75">
      <c r="A69" s="64" t="s">
        <v>105</v>
      </c>
      <c r="B69" s="64"/>
      <c r="C69" s="64"/>
      <c r="D69" s="64"/>
      <c r="E69" s="64"/>
      <c r="F69" s="64"/>
      <c r="G69" s="64"/>
      <c r="H69" s="64"/>
      <c r="I69" s="65"/>
      <c r="J69" s="65"/>
      <c r="K69" s="65"/>
      <c r="L69" s="65"/>
    </row>
    <row r="70" spans="1:12" ht="36" customHeight="1">
      <c r="A70" s="64" t="s">
        <v>106</v>
      </c>
      <c r="B70" s="64"/>
      <c r="C70" s="64"/>
      <c r="D70" s="64"/>
      <c r="E70" s="64"/>
      <c r="F70" s="64"/>
      <c r="G70" s="64"/>
      <c r="H70" s="64"/>
      <c r="I70" s="65"/>
      <c r="J70" s="65"/>
      <c r="K70" s="65"/>
      <c r="L70" s="65"/>
    </row>
    <row r="71" spans="1:12" ht="39.75" customHeight="1">
      <c r="A71" s="64" t="s">
        <v>107</v>
      </c>
      <c r="B71" s="64"/>
      <c r="C71" s="64"/>
      <c r="D71" s="64"/>
      <c r="E71" s="64"/>
      <c r="F71" s="64"/>
      <c r="G71" s="64"/>
      <c r="H71" s="64"/>
      <c r="I71" s="65">
        <v>309280.93</v>
      </c>
      <c r="J71" s="65"/>
      <c r="K71" s="65"/>
      <c r="L71" s="65"/>
    </row>
    <row r="72" spans="1:12" ht="18.75">
      <c r="A72" s="64" t="s">
        <v>108</v>
      </c>
      <c r="B72" s="64"/>
      <c r="C72" s="64"/>
      <c r="D72" s="64"/>
      <c r="E72" s="64"/>
      <c r="F72" s="64"/>
      <c r="G72" s="64"/>
      <c r="H72" s="64"/>
      <c r="I72" s="65"/>
      <c r="J72" s="65"/>
      <c r="K72" s="65"/>
      <c r="L72" s="65"/>
    </row>
    <row r="73" spans="1:12" ht="18.75">
      <c r="A73" s="64" t="s">
        <v>109</v>
      </c>
      <c r="B73" s="64"/>
      <c r="C73" s="64"/>
      <c r="D73" s="64"/>
      <c r="E73" s="64"/>
      <c r="F73" s="64"/>
      <c r="G73" s="64"/>
      <c r="H73" s="64"/>
      <c r="I73" s="65"/>
      <c r="J73" s="65"/>
      <c r="K73" s="65"/>
      <c r="L73" s="65"/>
    </row>
    <row r="74" spans="1:12" ht="18.75">
      <c r="A74" s="64" t="s">
        <v>110</v>
      </c>
      <c r="B74" s="64"/>
      <c r="C74" s="64"/>
      <c r="D74" s="64"/>
      <c r="E74" s="64"/>
      <c r="F74" s="64"/>
      <c r="G74" s="64"/>
      <c r="H74" s="64"/>
      <c r="I74" s="65"/>
      <c r="J74" s="65"/>
      <c r="K74" s="65"/>
      <c r="L74" s="65"/>
    </row>
    <row r="75" spans="1:12" ht="22.5" customHeight="1">
      <c r="A75" s="64" t="s">
        <v>111</v>
      </c>
      <c r="B75" s="64"/>
      <c r="C75" s="64"/>
      <c r="D75" s="64"/>
      <c r="E75" s="64"/>
      <c r="F75" s="64"/>
      <c r="G75" s="64"/>
      <c r="H75" s="64"/>
      <c r="I75" s="65"/>
      <c r="J75" s="65"/>
      <c r="K75" s="65"/>
      <c r="L75" s="65"/>
    </row>
    <row r="76" spans="1:12" ht="18.75">
      <c r="A76" s="64" t="s">
        <v>112</v>
      </c>
      <c r="B76" s="64"/>
      <c r="C76" s="64"/>
      <c r="D76" s="64"/>
      <c r="E76" s="64"/>
      <c r="F76" s="64"/>
      <c r="G76" s="64"/>
      <c r="H76" s="64"/>
      <c r="I76" s="65">
        <v>309280.93</v>
      </c>
      <c r="J76" s="65"/>
      <c r="K76" s="65"/>
      <c r="L76" s="65"/>
    </row>
    <row r="77" spans="1:12" ht="18.75">
      <c r="A77" s="64" t="s">
        <v>113</v>
      </c>
      <c r="B77" s="64"/>
      <c r="C77" s="64"/>
      <c r="D77" s="64"/>
      <c r="E77" s="64"/>
      <c r="F77" s="64"/>
      <c r="G77" s="64"/>
      <c r="H77" s="64"/>
      <c r="I77" s="65"/>
      <c r="J77" s="65"/>
      <c r="K77" s="65"/>
      <c r="L77" s="65"/>
    </row>
    <row r="78" spans="1:12" ht="18.75">
      <c r="A78" s="64" t="s">
        <v>114</v>
      </c>
      <c r="B78" s="64"/>
      <c r="C78" s="64"/>
      <c r="D78" s="64"/>
      <c r="E78" s="64"/>
      <c r="F78" s="64"/>
      <c r="G78" s="64"/>
      <c r="H78" s="64"/>
      <c r="I78" s="65"/>
      <c r="J78" s="65"/>
      <c r="K78" s="65"/>
      <c r="L78" s="65"/>
    </row>
    <row r="79" spans="1:12" ht="18.75">
      <c r="A79" s="64" t="s">
        <v>115</v>
      </c>
      <c r="B79" s="64"/>
      <c r="C79" s="64"/>
      <c r="D79" s="64"/>
      <c r="E79" s="64"/>
      <c r="F79" s="64"/>
      <c r="G79" s="64"/>
      <c r="H79" s="64"/>
      <c r="I79" s="65"/>
      <c r="J79" s="65"/>
      <c r="K79" s="65"/>
      <c r="L79" s="65"/>
    </row>
    <row r="80" spans="1:12" ht="18.75">
      <c r="A80" s="64" t="s">
        <v>116</v>
      </c>
      <c r="B80" s="64"/>
      <c r="C80" s="64"/>
      <c r="D80" s="64"/>
      <c r="E80" s="64"/>
      <c r="F80" s="64"/>
      <c r="G80" s="64"/>
      <c r="H80" s="64"/>
      <c r="I80" s="65"/>
      <c r="J80" s="65"/>
      <c r="K80" s="65"/>
      <c r="L80" s="65"/>
    </row>
    <row r="81" spans="1:12" ht="18.75">
      <c r="A81" s="64" t="s">
        <v>117</v>
      </c>
      <c r="B81" s="64"/>
      <c r="C81" s="64"/>
      <c r="D81" s="64"/>
      <c r="E81" s="64"/>
      <c r="F81" s="64"/>
      <c r="G81" s="64"/>
      <c r="H81" s="64"/>
      <c r="I81" s="65"/>
      <c r="J81" s="65"/>
      <c r="K81" s="65"/>
      <c r="L81" s="65"/>
    </row>
    <row r="82" spans="1:12" ht="37.5" customHeight="1">
      <c r="A82" s="64" t="s">
        <v>118</v>
      </c>
      <c r="B82" s="64"/>
      <c r="C82" s="64"/>
      <c r="D82" s="64"/>
      <c r="E82" s="64"/>
      <c r="F82" s="64"/>
      <c r="G82" s="64"/>
      <c r="H82" s="64"/>
      <c r="I82" s="65"/>
      <c r="J82" s="65"/>
      <c r="K82" s="65"/>
      <c r="L82" s="65"/>
    </row>
    <row r="83" spans="1:12" ht="18.75">
      <c r="A83" s="64" t="s">
        <v>119</v>
      </c>
      <c r="B83" s="64"/>
      <c r="C83" s="64"/>
      <c r="D83" s="64"/>
      <c r="E83" s="64"/>
      <c r="F83" s="64"/>
      <c r="G83" s="64"/>
      <c r="H83" s="64"/>
      <c r="I83" s="65"/>
      <c r="J83" s="65"/>
      <c r="K83" s="65"/>
      <c r="L83" s="65"/>
    </row>
    <row r="84" spans="1:12" ht="18.75">
      <c r="A84" s="64" t="s">
        <v>120</v>
      </c>
      <c r="B84" s="64"/>
      <c r="C84" s="64"/>
      <c r="D84" s="64"/>
      <c r="E84" s="64"/>
      <c r="F84" s="64"/>
      <c r="G84" s="64"/>
      <c r="H84" s="64"/>
      <c r="I84" s="65"/>
      <c r="J84" s="65"/>
      <c r="K84" s="65"/>
      <c r="L84" s="65"/>
    </row>
    <row r="85" spans="1:12" ht="18.75">
      <c r="A85" s="64" t="s">
        <v>121</v>
      </c>
      <c r="B85" s="64"/>
      <c r="C85" s="64"/>
      <c r="D85" s="64"/>
      <c r="E85" s="64"/>
      <c r="F85" s="64"/>
      <c r="G85" s="64"/>
      <c r="H85" s="64"/>
      <c r="I85" s="65"/>
      <c r="J85" s="65"/>
      <c r="K85" s="65"/>
      <c r="L85" s="65"/>
    </row>
    <row r="86" spans="1:12" ht="18.75">
      <c r="A86" s="64" t="s">
        <v>122</v>
      </c>
      <c r="B86" s="64"/>
      <c r="C86" s="64"/>
      <c r="D86" s="64"/>
      <c r="E86" s="64"/>
      <c r="F86" s="64"/>
      <c r="G86" s="64"/>
      <c r="H86" s="64"/>
      <c r="I86" s="65"/>
      <c r="J86" s="65"/>
      <c r="K86" s="65"/>
      <c r="L86" s="65"/>
    </row>
    <row r="87" spans="1:12" ht="18.75">
      <c r="A87" s="64" t="s">
        <v>123</v>
      </c>
      <c r="B87" s="64"/>
      <c r="C87" s="64"/>
      <c r="D87" s="64"/>
      <c r="E87" s="64"/>
      <c r="F87" s="64"/>
      <c r="G87" s="64"/>
      <c r="H87" s="64"/>
      <c r="I87" s="65"/>
      <c r="J87" s="65"/>
      <c r="K87" s="65"/>
      <c r="L87" s="65"/>
    </row>
    <row r="88" spans="1:12" ht="18.75">
      <c r="A88" s="64" t="s">
        <v>124</v>
      </c>
      <c r="B88" s="64"/>
      <c r="C88" s="64"/>
      <c r="D88" s="64"/>
      <c r="E88" s="64"/>
      <c r="F88" s="64"/>
      <c r="G88" s="64"/>
      <c r="H88" s="64"/>
      <c r="I88" s="65"/>
      <c r="J88" s="65"/>
      <c r="K88" s="65"/>
      <c r="L88" s="65"/>
    </row>
    <row r="89" spans="1:12" ht="18.75">
      <c r="A89" s="64" t="s">
        <v>125</v>
      </c>
      <c r="B89" s="64"/>
      <c r="C89" s="64"/>
      <c r="D89" s="64"/>
      <c r="E89" s="64"/>
      <c r="F89" s="64"/>
      <c r="G89" s="64"/>
      <c r="H89" s="64"/>
      <c r="I89" s="65"/>
      <c r="J89" s="65"/>
      <c r="K89" s="65"/>
      <c r="L89" s="65"/>
    </row>
    <row r="90" spans="1:12" ht="18.75">
      <c r="A90" s="64" t="s">
        <v>126</v>
      </c>
      <c r="B90" s="64"/>
      <c r="C90" s="64"/>
      <c r="D90" s="64"/>
      <c r="E90" s="64"/>
      <c r="F90" s="64"/>
      <c r="G90" s="64"/>
      <c r="H90" s="64"/>
      <c r="I90" s="65"/>
      <c r="J90" s="65"/>
      <c r="K90" s="65"/>
      <c r="L90" s="65"/>
    </row>
    <row r="91" spans="1:12" ht="18.75">
      <c r="A91" s="64" t="s">
        <v>127</v>
      </c>
      <c r="B91" s="64"/>
      <c r="C91" s="64"/>
      <c r="D91" s="64"/>
      <c r="E91" s="64"/>
      <c r="F91" s="64"/>
      <c r="G91" s="64"/>
      <c r="H91" s="64"/>
      <c r="I91" s="65"/>
      <c r="J91" s="65"/>
      <c r="K91" s="65"/>
      <c r="L91" s="65"/>
    </row>
    <row r="92" spans="1:12" ht="18.75">
      <c r="A92" s="64" t="s">
        <v>128</v>
      </c>
      <c r="B92" s="64"/>
      <c r="C92" s="64"/>
      <c r="D92" s="64"/>
      <c r="E92" s="64"/>
      <c r="F92" s="64"/>
      <c r="G92" s="64"/>
      <c r="H92" s="64"/>
      <c r="I92" s="65"/>
      <c r="J92" s="65"/>
      <c r="K92" s="65"/>
      <c r="L92" s="65"/>
    </row>
    <row r="93" spans="1:12" ht="18.75">
      <c r="A93" s="64" t="s">
        <v>129</v>
      </c>
      <c r="B93" s="64"/>
      <c r="C93" s="64"/>
      <c r="D93" s="64"/>
      <c r="E93" s="64"/>
      <c r="F93" s="64"/>
      <c r="G93" s="64"/>
      <c r="H93" s="64"/>
      <c r="I93" s="65"/>
      <c r="J93" s="65"/>
      <c r="K93" s="65"/>
      <c r="L93" s="65"/>
    </row>
    <row r="94" spans="1:12" ht="18.75">
      <c r="A94" s="68" t="s">
        <v>130</v>
      </c>
      <c r="B94" s="68"/>
      <c r="C94" s="68"/>
      <c r="D94" s="68"/>
      <c r="E94" s="68"/>
      <c r="F94" s="68"/>
      <c r="G94" s="68"/>
      <c r="H94" s="68"/>
      <c r="I94" s="65">
        <v>203223.98</v>
      </c>
      <c r="J94" s="65"/>
      <c r="K94" s="65"/>
      <c r="L94" s="65"/>
    </row>
    <row r="95" spans="1:12" ht="18.75">
      <c r="A95" s="64" t="s">
        <v>105</v>
      </c>
      <c r="B95" s="64"/>
      <c r="C95" s="64"/>
      <c r="D95" s="64"/>
      <c r="E95" s="64"/>
      <c r="F95" s="64"/>
      <c r="G95" s="64"/>
      <c r="H95" s="64"/>
      <c r="I95" s="65"/>
      <c r="J95" s="65"/>
      <c r="K95" s="65"/>
      <c r="L95" s="65"/>
    </row>
    <row r="96" spans="1:12" ht="18.75">
      <c r="A96" s="64" t="s">
        <v>131</v>
      </c>
      <c r="B96" s="64"/>
      <c r="C96" s="64"/>
      <c r="D96" s="64"/>
      <c r="E96" s="64"/>
      <c r="F96" s="64"/>
      <c r="G96" s="64"/>
      <c r="H96" s="64"/>
      <c r="I96" s="65"/>
      <c r="J96" s="65"/>
      <c r="K96" s="65"/>
      <c r="L96" s="65"/>
    </row>
    <row r="97" spans="1:12" ht="41.25" customHeight="1">
      <c r="A97" s="64" t="s">
        <v>132</v>
      </c>
      <c r="B97" s="64"/>
      <c r="C97" s="64"/>
      <c r="D97" s="64"/>
      <c r="E97" s="64"/>
      <c r="F97" s="64"/>
      <c r="G97" s="64"/>
      <c r="H97" s="64"/>
      <c r="I97" s="65">
        <v>203223.98</v>
      </c>
      <c r="J97" s="65"/>
      <c r="K97" s="65"/>
      <c r="L97" s="65"/>
    </row>
    <row r="98" spans="1:12" ht="18.75">
      <c r="A98" s="64" t="s">
        <v>119</v>
      </c>
      <c r="B98" s="64"/>
      <c r="C98" s="64"/>
      <c r="D98" s="64"/>
      <c r="E98" s="64"/>
      <c r="F98" s="64"/>
      <c r="G98" s="64"/>
      <c r="H98" s="64"/>
      <c r="I98" s="65"/>
      <c r="J98" s="65"/>
      <c r="K98" s="65"/>
      <c r="L98" s="65"/>
    </row>
    <row r="99" spans="1:12" ht="18.75">
      <c r="A99" s="64" t="s">
        <v>133</v>
      </c>
      <c r="B99" s="64"/>
      <c r="C99" s="64"/>
      <c r="D99" s="64"/>
      <c r="E99" s="64"/>
      <c r="F99" s="64"/>
      <c r="G99" s="64"/>
      <c r="H99" s="64"/>
      <c r="I99" s="65"/>
      <c r="J99" s="65"/>
      <c r="K99" s="65"/>
      <c r="L99" s="65"/>
    </row>
    <row r="100" spans="1:12" ht="18.75">
      <c r="A100" s="64" t="s">
        <v>134</v>
      </c>
      <c r="B100" s="64"/>
      <c r="C100" s="64"/>
      <c r="D100" s="64"/>
      <c r="E100" s="64"/>
      <c r="F100" s="64"/>
      <c r="G100" s="64"/>
      <c r="H100" s="64"/>
      <c r="I100" s="65">
        <v>22059.69</v>
      </c>
      <c r="J100" s="65"/>
      <c r="K100" s="65"/>
      <c r="L100" s="65"/>
    </row>
    <row r="101" spans="1:12" ht="18.75">
      <c r="A101" s="64" t="s">
        <v>135</v>
      </c>
      <c r="B101" s="64"/>
      <c r="C101" s="64"/>
      <c r="D101" s="64"/>
      <c r="E101" s="64"/>
      <c r="F101" s="64"/>
      <c r="G101" s="64"/>
      <c r="H101" s="64"/>
      <c r="I101" s="65"/>
      <c r="J101" s="65"/>
      <c r="K101" s="65"/>
      <c r="L101" s="65"/>
    </row>
    <row r="102" spans="1:12" ht="18.75">
      <c r="A102" s="64" t="s">
        <v>136</v>
      </c>
      <c r="B102" s="64"/>
      <c r="C102" s="64"/>
      <c r="D102" s="64"/>
      <c r="E102" s="64"/>
      <c r="F102" s="64"/>
      <c r="G102" s="64"/>
      <c r="H102" s="64"/>
      <c r="I102" s="65"/>
      <c r="J102" s="65"/>
      <c r="K102" s="65"/>
      <c r="L102" s="65"/>
    </row>
    <row r="103" spans="1:12" ht="18.75">
      <c r="A103" s="64" t="s">
        <v>137</v>
      </c>
      <c r="B103" s="64"/>
      <c r="C103" s="64"/>
      <c r="D103" s="64"/>
      <c r="E103" s="64"/>
      <c r="F103" s="64"/>
      <c r="G103" s="64"/>
      <c r="H103" s="64"/>
      <c r="I103" s="65">
        <v>50755.94</v>
      </c>
      <c r="J103" s="65"/>
      <c r="K103" s="65"/>
      <c r="L103" s="65"/>
    </row>
    <row r="104" spans="1:12" ht="18.75">
      <c r="A104" s="64" t="s">
        <v>138</v>
      </c>
      <c r="B104" s="64"/>
      <c r="C104" s="64"/>
      <c r="D104" s="64"/>
      <c r="E104" s="64"/>
      <c r="F104" s="64"/>
      <c r="G104" s="64"/>
      <c r="H104" s="64"/>
      <c r="I104" s="65">
        <v>130408.35</v>
      </c>
      <c r="J104" s="65"/>
      <c r="K104" s="65"/>
      <c r="L104" s="65"/>
    </row>
    <row r="105" spans="1:12" ht="18.75">
      <c r="A105" s="64" t="s">
        <v>139</v>
      </c>
      <c r="B105" s="64"/>
      <c r="C105" s="64"/>
      <c r="D105" s="64"/>
      <c r="E105" s="64"/>
      <c r="F105" s="64"/>
      <c r="G105" s="64"/>
      <c r="H105" s="64"/>
      <c r="I105" s="65"/>
      <c r="J105" s="65"/>
      <c r="K105" s="65"/>
      <c r="L105" s="65"/>
    </row>
    <row r="106" spans="1:12" ht="18.75">
      <c r="A106" s="64" t="s">
        <v>140</v>
      </c>
      <c r="B106" s="64"/>
      <c r="C106" s="64"/>
      <c r="D106" s="64"/>
      <c r="E106" s="64"/>
      <c r="F106" s="64"/>
      <c r="G106" s="64"/>
      <c r="H106" s="64"/>
      <c r="I106" s="65"/>
      <c r="J106" s="65"/>
      <c r="K106" s="65"/>
      <c r="L106" s="65"/>
    </row>
    <row r="107" spans="1:12" ht="18.75">
      <c r="A107" s="64" t="s">
        <v>141</v>
      </c>
      <c r="B107" s="64"/>
      <c r="C107" s="64"/>
      <c r="D107" s="64"/>
      <c r="E107" s="64"/>
      <c r="F107" s="64"/>
      <c r="G107" s="64"/>
      <c r="H107" s="64"/>
      <c r="I107" s="65"/>
      <c r="J107" s="65"/>
      <c r="K107" s="65"/>
      <c r="L107" s="65"/>
    </row>
    <row r="108" spans="1:12" ht="18.75">
      <c r="A108" s="64" t="s">
        <v>142</v>
      </c>
      <c r="B108" s="64"/>
      <c r="C108" s="64"/>
      <c r="D108" s="64"/>
      <c r="E108" s="64"/>
      <c r="F108" s="64"/>
      <c r="G108" s="64"/>
      <c r="H108" s="64"/>
      <c r="I108" s="65"/>
      <c r="J108" s="65"/>
      <c r="K108" s="65"/>
      <c r="L108" s="65"/>
    </row>
    <row r="109" spans="1:12" ht="18.75">
      <c r="A109" s="64" t="s">
        <v>143</v>
      </c>
      <c r="B109" s="64"/>
      <c r="C109" s="64"/>
      <c r="D109" s="64"/>
      <c r="E109" s="64"/>
      <c r="F109" s="64"/>
      <c r="G109" s="64"/>
      <c r="H109" s="64"/>
      <c r="I109" s="65"/>
      <c r="J109" s="65"/>
      <c r="K109" s="65"/>
      <c r="L109" s="65"/>
    </row>
    <row r="110" spans="1:12" ht="18.75">
      <c r="A110" s="64" t="s">
        <v>144</v>
      </c>
      <c r="B110" s="64"/>
      <c r="C110" s="64"/>
      <c r="D110" s="64"/>
      <c r="E110" s="64"/>
      <c r="F110" s="64"/>
      <c r="G110" s="64"/>
      <c r="H110" s="64"/>
      <c r="I110" s="65"/>
      <c r="J110" s="65"/>
      <c r="K110" s="65"/>
      <c r="L110" s="65"/>
    </row>
    <row r="111" spans="1:12" ht="18.75">
      <c r="A111" s="64" t="s">
        <v>145</v>
      </c>
      <c r="B111" s="64"/>
      <c r="C111" s="64"/>
      <c r="D111" s="64"/>
      <c r="E111" s="64"/>
      <c r="F111" s="64"/>
      <c r="G111" s="64"/>
      <c r="H111" s="64"/>
      <c r="I111" s="65"/>
      <c r="J111" s="65"/>
      <c r="K111" s="65"/>
      <c r="L111" s="65"/>
    </row>
    <row r="112" spans="1:12" ht="41.25" customHeight="1">
      <c r="A112" s="64" t="s">
        <v>146</v>
      </c>
      <c r="B112" s="64"/>
      <c r="C112" s="64"/>
      <c r="D112" s="64"/>
      <c r="E112" s="64"/>
      <c r="F112" s="64"/>
      <c r="G112" s="64"/>
      <c r="H112" s="64"/>
      <c r="I112" s="65"/>
      <c r="J112" s="65"/>
      <c r="K112" s="65"/>
      <c r="L112" s="65"/>
    </row>
    <row r="113" spans="1:12" ht="18.75">
      <c r="A113" s="64" t="s">
        <v>119</v>
      </c>
      <c r="B113" s="64"/>
      <c r="C113" s="64"/>
      <c r="D113" s="64"/>
      <c r="E113" s="64"/>
      <c r="F113" s="64"/>
      <c r="G113" s="64"/>
      <c r="H113" s="64"/>
      <c r="I113" s="65"/>
      <c r="J113" s="65"/>
      <c r="K113" s="65"/>
      <c r="L113" s="65"/>
    </row>
    <row r="114" spans="1:12" ht="18.75">
      <c r="A114" s="64" t="s">
        <v>147</v>
      </c>
      <c r="B114" s="64"/>
      <c r="C114" s="64"/>
      <c r="D114" s="64"/>
      <c r="E114" s="64"/>
      <c r="F114" s="64"/>
      <c r="G114" s="64"/>
      <c r="H114" s="64"/>
      <c r="I114" s="65"/>
      <c r="J114" s="65"/>
      <c r="K114" s="65"/>
      <c r="L114" s="65"/>
    </row>
    <row r="115" spans="1:12" ht="18.75">
      <c r="A115" s="64" t="s">
        <v>148</v>
      </c>
      <c r="B115" s="64"/>
      <c r="C115" s="64"/>
      <c r="D115" s="64"/>
      <c r="E115" s="64"/>
      <c r="F115" s="64"/>
      <c r="G115" s="64"/>
      <c r="H115" s="64"/>
      <c r="I115" s="65"/>
      <c r="J115" s="65"/>
      <c r="K115" s="65"/>
      <c r="L115" s="65"/>
    </row>
    <row r="116" spans="1:12" ht="18.75">
      <c r="A116" s="64" t="s">
        <v>149</v>
      </c>
      <c r="B116" s="64"/>
      <c r="C116" s="64"/>
      <c r="D116" s="64"/>
      <c r="E116" s="64"/>
      <c r="F116" s="64"/>
      <c r="G116" s="64"/>
      <c r="H116" s="64"/>
      <c r="I116" s="65"/>
      <c r="J116" s="65"/>
      <c r="K116" s="65"/>
      <c r="L116" s="65"/>
    </row>
    <row r="117" spans="1:12" ht="18.75">
      <c r="A117" s="64" t="s">
        <v>150</v>
      </c>
      <c r="B117" s="64"/>
      <c r="C117" s="64"/>
      <c r="D117" s="64"/>
      <c r="E117" s="64"/>
      <c r="F117" s="64"/>
      <c r="G117" s="64"/>
      <c r="H117" s="64"/>
      <c r="I117" s="65"/>
      <c r="J117" s="65"/>
      <c r="K117" s="65"/>
      <c r="L117" s="65"/>
    </row>
    <row r="118" spans="1:12" ht="18.75">
      <c r="A118" s="64" t="s">
        <v>151</v>
      </c>
      <c r="B118" s="64"/>
      <c r="C118" s="64"/>
      <c r="D118" s="64"/>
      <c r="E118" s="64"/>
      <c r="F118" s="64"/>
      <c r="G118" s="64"/>
      <c r="H118" s="64"/>
      <c r="I118" s="65"/>
      <c r="J118" s="65"/>
      <c r="K118" s="65"/>
      <c r="L118" s="65"/>
    </row>
    <row r="119" spans="1:12" ht="18.75">
      <c r="A119" s="64" t="s">
        <v>152</v>
      </c>
      <c r="B119" s="64"/>
      <c r="C119" s="64"/>
      <c r="D119" s="64"/>
      <c r="E119" s="64"/>
      <c r="F119" s="64"/>
      <c r="G119" s="64"/>
      <c r="H119" s="64"/>
      <c r="I119" s="65"/>
      <c r="J119" s="65"/>
      <c r="K119" s="65"/>
      <c r="L119" s="65"/>
    </row>
    <row r="120" spans="1:12" ht="18.75">
      <c r="A120" s="64" t="s">
        <v>153</v>
      </c>
      <c r="B120" s="64"/>
      <c r="C120" s="64"/>
      <c r="D120" s="64"/>
      <c r="E120" s="64"/>
      <c r="F120" s="64"/>
      <c r="G120" s="64"/>
      <c r="H120" s="64"/>
      <c r="I120" s="65"/>
      <c r="J120" s="65"/>
      <c r="K120" s="65"/>
      <c r="L120" s="65"/>
    </row>
    <row r="121" spans="1:12" ht="18.75">
      <c r="A121" s="64" t="s">
        <v>154</v>
      </c>
      <c r="B121" s="64"/>
      <c r="C121" s="64"/>
      <c r="D121" s="64"/>
      <c r="E121" s="64"/>
      <c r="F121" s="64"/>
      <c r="G121" s="64"/>
      <c r="H121" s="64"/>
      <c r="I121" s="65"/>
      <c r="J121" s="65"/>
      <c r="K121" s="65"/>
      <c r="L121" s="65"/>
    </row>
    <row r="122" spans="1:12" ht="18.75">
      <c r="A122" s="64" t="s">
        <v>155</v>
      </c>
      <c r="B122" s="64"/>
      <c r="C122" s="64"/>
      <c r="D122" s="64"/>
      <c r="E122" s="64"/>
      <c r="F122" s="64"/>
      <c r="G122" s="64"/>
      <c r="H122" s="64"/>
      <c r="I122" s="65"/>
      <c r="J122" s="65"/>
      <c r="K122" s="65"/>
      <c r="L122" s="65"/>
    </row>
    <row r="123" spans="1:12" ht="18.75">
      <c r="A123" s="64" t="s">
        <v>156</v>
      </c>
      <c r="B123" s="64"/>
      <c r="C123" s="64"/>
      <c r="D123" s="64"/>
      <c r="E123" s="64"/>
      <c r="F123" s="64"/>
      <c r="G123" s="64"/>
      <c r="H123" s="64"/>
      <c r="I123" s="65"/>
      <c r="J123" s="65"/>
      <c r="K123" s="65"/>
      <c r="L123" s="65"/>
    </row>
    <row r="124" spans="1:12" ht="18.75">
      <c r="A124" s="64" t="s">
        <v>157</v>
      </c>
      <c r="B124" s="64"/>
      <c r="C124" s="64"/>
      <c r="D124" s="64"/>
      <c r="E124" s="64"/>
      <c r="F124" s="64"/>
      <c r="G124" s="64"/>
      <c r="H124" s="64"/>
      <c r="I124" s="65"/>
      <c r="J124" s="65"/>
      <c r="K124" s="65"/>
      <c r="L124" s="65"/>
    </row>
    <row r="125" spans="1:12" ht="18.75">
      <c r="A125" s="64" t="s">
        <v>158</v>
      </c>
      <c r="B125" s="64"/>
      <c r="C125" s="64"/>
      <c r="D125" s="64"/>
      <c r="E125" s="64"/>
      <c r="F125" s="64"/>
      <c r="G125" s="64"/>
      <c r="H125" s="64"/>
      <c r="I125" s="65"/>
      <c r="J125" s="65"/>
      <c r="K125" s="65"/>
      <c r="L125" s="65"/>
    </row>
    <row r="126" spans="1:12" ht="18.75">
      <c r="A126" s="64" t="s">
        <v>159</v>
      </c>
      <c r="B126" s="64"/>
      <c r="C126" s="64"/>
      <c r="D126" s="64"/>
      <c r="E126" s="64"/>
      <c r="F126" s="64"/>
      <c r="G126" s="64"/>
      <c r="H126" s="64"/>
      <c r="I126" s="65"/>
      <c r="J126" s="65"/>
      <c r="K126" s="65"/>
      <c r="L126" s="65"/>
    </row>
  </sheetData>
  <mergeCells count="181">
    <mergeCell ref="I1:L1"/>
    <mergeCell ref="A7:L7"/>
    <mergeCell ref="A4:L6"/>
    <mergeCell ref="D10:G10"/>
    <mergeCell ref="A19:J19"/>
    <mergeCell ref="A20:J20"/>
    <mergeCell ref="A21:J21"/>
    <mergeCell ref="A22:L22"/>
    <mergeCell ref="I10:J10"/>
    <mergeCell ref="A14:J14"/>
    <mergeCell ref="A15:J15"/>
    <mergeCell ref="A16:J16"/>
    <mergeCell ref="A30:L30"/>
    <mergeCell ref="A32:L32"/>
    <mergeCell ref="A37:L37"/>
    <mergeCell ref="A38:L38"/>
    <mergeCell ref="A39:L39"/>
    <mergeCell ref="A40:L40"/>
    <mergeCell ref="A23:L23"/>
    <mergeCell ref="A24:L24"/>
    <mergeCell ref="A25:L25"/>
    <mergeCell ref="A26:L26"/>
    <mergeCell ref="A27:L27"/>
    <mergeCell ref="A28:L28"/>
    <mergeCell ref="A47:L47"/>
    <mergeCell ref="A48:L48"/>
    <mergeCell ref="A50:L50"/>
    <mergeCell ref="A52:H55"/>
    <mergeCell ref="I52:L55"/>
    <mergeCell ref="A56:H56"/>
    <mergeCell ref="I56:L56"/>
    <mergeCell ref="A41:L41"/>
    <mergeCell ref="A42:L42"/>
    <mergeCell ref="A43:L43"/>
    <mergeCell ref="A44:L44"/>
    <mergeCell ref="A45:L45"/>
    <mergeCell ref="A46:L46"/>
    <mergeCell ref="A60:H60"/>
    <mergeCell ref="I60:L60"/>
    <mergeCell ref="A61:H61"/>
    <mergeCell ref="I61:L61"/>
    <mergeCell ref="A62:H62"/>
    <mergeCell ref="I62:L62"/>
    <mergeCell ref="A57:H57"/>
    <mergeCell ref="I57:L57"/>
    <mergeCell ref="A58:H58"/>
    <mergeCell ref="I58:L58"/>
    <mergeCell ref="A59:H59"/>
    <mergeCell ref="I59:L59"/>
    <mergeCell ref="A66:H66"/>
    <mergeCell ref="I66:L66"/>
    <mergeCell ref="A67:H67"/>
    <mergeCell ref="I67:L67"/>
    <mergeCell ref="A68:H68"/>
    <mergeCell ref="I68:L68"/>
    <mergeCell ref="A63:H63"/>
    <mergeCell ref="I63:L63"/>
    <mergeCell ref="A64:H64"/>
    <mergeCell ref="I64:L64"/>
    <mergeCell ref="A65:H65"/>
    <mergeCell ref="I65:L65"/>
    <mergeCell ref="A72:H72"/>
    <mergeCell ref="I72:L72"/>
    <mergeCell ref="A73:H73"/>
    <mergeCell ref="I73:L73"/>
    <mergeCell ref="A74:H74"/>
    <mergeCell ref="I74:L74"/>
    <mergeCell ref="A69:H69"/>
    <mergeCell ref="I69:L69"/>
    <mergeCell ref="A70:H70"/>
    <mergeCell ref="I70:L70"/>
    <mergeCell ref="A71:H71"/>
    <mergeCell ref="I71:L71"/>
    <mergeCell ref="A78:H78"/>
    <mergeCell ref="I78:L78"/>
    <mergeCell ref="A79:H79"/>
    <mergeCell ref="I79:L79"/>
    <mergeCell ref="A80:H80"/>
    <mergeCell ref="I80:L80"/>
    <mergeCell ref="A75:H75"/>
    <mergeCell ref="I75:L75"/>
    <mergeCell ref="A76:H76"/>
    <mergeCell ref="I76:L76"/>
    <mergeCell ref="A77:H77"/>
    <mergeCell ref="I77:L77"/>
    <mergeCell ref="A84:H84"/>
    <mergeCell ref="I84:L84"/>
    <mergeCell ref="A85:H85"/>
    <mergeCell ref="I85:L85"/>
    <mergeCell ref="A86:H86"/>
    <mergeCell ref="I86:L86"/>
    <mergeCell ref="A81:H81"/>
    <mergeCell ref="I81:L81"/>
    <mergeCell ref="A82:H82"/>
    <mergeCell ref="I82:L82"/>
    <mergeCell ref="A83:H83"/>
    <mergeCell ref="I83:L83"/>
    <mergeCell ref="A90:H90"/>
    <mergeCell ref="I90:L90"/>
    <mergeCell ref="A91:H91"/>
    <mergeCell ref="I91:L91"/>
    <mergeCell ref="A92:H92"/>
    <mergeCell ref="I92:L92"/>
    <mergeCell ref="A87:H87"/>
    <mergeCell ref="I87:L87"/>
    <mergeCell ref="A88:H88"/>
    <mergeCell ref="I88:L88"/>
    <mergeCell ref="A89:H89"/>
    <mergeCell ref="I89:L89"/>
    <mergeCell ref="A96:H96"/>
    <mergeCell ref="I96:L96"/>
    <mergeCell ref="A97:H97"/>
    <mergeCell ref="I97:L97"/>
    <mergeCell ref="A98:H98"/>
    <mergeCell ref="I98:L98"/>
    <mergeCell ref="A93:H93"/>
    <mergeCell ref="I93:L93"/>
    <mergeCell ref="A94:H94"/>
    <mergeCell ref="I94:L94"/>
    <mergeCell ref="A95:H95"/>
    <mergeCell ref="I95:L95"/>
    <mergeCell ref="A102:H102"/>
    <mergeCell ref="I102:L102"/>
    <mergeCell ref="A103:H103"/>
    <mergeCell ref="I103:L103"/>
    <mergeCell ref="A104:H104"/>
    <mergeCell ref="I104:L104"/>
    <mergeCell ref="A99:H99"/>
    <mergeCell ref="I99:L99"/>
    <mergeCell ref="A100:H100"/>
    <mergeCell ref="I100:L100"/>
    <mergeCell ref="A101:H101"/>
    <mergeCell ref="I101:L101"/>
    <mergeCell ref="A108:H108"/>
    <mergeCell ref="I108:L108"/>
    <mergeCell ref="A109:H109"/>
    <mergeCell ref="I109:L109"/>
    <mergeCell ref="A110:H110"/>
    <mergeCell ref="I110:L110"/>
    <mergeCell ref="A105:H105"/>
    <mergeCell ref="I105:L105"/>
    <mergeCell ref="A106:H106"/>
    <mergeCell ref="I106:L106"/>
    <mergeCell ref="A107:H107"/>
    <mergeCell ref="I107:L107"/>
    <mergeCell ref="A114:H114"/>
    <mergeCell ref="I114:L114"/>
    <mergeCell ref="A115:H115"/>
    <mergeCell ref="I115:L115"/>
    <mergeCell ref="A116:H116"/>
    <mergeCell ref="I116:L116"/>
    <mergeCell ref="A111:H111"/>
    <mergeCell ref="I111:L111"/>
    <mergeCell ref="A112:H112"/>
    <mergeCell ref="I112:L112"/>
    <mergeCell ref="A113:H113"/>
    <mergeCell ref="I113:L113"/>
    <mergeCell ref="A126:H126"/>
    <mergeCell ref="I126:L126"/>
    <mergeCell ref="A17:J18"/>
    <mergeCell ref="A33:L33"/>
    <mergeCell ref="A34:L34"/>
    <mergeCell ref="A35:L35"/>
    <mergeCell ref="A123:H123"/>
    <mergeCell ref="I123:L123"/>
    <mergeCell ref="A124:H124"/>
    <mergeCell ref="I124:L124"/>
    <mergeCell ref="A125:H125"/>
    <mergeCell ref="I125:L125"/>
    <mergeCell ref="A120:H120"/>
    <mergeCell ref="I120:L120"/>
    <mergeCell ref="A121:H121"/>
    <mergeCell ref="I121:L121"/>
    <mergeCell ref="A122:H122"/>
    <mergeCell ref="I122:L122"/>
    <mergeCell ref="A117:H117"/>
    <mergeCell ref="I117:L117"/>
    <mergeCell ref="A118:H118"/>
    <mergeCell ref="I118:L118"/>
    <mergeCell ref="A119:H119"/>
    <mergeCell ref="I119:L119"/>
  </mergeCells>
  <pageMargins left="0.7" right="0.7" top="0.75" bottom="0.75" header="0.3" footer="0.3"/>
  <pageSetup paperSize="9" scale="47" orientation="portrait" verticalDpi="0" r:id="rId1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69"/>
  <sheetViews>
    <sheetView view="pageBreakPreview" zoomScale="60" workbookViewId="0">
      <selection activeCell="O20" sqref="O20"/>
    </sheetView>
  </sheetViews>
  <sheetFormatPr defaultRowHeight="15"/>
  <cols>
    <col min="1" max="1" width="26" customWidth="1"/>
    <col min="2" max="2" width="16.5703125" customWidth="1"/>
    <col min="3" max="4" width="16.7109375" customWidth="1"/>
    <col min="5" max="5" width="20.5703125" customWidth="1"/>
    <col min="6" max="6" width="18.7109375" customWidth="1"/>
    <col min="7" max="7" width="18.28515625" customWidth="1"/>
  </cols>
  <sheetData>
    <row r="1" spans="1:7">
      <c r="A1" s="81" t="s">
        <v>160</v>
      </c>
      <c r="B1" s="81"/>
      <c r="C1" s="81"/>
      <c r="D1" s="81"/>
      <c r="E1" s="81"/>
      <c r="F1" s="81"/>
      <c r="G1" s="81"/>
    </row>
    <row r="3" spans="1:7">
      <c r="A3" s="82" t="s">
        <v>1</v>
      </c>
      <c r="B3" s="82" t="s">
        <v>161</v>
      </c>
      <c r="C3" s="82" t="s">
        <v>3</v>
      </c>
      <c r="D3" s="82" t="s">
        <v>96</v>
      </c>
      <c r="E3" s="82"/>
      <c r="F3" s="82"/>
      <c r="G3" s="82"/>
    </row>
    <row r="4" spans="1:7">
      <c r="A4" s="82"/>
      <c r="B4" s="82"/>
      <c r="C4" s="82"/>
      <c r="D4" s="82" t="s">
        <v>162</v>
      </c>
      <c r="E4" s="82"/>
      <c r="F4" s="82"/>
      <c r="G4" s="82" t="s">
        <v>163</v>
      </c>
    </row>
    <row r="5" spans="1:7" ht="81" customHeight="1">
      <c r="A5" s="82"/>
      <c r="B5" s="82"/>
      <c r="C5" s="82"/>
      <c r="D5" s="56" t="s">
        <v>164</v>
      </c>
      <c r="E5" s="56" t="s">
        <v>165</v>
      </c>
      <c r="F5" s="56" t="s">
        <v>166</v>
      </c>
      <c r="G5" s="82"/>
    </row>
    <row r="6" spans="1:7" ht="51" customHeight="1">
      <c r="A6" s="56" t="s">
        <v>167</v>
      </c>
      <c r="B6" s="57" t="s">
        <v>168</v>
      </c>
      <c r="C6" s="58">
        <f t="shared" ref="C6:C20" si="0">D6+E6+F6</f>
        <v>322443.88</v>
      </c>
      <c r="D6" s="58"/>
      <c r="E6" s="58"/>
      <c r="F6" s="58">
        <v>322443.88</v>
      </c>
      <c r="G6" s="56"/>
    </row>
    <row r="7" spans="1:7" ht="18.75" customHeight="1">
      <c r="A7" s="56" t="s">
        <v>169</v>
      </c>
      <c r="B7" s="57" t="s">
        <v>168</v>
      </c>
      <c r="C7" s="58">
        <f t="shared" si="0"/>
        <v>56141500</v>
      </c>
      <c r="D7" s="58">
        <f>D9+D20</f>
        <v>55691500</v>
      </c>
      <c r="E7" s="58">
        <f>E9+E19</f>
        <v>400000</v>
      </c>
      <c r="F7" s="58">
        <f>F9+F20</f>
        <v>50000</v>
      </c>
      <c r="G7" s="58">
        <f>G9+G20</f>
        <v>0</v>
      </c>
    </row>
    <row r="8" spans="1:7" ht="20.25" customHeight="1">
      <c r="A8" s="56" t="s">
        <v>96</v>
      </c>
      <c r="B8" s="57" t="s">
        <v>168</v>
      </c>
      <c r="C8" s="58">
        <f t="shared" si="0"/>
        <v>0</v>
      </c>
      <c r="D8" s="58"/>
      <c r="E8" s="58"/>
      <c r="F8" s="58"/>
      <c r="G8" s="56"/>
    </row>
    <row r="9" spans="1:7" ht="33.75" customHeight="1">
      <c r="A9" s="56" t="s">
        <v>170</v>
      </c>
      <c r="B9" s="57" t="s">
        <v>168</v>
      </c>
      <c r="C9" s="58">
        <f t="shared" si="0"/>
        <v>55691500</v>
      </c>
      <c r="D9" s="58">
        <f>SUM(D11:D18)</f>
        <v>55691500</v>
      </c>
      <c r="E9" s="58"/>
      <c r="F9" s="58"/>
      <c r="G9" s="56"/>
    </row>
    <row r="10" spans="1:7" ht="22.5" customHeight="1">
      <c r="A10" s="56" t="s">
        <v>96</v>
      </c>
      <c r="B10" s="57"/>
      <c r="C10" s="58"/>
      <c r="D10" s="58"/>
      <c r="E10" s="58"/>
      <c r="F10" s="58"/>
      <c r="G10" s="56"/>
    </row>
    <row r="11" spans="1:7" ht="37.5" customHeight="1">
      <c r="A11" s="56" t="s">
        <v>171</v>
      </c>
      <c r="B11" s="57"/>
      <c r="C11" s="58">
        <f t="shared" si="0"/>
        <v>27316000</v>
      </c>
      <c r="D11" s="58">
        <v>27316000</v>
      </c>
      <c r="E11" s="58"/>
      <c r="F11" s="58"/>
      <c r="G11" s="56"/>
    </row>
    <row r="12" spans="1:7" ht="22.5" customHeight="1">
      <c r="A12" s="56" t="s">
        <v>40</v>
      </c>
      <c r="B12" s="57"/>
      <c r="C12" s="58">
        <f t="shared" si="0"/>
        <v>15141900</v>
      </c>
      <c r="D12" s="58">
        <v>15141900</v>
      </c>
      <c r="E12" s="58"/>
      <c r="F12" s="58"/>
      <c r="G12" s="56"/>
    </row>
    <row r="13" spans="1:7">
      <c r="A13" s="59" t="s">
        <v>172</v>
      </c>
      <c r="B13" s="57"/>
      <c r="C13" s="58">
        <f t="shared" si="0"/>
        <v>2666000</v>
      </c>
      <c r="D13" s="58">
        <v>2666000</v>
      </c>
      <c r="E13" s="58"/>
      <c r="F13" s="58"/>
      <c r="G13" s="56"/>
    </row>
    <row r="14" spans="1:7" ht="18" customHeight="1">
      <c r="A14" s="59" t="s">
        <v>173</v>
      </c>
      <c r="B14" s="57"/>
      <c r="C14" s="58">
        <f t="shared" si="0"/>
        <v>420000</v>
      </c>
      <c r="D14" s="58">
        <v>420000</v>
      </c>
      <c r="E14" s="58"/>
      <c r="F14" s="58"/>
      <c r="G14" s="56"/>
    </row>
    <row r="15" spans="1:7">
      <c r="A15" s="59" t="s">
        <v>174</v>
      </c>
      <c r="B15" s="57"/>
      <c r="C15" s="58">
        <f t="shared" si="0"/>
        <v>2008100</v>
      </c>
      <c r="D15" s="58">
        <v>2008100</v>
      </c>
      <c r="E15" s="58"/>
      <c r="F15" s="58"/>
      <c r="G15" s="56"/>
    </row>
    <row r="16" spans="1:7">
      <c r="A16" s="59" t="s">
        <v>175</v>
      </c>
      <c r="B16" s="57"/>
      <c r="C16" s="58">
        <f t="shared" si="0"/>
        <v>3553600</v>
      </c>
      <c r="D16" s="58">
        <v>3553600</v>
      </c>
      <c r="E16" s="58"/>
      <c r="F16" s="58"/>
      <c r="G16" s="56"/>
    </row>
    <row r="17" spans="1:7">
      <c r="A17" s="59" t="s">
        <v>176</v>
      </c>
      <c r="B17" s="57"/>
      <c r="C17" s="58">
        <f t="shared" si="0"/>
        <v>3921200</v>
      </c>
      <c r="D17" s="58">
        <v>3921200</v>
      </c>
      <c r="E17" s="58"/>
      <c r="F17" s="58"/>
      <c r="G17" s="56"/>
    </row>
    <row r="18" spans="1:7" ht="19.5" customHeight="1">
      <c r="A18" s="59" t="s">
        <v>177</v>
      </c>
      <c r="B18" s="57"/>
      <c r="C18" s="58">
        <f t="shared" si="0"/>
        <v>664700</v>
      </c>
      <c r="D18" s="58">
        <v>664700</v>
      </c>
      <c r="E18" s="58"/>
      <c r="F18" s="58"/>
      <c r="G18" s="56"/>
    </row>
    <row r="19" spans="1:7" ht="20.25" customHeight="1">
      <c r="A19" s="56" t="s">
        <v>178</v>
      </c>
      <c r="B19" s="57" t="s">
        <v>168</v>
      </c>
      <c r="C19" s="58">
        <f t="shared" si="0"/>
        <v>400000</v>
      </c>
      <c r="D19" s="58"/>
      <c r="E19" s="58">
        <v>400000</v>
      </c>
      <c r="F19" s="58"/>
      <c r="G19" s="56"/>
    </row>
    <row r="20" spans="1:7" ht="153" customHeight="1">
      <c r="A20" s="56" t="s">
        <v>179</v>
      </c>
      <c r="B20" s="57" t="s">
        <v>168</v>
      </c>
      <c r="C20" s="58">
        <f t="shared" si="0"/>
        <v>50000</v>
      </c>
      <c r="D20" s="58">
        <f>D22+D23</f>
        <v>0</v>
      </c>
      <c r="E20" s="58">
        <f>E22+E23</f>
        <v>0</v>
      </c>
      <c r="F20" s="58">
        <v>50000</v>
      </c>
      <c r="G20" s="58">
        <f>G22+G23</f>
        <v>0</v>
      </c>
    </row>
    <row r="21" spans="1:7" ht="22.5" customHeight="1">
      <c r="A21" s="56" t="s">
        <v>96</v>
      </c>
      <c r="B21" s="57" t="s">
        <v>168</v>
      </c>
      <c r="C21" s="58"/>
      <c r="D21" s="58"/>
      <c r="E21" s="58"/>
      <c r="F21" s="58"/>
      <c r="G21" s="56"/>
    </row>
    <row r="22" spans="1:7" ht="22.5" customHeight="1">
      <c r="A22" s="56" t="s">
        <v>180</v>
      </c>
      <c r="B22" s="57" t="s">
        <v>168</v>
      </c>
      <c r="C22" s="58">
        <f t="shared" ref="C22:C30" si="1">D22+E22+F22</f>
        <v>50000</v>
      </c>
      <c r="D22" s="58"/>
      <c r="E22" s="58"/>
      <c r="F22" s="58">
        <v>50000</v>
      </c>
      <c r="G22" s="56"/>
    </row>
    <row r="23" spans="1:7" ht="24" customHeight="1">
      <c r="A23" s="56" t="s">
        <v>181</v>
      </c>
      <c r="B23" s="57" t="s">
        <v>168</v>
      </c>
      <c r="C23" s="58">
        <f t="shared" si="1"/>
        <v>0</v>
      </c>
      <c r="D23" s="58"/>
      <c r="E23" s="58"/>
      <c r="F23" s="58"/>
      <c r="G23" s="56"/>
    </row>
    <row r="24" spans="1:7" ht="48.75" customHeight="1">
      <c r="A24" s="56" t="s">
        <v>182</v>
      </c>
      <c r="B24" s="57" t="s">
        <v>168</v>
      </c>
      <c r="C24" s="58">
        <f t="shared" si="1"/>
        <v>0</v>
      </c>
      <c r="D24" s="58"/>
      <c r="E24" s="58"/>
      <c r="F24" s="58"/>
      <c r="G24" s="56"/>
    </row>
    <row r="25" spans="1:7" ht="17.25" customHeight="1">
      <c r="A25" s="56" t="s">
        <v>183</v>
      </c>
      <c r="B25" s="57" t="s">
        <v>168</v>
      </c>
      <c r="C25" s="58">
        <f t="shared" si="1"/>
        <v>0</v>
      </c>
      <c r="D25" s="58"/>
      <c r="E25" s="58"/>
      <c r="F25" s="58"/>
      <c r="G25" s="56"/>
    </row>
    <row r="26" spans="1:7">
      <c r="A26" s="56"/>
      <c r="B26" s="57" t="s">
        <v>168</v>
      </c>
      <c r="C26" s="58">
        <f t="shared" si="1"/>
        <v>0</v>
      </c>
      <c r="D26" s="58"/>
      <c r="E26" s="58"/>
      <c r="F26" s="58"/>
      <c r="G26" s="56"/>
    </row>
    <row r="27" spans="1:7">
      <c r="A27" s="56"/>
      <c r="B27" s="57" t="s">
        <v>168</v>
      </c>
      <c r="C27" s="58">
        <f t="shared" si="1"/>
        <v>0</v>
      </c>
      <c r="D27" s="58"/>
      <c r="E27" s="58"/>
      <c r="F27" s="58"/>
      <c r="G27" s="56"/>
    </row>
    <row r="28" spans="1:7" ht="32.25" customHeight="1">
      <c r="A28" s="56" t="s">
        <v>184</v>
      </c>
      <c r="B28" s="57" t="s">
        <v>168</v>
      </c>
      <c r="C28" s="58">
        <f t="shared" si="1"/>
        <v>0</v>
      </c>
      <c r="D28" s="58"/>
      <c r="E28" s="58"/>
      <c r="F28" s="58"/>
      <c r="G28" s="56"/>
    </row>
    <row r="29" spans="1:7" ht="54.75" customHeight="1">
      <c r="A29" s="56" t="s">
        <v>185</v>
      </c>
      <c r="B29" s="57" t="s">
        <v>168</v>
      </c>
      <c r="C29" s="58">
        <f t="shared" si="1"/>
        <v>0</v>
      </c>
      <c r="D29" s="58">
        <f>D6+D7-D30</f>
        <v>0</v>
      </c>
      <c r="E29" s="58">
        <f>E6+E7-E30</f>
        <v>0</v>
      </c>
      <c r="F29" s="58">
        <f>F6+F7-F30</f>
        <v>0</v>
      </c>
      <c r="G29" s="58">
        <f>G6+G7-G30</f>
        <v>0</v>
      </c>
    </row>
    <row r="30" spans="1:7">
      <c r="A30" s="56" t="s">
        <v>186</v>
      </c>
      <c r="B30" s="57">
        <v>900</v>
      </c>
      <c r="C30" s="58">
        <f t="shared" si="1"/>
        <v>56463943.880000003</v>
      </c>
      <c r="D30" s="58">
        <f>SUM(D32:D39)</f>
        <v>55691500</v>
      </c>
      <c r="E30" s="58">
        <f>SUM(E32:E39)</f>
        <v>400000</v>
      </c>
      <c r="F30" s="58">
        <f>SUM(F32:F39)</f>
        <v>372443.88</v>
      </c>
      <c r="G30" s="58">
        <f>SUM(G32:G39)</f>
        <v>0</v>
      </c>
    </row>
    <row r="31" spans="1:7" ht="22.5" customHeight="1">
      <c r="A31" s="56" t="s">
        <v>96</v>
      </c>
      <c r="B31" s="57"/>
      <c r="C31" s="58"/>
      <c r="D31" s="58"/>
      <c r="E31" s="58"/>
      <c r="F31" s="58"/>
      <c r="G31" s="56"/>
    </row>
    <row r="32" spans="1:7" ht="37.5" customHeight="1">
      <c r="A32" s="56" t="s">
        <v>171</v>
      </c>
      <c r="B32" s="57"/>
      <c r="C32" s="58">
        <f>D32+E32+F32</f>
        <v>28088443.879999999</v>
      </c>
      <c r="D32" s="58">
        <f>D45+D56+D66+D132+D136</f>
        <v>27316000</v>
      </c>
      <c r="E32" s="58">
        <f>E45+E56+E66+E132+E136</f>
        <v>400000</v>
      </c>
      <c r="F32" s="58">
        <f>F45+F56+F66+F132+F136</f>
        <v>372443.88</v>
      </c>
      <c r="G32" s="58">
        <f>G45+G56+G66+G132+G136</f>
        <v>0</v>
      </c>
    </row>
    <row r="33" spans="1:7" ht="25.5" customHeight="1">
      <c r="A33" s="59" t="s">
        <v>40</v>
      </c>
      <c r="B33" s="60"/>
      <c r="C33" s="61">
        <f>D33+E33+F33</f>
        <v>15141900</v>
      </c>
      <c r="D33" s="58">
        <f>D46+D57+D67+D133+D137</f>
        <v>15141900</v>
      </c>
      <c r="E33" s="61"/>
      <c r="F33" s="61"/>
      <c r="G33" s="59"/>
    </row>
    <row r="34" spans="1:7">
      <c r="A34" s="59" t="s">
        <v>172</v>
      </c>
      <c r="B34" s="60"/>
      <c r="C34" s="61">
        <f t="shared" ref="C34:C39" si="2">D34+E34+F34</f>
        <v>2666000</v>
      </c>
      <c r="D34" s="58">
        <f t="shared" ref="D34:D39" si="3">D47+D58+D68+D138</f>
        <v>2666000</v>
      </c>
      <c r="E34" s="61"/>
      <c r="F34" s="61"/>
      <c r="G34" s="59"/>
    </row>
    <row r="35" spans="1:7" ht="21" customHeight="1">
      <c r="A35" s="59" t="s">
        <v>173</v>
      </c>
      <c r="B35" s="60"/>
      <c r="C35" s="61">
        <f t="shared" si="2"/>
        <v>420000</v>
      </c>
      <c r="D35" s="58">
        <f t="shared" si="3"/>
        <v>420000</v>
      </c>
      <c r="E35" s="61"/>
      <c r="F35" s="61"/>
      <c r="G35" s="59"/>
    </row>
    <row r="36" spans="1:7">
      <c r="A36" s="59" t="s">
        <v>174</v>
      </c>
      <c r="B36" s="60"/>
      <c r="C36" s="61">
        <f t="shared" si="2"/>
        <v>2008100</v>
      </c>
      <c r="D36" s="58">
        <f t="shared" si="3"/>
        <v>2008100</v>
      </c>
      <c r="E36" s="61"/>
      <c r="F36" s="61"/>
      <c r="G36" s="59"/>
    </row>
    <row r="37" spans="1:7">
      <c r="A37" s="59" t="s">
        <v>175</v>
      </c>
      <c r="B37" s="60"/>
      <c r="C37" s="61">
        <f t="shared" si="2"/>
        <v>3553600</v>
      </c>
      <c r="D37" s="58">
        <f t="shared" si="3"/>
        <v>3553600</v>
      </c>
      <c r="E37" s="61"/>
      <c r="F37" s="61"/>
      <c r="G37" s="59"/>
    </row>
    <row r="38" spans="1:7">
      <c r="A38" s="59" t="s">
        <v>176</v>
      </c>
      <c r="B38" s="60"/>
      <c r="C38" s="61">
        <f t="shared" si="2"/>
        <v>3921200</v>
      </c>
      <c r="D38" s="58">
        <f t="shared" si="3"/>
        <v>3921200</v>
      </c>
      <c r="E38" s="61"/>
      <c r="F38" s="61"/>
      <c r="G38" s="59"/>
    </row>
    <row r="39" spans="1:7" ht="19.5" customHeight="1">
      <c r="A39" s="59" t="s">
        <v>177</v>
      </c>
      <c r="B39" s="60"/>
      <c r="C39" s="61">
        <f t="shared" si="2"/>
        <v>664700</v>
      </c>
      <c r="D39" s="58">
        <f t="shared" si="3"/>
        <v>664700</v>
      </c>
      <c r="E39" s="61"/>
      <c r="F39" s="61"/>
      <c r="G39" s="59"/>
    </row>
    <row r="40" spans="1:7" ht="24" customHeight="1">
      <c r="A40" s="56" t="s">
        <v>96</v>
      </c>
      <c r="B40" s="57"/>
      <c r="C40" s="61"/>
      <c r="D40" s="58"/>
      <c r="E40" s="58"/>
      <c r="F40" s="58"/>
      <c r="G40" s="56"/>
    </row>
    <row r="41" spans="1:7" ht="52.5" customHeight="1">
      <c r="A41" s="56" t="s">
        <v>187</v>
      </c>
      <c r="B41" s="57">
        <v>210</v>
      </c>
      <c r="C41" s="58">
        <f>D41+E41+F41</f>
        <v>44176200</v>
      </c>
      <c r="D41" s="58">
        <f>D43+D53+D54</f>
        <v>44176200</v>
      </c>
      <c r="E41" s="58">
        <f>E43+E53+E54</f>
        <v>0</v>
      </c>
      <c r="F41" s="58">
        <f>F43+F53+F54</f>
        <v>0</v>
      </c>
      <c r="G41" s="58">
        <f>G43+G53+G54</f>
        <v>0</v>
      </c>
    </row>
    <row r="42" spans="1:7">
      <c r="A42" s="56" t="s">
        <v>94</v>
      </c>
      <c r="B42" s="57"/>
      <c r="C42" s="58"/>
      <c r="D42" s="58"/>
      <c r="E42" s="58"/>
      <c r="F42" s="58"/>
      <c r="G42" s="56"/>
    </row>
    <row r="43" spans="1:7" ht="21" customHeight="1">
      <c r="A43" s="56" t="s">
        <v>42</v>
      </c>
      <c r="B43" s="57">
        <v>211</v>
      </c>
      <c r="C43" s="58">
        <f>D43+E43+F43</f>
        <v>33950800</v>
      </c>
      <c r="D43" s="58">
        <f>SUM(D45:D52)</f>
        <v>33950800</v>
      </c>
      <c r="E43" s="58"/>
      <c r="F43" s="58"/>
      <c r="G43" s="56"/>
    </row>
    <row r="44" spans="1:7" ht="21" customHeight="1">
      <c r="A44" s="56" t="s">
        <v>96</v>
      </c>
      <c r="B44" s="57"/>
      <c r="C44" s="58"/>
      <c r="D44" s="58"/>
      <c r="E44" s="58"/>
      <c r="F44" s="58"/>
      <c r="G44" s="56"/>
    </row>
    <row r="45" spans="1:7" ht="36" customHeight="1">
      <c r="A45" s="56" t="s">
        <v>171</v>
      </c>
      <c r="B45" s="57">
        <v>211</v>
      </c>
      <c r="C45" s="58">
        <f>D45+E45+F45</f>
        <v>18923200</v>
      </c>
      <c r="D45" s="58">
        <v>18923200</v>
      </c>
      <c r="E45" s="58"/>
      <c r="F45" s="58"/>
      <c r="G45" s="56"/>
    </row>
    <row r="46" spans="1:7" ht="19.5" customHeight="1">
      <c r="A46" s="59" t="s">
        <v>40</v>
      </c>
      <c r="B46" s="60">
        <v>211</v>
      </c>
      <c r="C46" s="61">
        <f>D46+E46+F46</f>
        <v>6497600</v>
      </c>
      <c r="D46" s="61">
        <v>6497600</v>
      </c>
      <c r="E46" s="61"/>
      <c r="F46" s="61"/>
      <c r="G46" s="59"/>
    </row>
    <row r="47" spans="1:7">
      <c r="A47" s="59" t="s">
        <v>172</v>
      </c>
      <c r="B47" s="60" t="s">
        <v>188</v>
      </c>
      <c r="C47" s="61">
        <f t="shared" ref="C47:C52" si="4">D47+E47+F47</f>
        <v>1700000</v>
      </c>
      <c r="D47" s="61">
        <v>1700000</v>
      </c>
      <c r="E47" s="61"/>
      <c r="F47" s="61"/>
      <c r="G47" s="59"/>
    </row>
    <row r="48" spans="1:7" ht="21" customHeight="1">
      <c r="A48" s="59" t="s">
        <v>173</v>
      </c>
      <c r="B48" s="60" t="s">
        <v>189</v>
      </c>
      <c r="C48" s="61">
        <f t="shared" si="4"/>
        <v>250000</v>
      </c>
      <c r="D48" s="61">
        <v>250000</v>
      </c>
      <c r="E48" s="61"/>
      <c r="F48" s="61"/>
      <c r="G48" s="59"/>
    </row>
    <row r="49" spans="1:7">
      <c r="A49" s="59" t="s">
        <v>174</v>
      </c>
      <c r="B49" s="60" t="s">
        <v>190</v>
      </c>
      <c r="C49" s="61">
        <f t="shared" si="4"/>
        <v>1290000</v>
      </c>
      <c r="D49" s="61">
        <v>1290000</v>
      </c>
      <c r="E49" s="61"/>
      <c r="F49" s="61"/>
      <c r="G49" s="59"/>
    </row>
    <row r="50" spans="1:7">
      <c r="A50" s="59" t="s">
        <v>175</v>
      </c>
      <c r="B50" s="60" t="s">
        <v>191</v>
      </c>
      <c r="C50" s="61">
        <f t="shared" si="4"/>
        <v>2293100</v>
      </c>
      <c r="D50" s="61">
        <v>2293100</v>
      </c>
      <c r="E50" s="61"/>
      <c r="F50" s="61"/>
      <c r="G50" s="59"/>
    </row>
    <row r="51" spans="1:7">
      <c r="A51" s="59" t="s">
        <v>176</v>
      </c>
      <c r="B51" s="60" t="s">
        <v>192</v>
      </c>
      <c r="C51" s="61">
        <f t="shared" si="4"/>
        <v>2600200</v>
      </c>
      <c r="D51" s="61">
        <v>2600200</v>
      </c>
      <c r="E51" s="61"/>
      <c r="F51" s="61"/>
      <c r="G51" s="59"/>
    </row>
    <row r="52" spans="1:7" ht="19.5" customHeight="1">
      <c r="A52" s="59" t="s">
        <v>177</v>
      </c>
      <c r="B52" s="60" t="s">
        <v>193</v>
      </c>
      <c r="C52" s="61">
        <f t="shared" si="4"/>
        <v>396700</v>
      </c>
      <c r="D52" s="61">
        <v>396700</v>
      </c>
      <c r="E52" s="61"/>
      <c r="F52" s="61"/>
      <c r="G52" s="59"/>
    </row>
    <row r="53" spans="1:7">
      <c r="A53" s="59" t="s">
        <v>7</v>
      </c>
      <c r="B53" s="60">
        <v>212</v>
      </c>
      <c r="C53" s="61">
        <f>D53+E53+F53</f>
        <v>0</v>
      </c>
      <c r="D53" s="61"/>
      <c r="E53" s="61"/>
      <c r="F53" s="61"/>
      <c r="G53" s="59"/>
    </row>
    <row r="54" spans="1:7" ht="43.5" customHeight="1">
      <c r="A54" s="56" t="s">
        <v>194</v>
      </c>
      <c r="B54" s="57">
        <v>213</v>
      </c>
      <c r="C54" s="58">
        <f>D54+E54+F54</f>
        <v>10225400</v>
      </c>
      <c r="D54" s="58">
        <f>SUM(D56:D63)</f>
        <v>10225400</v>
      </c>
      <c r="E54" s="58"/>
      <c r="F54" s="58"/>
      <c r="G54" s="56"/>
    </row>
    <row r="55" spans="1:7">
      <c r="A55" s="56" t="s">
        <v>96</v>
      </c>
      <c r="B55" s="57"/>
      <c r="C55" s="58"/>
      <c r="D55" s="58"/>
      <c r="E55" s="58"/>
      <c r="F55" s="58"/>
      <c r="G55" s="56"/>
    </row>
    <row r="56" spans="1:7" ht="37.5" customHeight="1">
      <c r="A56" s="56" t="s">
        <v>171</v>
      </c>
      <c r="B56" s="57">
        <v>213</v>
      </c>
      <c r="C56" s="58">
        <f>D56+E56+F56</f>
        <v>5714800</v>
      </c>
      <c r="D56" s="58">
        <v>5714800</v>
      </c>
      <c r="E56" s="58"/>
      <c r="F56" s="58"/>
      <c r="G56" s="56"/>
    </row>
    <row r="57" spans="1:7" ht="21.75" customHeight="1">
      <c r="A57" s="59" t="s">
        <v>40</v>
      </c>
      <c r="B57" s="60">
        <v>213</v>
      </c>
      <c r="C57" s="61">
        <f>D57+E57+F57</f>
        <v>1962300</v>
      </c>
      <c r="D57" s="61">
        <v>1962300</v>
      </c>
      <c r="E57" s="61"/>
      <c r="F57" s="61"/>
      <c r="G57" s="59"/>
    </row>
    <row r="58" spans="1:7">
      <c r="A58" s="59" t="s">
        <v>172</v>
      </c>
      <c r="B58" s="60" t="s">
        <v>195</v>
      </c>
      <c r="C58" s="61">
        <f t="shared" ref="C58:C63" si="5">D58+E58+F58</f>
        <v>513000</v>
      </c>
      <c r="D58" s="61">
        <v>513000</v>
      </c>
      <c r="E58" s="61"/>
      <c r="F58" s="61"/>
      <c r="G58" s="59"/>
    </row>
    <row r="59" spans="1:7" ht="18" customHeight="1">
      <c r="A59" s="59" t="s">
        <v>173</v>
      </c>
      <c r="B59" s="60" t="s">
        <v>196</v>
      </c>
      <c r="C59" s="61">
        <f t="shared" si="5"/>
        <v>60000</v>
      </c>
      <c r="D59" s="61">
        <v>60000</v>
      </c>
      <c r="E59" s="61"/>
      <c r="F59" s="61"/>
      <c r="G59" s="59"/>
    </row>
    <row r="60" spans="1:7" ht="19.5" customHeight="1">
      <c r="A60" s="59" t="s">
        <v>174</v>
      </c>
      <c r="B60" s="60" t="s">
        <v>197</v>
      </c>
      <c r="C60" s="61">
        <f t="shared" si="5"/>
        <v>392000</v>
      </c>
      <c r="D60" s="61">
        <v>392000</v>
      </c>
      <c r="E60" s="61"/>
      <c r="F60" s="61"/>
      <c r="G60" s="59"/>
    </row>
    <row r="61" spans="1:7">
      <c r="A61" s="59" t="s">
        <v>175</v>
      </c>
      <c r="B61" s="60" t="s">
        <v>198</v>
      </c>
      <c r="C61" s="61">
        <f t="shared" si="5"/>
        <v>692500</v>
      </c>
      <c r="D61" s="61">
        <v>692500</v>
      </c>
      <c r="E61" s="61"/>
      <c r="F61" s="61"/>
      <c r="G61" s="59"/>
    </row>
    <row r="62" spans="1:7">
      <c r="A62" s="59" t="s">
        <v>176</v>
      </c>
      <c r="B62" s="60" t="s">
        <v>199</v>
      </c>
      <c r="C62" s="61">
        <f t="shared" si="5"/>
        <v>771000</v>
      </c>
      <c r="D62" s="61">
        <v>771000</v>
      </c>
      <c r="E62" s="61"/>
      <c r="F62" s="61"/>
      <c r="G62" s="59"/>
    </row>
    <row r="63" spans="1:7" ht="21" customHeight="1">
      <c r="A63" s="59" t="s">
        <v>177</v>
      </c>
      <c r="B63" s="60" t="s">
        <v>200</v>
      </c>
      <c r="C63" s="61">
        <f t="shared" si="5"/>
        <v>119800</v>
      </c>
      <c r="D63" s="61">
        <v>119800</v>
      </c>
      <c r="E63" s="61"/>
      <c r="F63" s="61"/>
      <c r="G63" s="59"/>
    </row>
    <row r="64" spans="1:7" ht="24.75" customHeight="1">
      <c r="A64" s="56" t="s">
        <v>201</v>
      </c>
      <c r="B64" s="57">
        <v>220</v>
      </c>
      <c r="C64" s="58">
        <f>D64+E64+F64</f>
        <v>6330643.8799999999</v>
      </c>
      <c r="D64" s="58">
        <f>D75+D85+D89+D99+D103+D113</f>
        <v>5758200</v>
      </c>
      <c r="E64" s="58">
        <f>E75+E85+E89+E99+E103+E113</f>
        <v>400000</v>
      </c>
      <c r="F64" s="58">
        <f>F75+F85+F89+F99+F103+F113</f>
        <v>172443.88</v>
      </c>
      <c r="G64" s="58">
        <f>G75+G85+G89+G99+G103+G113</f>
        <v>0</v>
      </c>
    </row>
    <row r="65" spans="1:7" ht="22.5" customHeight="1">
      <c r="A65" s="56" t="s">
        <v>96</v>
      </c>
      <c r="B65" s="57"/>
      <c r="C65" s="58"/>
      <c r="D65" s="58"/>
      <c r="E65" s="58"/>
      <c r="F65" s="58"/>
      <c r="G65" s="56"/>
    </row>
    <row r="66" spans="1:7" ht="39.75" customHeight="1">
      <c r="A66" s="56" t="s">
        <v>171</v>
      </c>
      <c r="B66" s="57">
        <v>220</v>
      </c>
      <c r="C66" s="58">
        <f>D66+E66+F66</f>
        <v>2121443.88</v>
      </c>
      <c r="D66" s="58">
        <f>D77+D87+D91+D101+D105+D115</f>
        <v>1549000</v>
      </c>
      <c r="E66" s="58">
        <f>E77+E87+E91+E101+E105+E115</f>
        <v>400000</v>
      </c>
      <c r="F66" s="58">
        <f>F77+F87+F91+F101+F105+F115</f>
        <v>172443.88</v>
      </c>
      <c r="G66" s="58">
        <f>G77+G87+G91+G101+G105+G115</f>
        <v>0</v>
      </c>
    </row>
    <row r="67" spans="1:7" ht="21" customHeight="1">
      <c r="A67" s="59" t="s">
        <v>40</v>
      </c>
      <c r="B67" s="60">
        <v>220</v>
      </c>
      <c r="C67" s="61">
        <f t="shared" ref="C67:C123" si="6">D67+E67+F67</f>
        <v>2390000</v>
      </c>
      <c r="D67" s="61">
        <f>D78+D88+D92+D102+D106+D116</f>
        <v>2390000</v>
      </c>
      <c r="E67" s="61"/>
      <c r="F67" s="61"/>
      <c r="G67" s="59"/>
    </row>
    <row r="68" spans="1:7">
      <c r="A68" s="59" t="s">
        <v>172</v>
      </c>
      <c r="B68" s="60" t="s">
        <v>202</v>
      </c>
      <c r="C68" s="61">
        <f t="shared" si="6"/>
        <v>400000</v>
      </c>
      <c r="D68" s="61">
        <f t="shared" ref="D68:D73" si="7">D79+D93+D107+D117</f>
        <v>400000</v>
      </c>
      <c r="E68" s="61"/>
      <c r="F68" s="61"/>
      <c r="G68" s="59"/>
    </row>
    <row r="69" spans="1:7" ht="21.75" customHeight="1">
      <c r="A69" s="59" t="s">
        <v>173</v>
      </c>
      <c r="B69" s="60" t="s">
        <v>203</v>
      </c>
      <c r="C69" s="61">
        <f t="shared" si="6"/>
        <v>101000</v>
      </c>
      <c r="D69" s="61">
        <f t="shared" si="7"/>
        <v>101000</v>
      </c>
      <c r="E69" s="61"/>
      <c r="F69" s="61"/>
      <c r="G69" s="59"/>
    </row>
    <row r="70" spans="1:7">
      <c r="A70" s="59" t="s">
        <v>174</v>
      </c>
      <c r="B70" s="60" t="s">
        <v>204</v>
      </c>
      <c r="C70" s="61">
        <f t="shared" si="6"/>
        <v>306000</v>
      </c>
      <c r="D70" s="61">
        <f t="shared" si="7"/>
        <v>306000</v>
      </c>
      <c r="E70" s="61"/>
      <c r="F70" s="61"/>
      <c r="G70" s="59"/>
    </row>
    <row r="71" spans="1:7">
      <c r="A71" s="59" t="s">
        <v>175</v>
      </c>
      <c r="B71" s="60" t="s">
        <v>205</v>
      </c>
      <c r="C71" s="61">
        <f t="shared" si="6"/>
        <v>484000</v>
      </c>
      <c r="D71" s="61">
        <f t="shared" si="7"/>
        <v>484000</v>
      </c>
      <c r="E71" s="61"/>
      <c r="F71" s="61"/>
      <c r="G71" s="59"/>
    </row>
    <row r="72" spans="1:7">
      <c r="A72" s="59" t="s">
        <v>176</v>
      </c>
      <c r="B72" s="60" t="s">
        <v>206</v>
      </c>
      <c r="C72" s="61">
        <f t="shared" si="6"/>
        <v>430000</v>
      </c>
      <c r="D72" s="61">
        <f t="shared" si="7"/>
        <v>430000</v>
      </c>
      <c r="E72" s="61"/>
      <c r="F72" s="61"/>
      <c r="G72" s="59"/>
    </row>
    <row r="73" spans="1:7" ht="23.25" customHeight="1">
      <c r="A73" s="59" t="s">
        <v>177</v>
      </c>
      <c r="B73" s="60" t="s">
        <v>207</v>
      </c>
      <c r="C73" s="61">
        <f t="shared" si="6"/>
        <v>138200</v>
      </c>
      <c r="D73" s="61">
        <f t="shared" si="7"/>
        <v>138200</v>
      </c>
      <c r="E73" s="61"/>
      <c r="F73" s="61"/>
      <c r="G73" s="59"/>
    </row>
    <row r="74" spans="1:7">
      <c r="A74" s="56" t="s">
        <v>94</v>
      </c>
      <c r="B74" s="57"/>
      <c r="C74" s="58">
        <f t="shared" si="6"/>
        <v>0</v>
      </c>
      <c r="D74" s="58"/>
      <c r="E74" s="58"/>
      <c r="F74" s="58"/>
      <c r="G74" s="56"/>
    </row>
    <row r="75" spans="1:7" ht="20.25" customHeight="1">
      <c r="A75" s="56" t="s">
        <v>8</v>
      </c>
      <c r="B75" s="57">
        <v>221</v>
      </c>
      <c r="C75" s="58">
        <f t="shared" si="6"/>
        <v>677000</v>
      </c>
      <c r="D75" s="58">
        <f>SUM(D77:D84)</f>
        <v>662000</v>
      </c>
      <c r="E75" s="58">
        <f>SUM(E77:E84)</f>
        <v>0</v>
      </c>
      <c r="F75" s="58">
        <f>SUM(F77:F84)</f>
        <v>15000</v>
      </c>
      <c r="G75" s="58">
        <f>SUM(G77:G84)</f>
        <v>0</v>
      </c>
    </row>
    <row r="76" spans="1:7" ht="20.25" customHeight="1">
      <c r="A76" s="56" t="s">
        <v>96</v>
      </c>
      <c r="B76" s="57"/>
      <c r="C76" s="58"/>
      <c r="D76" s="58"/>
      <c r="E76" s="58"/>
      <c r="F76" s="58"/>
      <c r="G76" s="56"/>
    </row>
    <row r="77" spans="1:7" ht="39" customHeight="1">
      <c r="A77" s="56" t="s">
        <v>171</v>
      </c>
      <c r="B77" s="57">
        <v>221</v>
      </c>
      <c r="C77" s="58">
        <f t="shared" si="6"/>
        <v>287000</v>
      </c>
      <c r="D77" s="58">
        <v>272000</v>
      </c>
      <c r="E77" s="58"/>
      <c r="F77" s="58">
        <v>15000</v>
      </c>
      <c r="G77" s="56"/>
    </row>
    <row r="78" spans="1:7" ht="23.25" customHeight="1">
      <c r="A78" s="59" t="s">
        <v>40</v>
      </c>
      <c r="B78" s="60">
        <v>221</v>
      </c>
      <c r="C78" s="61">
        <f t="shared" si="6"/>
        <v>80000</v>
      </c>
      <c r="D78" s="61">
        <v>80000</v>
      </c>
      <c r="E78" s="61"/>
      <c r="F78" s="61"/>
      <c r="G78" s="59"/>
    </row>
    <row r="79" spans="1:7">
      <c r="A79" s="59" t="s">
        <v>172</v>
      </c>
      <c r="B79" s="60" t="s">
        <v>208</v>
      </c>
      <c r="C79" s="61">
        <f t="shared" si="6"/>
        <v>80000</v>
      </c>
      <c r="D79" s="61">
        <v>80000</v>
      </c>
      <c r="E79" s="61"/>
      <c r="F79" s="61"/>
      <c r="G79" s="59"/>
    </row>
    <row r="80" spans="1:7" ht="21" customHeight="1">
      <c r="A80" s="59" t="s">
        <v>173</v>
      </c>
      <c r="B80" s="60" t="s">
        <v>209</v>
      </c>
      <c r="C80" s="61">
        <f t="shared" si="6"/>
        <v>20000</v>
      </c>
      <c r="D80" s="61">
        <v>20000</v>
      </c>
      <c r="E80" s="61"/>
      <c r="F80" s="61"/>
      <c r="G80" s="59"/>
    </row>
    <row r="81" spans="1:7">
      <c r="A81" s="59" t="s">
        <v>174</v>
      </c>
      <c r="B81" s="60" t="s">
        <v>210</v>
      </c>
      <c r="C81" s="61">
        <f t="shared" si="6"/>
        <v>20000</v>
      </c>
      <c r="D81" s="61">
        <v>20000</v>
      </c>
      <c r="E81" s="61"/>
      <c r="F81" s="61"/>
      <c r="G81" s="59"/>
    </row>
    <row r="82" spans="1:7">
      <c r="A82" s="59" t="s">
        <v>175</v>
      </c>
      <c r="B82" s="60" t="s">
        <v>211</v>
      </c>
      <c r="C82" s="61">
        <f t="shared" si="6"/>
        <v>80000</v>
      </c>
      <c r="D82" s="61">
        <v>80000</v>
      </c>
      <c r="E82" s="61"/>
      <c r="F82" s="61"/>
      <c r="G82" s="59"/>
    </row>
    <row r="83" spans="1:7">
      <c r="A83" s="59" t="s">
        <v>176</v>
      </c>
      <c r="B83" s="60" t="s">
        <v>212</v>
      </c>
      <c r="C83" s="61">
        <f t="shared" si="6"/>
        <v>70000</v>
      </c>
      <c r="D83" s="61">
        <v>70000</v>
      </c>
      <c r="E83" s="61"/>
      <c r="F83" s="61"/>
      <c r="G83" s="59"/>
    </row>
    <row r="84" spans="1:7" ht="21" customHeight="1">
      <c r="A84" s="59" t="s">
        <v>177</v>
      </c>
      <c r="B84" s="60" t="s">
        <v>213</v>
      </c>
      <c r="C84" s="61">
        <f t="shared" si="6"/>
        <v>40000</v>
      </c>
      <c r="D84" s="61">
        <v>40000</v>
      </c>
      <c r="E84" s="61"/>
      <c r="F84" s="61"/>
      <c r="G84" s="59"/>
    </row>
    <row r="85" spans="1:7" ht="24.75" customHeight="1">
      <c r="A85" s="56" t="s">
        <v>9</v>
      </c>
      <c r="B85" s="57">
        <v>222</v>
      </c>
      <c r="C85" s="58">
        <f t="shared" si="6"/>
        <v>0</v>
      </c>
      <c r="D85" s="58"/>
      <c r="E85" s="58"/>
      <c r="F85" s="58"/>
      <c r="G85" s="56"/>
    </row>
    <row r="86" spans="1:7" ht="24.75" customHeight="1">
      <c r="A86" s="56" t="s">
        <v>96</v>
      </c>
      <c r="B86" s="57"/>
      <c r="C86" s="58"/>
      <c r="D86" s="58"/>
      <c r="E86" s="58"/>
      <c r="F86" s="58"/>
      <c r="G86" s="56"/>
    </row>
    <row r="87" spans="1:7" ht="39.75" customHeight="1">
      <c r="A87" s="56" t="s">
        <v>171</v>
      </c>
      <c r="B87" s="57">
        <v>222</v>
      </c>
      <c r="C87" s="58">
        <f>D87+E87+F87</f>
        <v>0</v>
      </c>
      <c r="D87" s="58"/>
      <c r="E87" s="58"/>
      <c r="F87" s="58"/>
      <c r="G87" s="56"/>
    </row>
    <row r="88" spans="1:7" ht="28.5" customHeight="1">
      <c r="A88" s="56" t="s">
        <v>40</v>
      </c>
      <c r="B88" s="57">
        <v>222</v>
      </c>
      <c r="C88" s="58">
        <f>D88+E88+F88</f>
        <v>0</v>
      </c>
      <c r="D88" s="58"/>
      <c r="E88" s="58"/>
      <c r="F88" s="58"/>
      <c r="G88" s="56"/>
    </row>
    <row r="89" spans="1:7" ht="31.5" customHeight="1">
      <c r="A89" s="56" t="s">
        <v>214</v>
      </c>
      <c r="B89" s="57">
        <v>223</v>
      </c>
      <c r="C89" s="58">
        <f t="shared" si="6"/>
        <v>2150200</v>
      </c>
      <c r="D89" s="58">
        <f>SUM(D91:D98)</f>
        <v>2150200</v>
      </c>
      <c r="E89" s="58">
        <f>SUM(E91:E98)</f>
        <v>0</v>
      </c>
      <c r="F89" s="58">
        <f>SUM(F91:F98)</f>
        <v>0</v>
      </c>
      <c r="G89" s="58">
        <f>SUM(G91:G98)</f>
        <v>0</v>
      </c>
    </row>
    <row r="90" spans="1:7" ht="18.75" customHeight="1">
      <c r="A90" s="56" t="s">
        <v>96</v>
      </c>
      <c r="B90" s="57"/>
      <c r="C90" s="58"/>
      <c r="D90" s="58"/>
      <c r="E90" s="58"/>
      <c r="F90" s="58"/>
      <c r="G90" s="56"/>
    </row>
    <row r="91" spans="1:7" ht="37.5" customHeight="1">
      <c r="A91" s="56" t="s">
        <v>171</v>
      </c>
      <c r="B91" s="57">
        <v>223</v>
      </c>
      <c r="C91" s="58">
        <f t="shared" si="6"/>
        <v>804000</v>
      </c>
      <c r="D91" s="58">
        <v>804000</v>
      </c>
      <c r="E91" s="58"/>
      <c r="F91" s="58"/>
      <c r="G91" s="56"/>
    </row>
    <row r="92" spans="1:7" ht="24.75" customHeight="1">
      <c r="A92" s="56" t="s">
        <v>40</v>
      </c>
      <c r="B92" s="57">
        <v>223</v>
      </c>
      <c r="C92" s="58">
        <f t="shared" si="6"/>
        <v>570000</v>
      </c>
      <c r="D92" s="58">
        <v>570000</v>
      </c>
      <c r="E92" s="58"/>
      <c r="F92" s="58"/>
      <c r="G92" s="56"/>
    </row>
    <row r="93" spans="1:7" ht="24.75" customHeight="1">
      <c r="A93" s="59" t="s">
        <v>172</v>
      </c>
      <c r="B93" s="57" t="s">
        <v>215</v>
      </c>
      <c r="C93" s="58">
        <f t="shared" si="6"/>
        <v>200000</v>
      </c>
      <c r="D93" s="58">
        <v>200000</v>
      </c>
      <c r="E93" s="58"/>
      <c r="F93" s="58"/>
      <c r="G93" s="56"/>
    </row>
    <row r="94" spans="1:7" ht="25.5" customHeight="1">
      <c r="A94" s="59" t="s">
        <v>173</v>
      </c>
      <c r="B94" s="57" t="s">
        <v>216</v>
      </c>
      <c r="C94" s="58">
        <f t="shared" si="6"/>
        <v>50000</v>
      </c>
      <c r="D94" s="58">
        <v>50000</v>
      </c>
      <c r="E94" s="58"/>
      <c r="F94" s="58"/>
      <c r="G94" s="56"/>
    </row>
    <row r="95" spans="1:7" ht="21" customHeight="1">
      <c r="A95" s="59" t="s">
        <v>174</v>
      </c>
      <c r="B95" s="57" t="s">
        <v>217</v>
      </c>
      <c r="C95" s="58">
        <f t="shared" si="6"/>
        <v>120000</v>
      </c>
      <c r="D95" s="58">
        <v>120000</v>
      </c>
      <c r="E95" s="58"/>
      <c r="F95" s="58"/>
      <c r="G95" s="56"/>
    </row>
    <row r="96" spans="1:7" ht="24" customHeight="1">
      <c r="A96" s="59" t="s">
        <v>175</v>
      </c>
      <c r="B96" s="57" t="s">
        <v>218</v>
      </c>
      <c r="C96" s="58">
        <f t="shared" si="6"/>
        <v>234000</v>
      </c>
      <c r="D96" s="58">
        <v>234000</v>
      </c>
      <c r="E96" s="58"/>
      <c r="F96" s="58"/>
      <c r="G96" s="56"/>
    </row>
    <row r="97" spans="1:7" ht="24.75" customHeight="1">
      <c r="A97" s="59" t="s">
        <v>176</v>
      </c>
      <c r="B97" s="57" t="s">
        <v>219</v>
      </c>
      <c r="C97" s="58">
        <f t="shared" si="6"/>
        <v>130000</v>
      </c>
      <c r="D97" s="58">
        <v>130000</v>
      </c>
      <c r="E97" s="58"/>
      <c r="F97" s="58"/>
      <c r="G97" s="56"/>
    </row>
    <row r="98" spans="1:7" ht="25.5" customHeight="1">
      <c r="A98" s="59" t="s">
        <v>177</v>
      </c>
      <c r="B98" s="57" t="s">
        <v>220</v>
      </c>
      <c r="C98" s="58">
        <f t="shared" si="6"/>
        <v>42200</v>
      </c>
      <c r="D98" s="58">
        <v>42200</v>
      </c>
      <c r="E98" s="58"/>
      <c r="F98" s="58"/>
      <c r="G98" s="56"/>
    </row>
    <row r="99" spans="1:7" ht="36" customHeight="1">
      <c r="A99" s="56" t="s">
        <v>33</v>
      </c>
      <c r="B99" s="57">
        <v>224</v>
      </c>
      <c r="C99" s="58">
        <f t="shared" si="6"/>
        <v>0</v>
      </c>
      <c r="D99" s="58">
        <v>0</v>
      </c>
      <c r="E99" s="58">
        <v>0</v>
      </c>
      <c r="F99" s="58">
        <v>0</v>
      </c>
      <c r="G99" s="58">
        <v>0</v>
      </c>
    </row>
    <row r="100" spans="1:7" ht="24.75" customHeight="1">
      <c r="A100" s="56" t="s">
        <v>96</v>
      </c>
      <c r="B100" s="57"/>
      <c r="C100" s="58"/>
      <c r="D100" s="58"/>
      <c r="E100" s="58"/>
      <c r="F100" s="58"/>
      <c r="G100" s="56"/>
    </row>
    <row r="101" spans="1:7" ht="39.75" customHeight="1">
      <c r="A101" s="56" t="s">
        <v>171</v>
      </c>
      <c r="B101" s="57">
        <v>224</v>
      </c>
      <c r="C101" s="58">
        <f t="shared" si="6"/>
        <v>0</v>
      </c>
      <c r="D101" s="58"/>
      <c r="E101" s="58"/>
      <c r="F101" s="58"/>
      <c r="G101" s="56"/>
    </row>
    <row r="102" spans="1:7" ht="24" customHeight="1">
      <c r="A102" s="56" t="s">
        <v>40</v>
      </c>
      <c r="B102" s="57">
        <v>224</v>
      </c>
      <c r="C102" s="58">
        <f t="shared" si="6"/>
        <v>40000</v>
      </c>
      <c r="D102" s="58">
        <v>40000</v>
      </c>
      <c r="E102" s="58"/>
      <c r="F102" s="58"/>
      <c r="G102" s="56"/>
    </row>
    <row r="103" spans="1:7" ht="42.75" customHeight="1">
      <c r="A103" s="56" t="s">
        <v>221</v>
      </c>
      <c r="B103" s="57">
        <v>225</v>
      </c>
      <c r="C103" s="58">
        <f t="shared" si="6"/>
        <v>1353000</v>
      </c>
      <c r="D103" s="58">
        <f>SUM(D105:D112)</f>
        <v>1353000</v>
      </c>
      <c r="E103" s="58">
        <f>SUM(E105:E112)</f>
        <v>0</v>
      </c>
      <c r="F103" s="58">
        <f>SUM(F105:F112)</f>
        <v>0</v>
      </c>
      <c r="G103" s="58">
        <f>SUM(G105:G112)</f>
        <v>0</v>
      </c>
    </row>
    <row r="104" spans="1:7" ht="24" customHeight="1">
      <c r="A104" s="56" t="s">
        <v>96</v>
      </c>
      <c r="B104" s="57"/>
      <c r="C104" s="58"/>
      <c r="D104" s="58"/>
      <c r="E104" s="58"/>
      <c r="F104" s="58"/>
      <c r="G104" s="56"/>
    </row>
    <row r="105" spans="1:7" ht="37.5" customHeight="1">
      <c r="A105" s="56" t="s">
        <v>171</v>
      </c>
      <c r="B105" s="57">
        <v>225</v>
      </c>
      <c r="C105" s="58">
        <f t="shared" si="6"/>
        <v>116000</v>
      </c>
      <c r="D105" s="58">
        <v>116000</v>
      </c>
      <c r="E105" s="58"/>
      <c r="F105" s="58"/>
      <c r="G105" s="56"/>
    </row>
    <row r="106" spans="1:7" ht="21" customHeight="1">
      <c r="A106" s="56" t="s">
        <v>40</v>
      </c>
      <c r="B106" s="57">
        <v>225</v>
      </c>
      <c r="C106" s="58">
        <f t="shared" si="6"/>
        <v>1170000</v>
      </c>
      <c r="D106" s="58">
        <v>1170000</v>
      </c>
      <c r="E106" s="58"/>
      <c r="F106" s="58"/>
      <c r="G106" s="56"/>
    </row>
    <row r="107" spans="1:7" ht="20.25" customHeight="1">
      <c r="A107" s="59" t="s">
        <v>172</v>
      </c>
      <c r="B107" s="57" t="s">
        <v>222</v>
      </c>
      <c r="C107" s="58">
        <f t="shared" si="6"/>
        <v>0</v>
      </c>
      <c r="D107" s="58"/>
      <c r="E107" s="58"/>
      <c r="F107" s="58"/>
      <c r="G107" s="56"/>
    </row>
    <row r="108" spans="1:7" ht="23.25" customHeight="1">
      <c r="A108" s="59" t="s">
        <v>173</v>
      </c>
      <c r="B108" s="57" t="s">
        <v>223</v>
      </c>
      <c r="C108" s="58">
        <f t="shared" si="6"/>
        <v>1000</v>
      </c>
      <c r="D108" s="58">
        <v>1000</v>
      </c>
      <c r="E108" s="58"/>
      <c r="F108" s="58"/>
      <c r="G108" s="56"/>
    </row>
    <row r="109" spans="1:7" ht="22.5" customHeight="1">
      <c r="A109" s="59" t="s">
        <v>174</v>
      </c>
      <c r="B109" s="57" t="s">
        <v>224</v>
      </c>
      <c r="C109" s="58">
        <f t="shared" si="6"/>
        <v>6000</v>
      </c>
      <c r="D109" s="58">
        <v>6000</v>
      </c>
      <c r="E109" s="58"/>
      <c r="F109" s="58"/>
      <c r="G109" s="56"/>
    </row>
    <row r="110" spans="1:7" ht="24" customHeight="1">
      <c r="A110" s="59" t="s">
        <v>175</v>
      </c>
      <c r="B110" s="57" t="s">
        <v>225</v>
      </c>
      <c r="C110" s="58">
        <f t="shared" si="6"/>
        <v>20000</v>
      </c>
      <c r="D110" s="58">
        <v>20000</v>
      </c>
      <c r="E110" s="58"/>
      <c r="F110" s="58"/>
      <c r="G110" s="56"/>
    </row>
    <row r="111" spans="1:7" ht="20.25" customHeight="1">
      <c r="A111" s="59" t="s">
        <v>176</v>
      </c>
      <c r="B111" s="57" t="s">
        <v>226</v>
      </c>
      <c r="C111" s="58">
        <f t="shared" si="6"/>
        <v>40000</v>
      </c>
      <c r="D111" s="58">
        <v>40000</v>
      </c>
      <c r="E111" s="58"/>
      <c r="F111" s="58"/>
      <c r="G111" s="56"/>
    </row>
    <row r="112" spans="1:7" ht="23.25" customHeight="1">
      <c r="A112" s="59" t="s">
        <v>177</v>
      </c>
      <c r="B112" s="57" t="s">
        <v>227</v>
      </c>
      <c r="C112" s="58">
        <f t="shared" si="6"/>
        <v>0</v>
      </c>
      <c r="D112" s="58"/>
      <c r="E112" s="58"/>
      <c r="F112" s="58"/>
      <c r="G112" s="56"/>
    </row>
    <row r="113" spans="1:7" ht="26.25" customHeight="1">
      <c r="A113" s="56" t="s">
        <v>0</v>
      </c>
      <c r="B113" s="57">
        <v>226</v>
      </c>
      <c r="C113" s="58">
        <f t="shared" si="6"/>
        <v>2150443.88</v>
      </c>
      <c r="D113" s="58">
        <f>SUM(D115:D122)</f>
        <v>1593000</v>
      </c>
      <c r="E113" s="58">
        <f>SUM(E115:E122)</f>
        <v>400000</v>
      </c>
      <c r="F113" s="58">
        <f>SUM(F115:F122)</f>
        <v>157443.88</v>
      </c>
      <c r="G113" s="58">
        <f>SUM(G115:G122)</f>
        <v>0</v>
      </c>
    </row>
    <row r="114" spans="1:7" ht="22.5" customHeight="1">
      <c r="A114" s="56" t="s">
        <v>96</v>
      </c>
      <c r="B114" s="57"/>
      <c r="C114" s="58"/>
      <c r="D114" s="58"/>
      <c r="E114" s="58"/>
      <c r="F114" s="58"/>
      <c r="G114" s="56"/>
    </row>
    <row r="115" spans="1:7" ht="39.75" customHeight="1">
      <c r="A115" s="56" t="s">
        <v>171</v>
      </c>
      <c r="B115" s="57">
        <v>226</v>
      </c>
      <c r="C115" s="58">
        <f t="shared" si="6"/>
        <v>914443.88</v>
      </c>
      <c r="D115" s="58">
        <v>357000</v>
      </c>
      <c r="E115" s="58">
        <v>400000</v>
      </c>
      <c r="F115" s="58">
        <v>157443.88</v>
      </c>
      <c r="G115" s="56"/>
    </row>
    <row r="116" spans="1:7" ht="26.25" customHeight="1">
      <c r="A116" s="56" t="s">
        <v>40</v>
      </c>
      <c r="B116" s="57">
        <v>226</v>
      </c>
      <c r="C116" s="58">
        <f t="shared" si="6"/>
        <v>530000</v>
      </c>
      <c r="D116" s="58">
        <v>530000</v>
      </c>
      <c r="E116" s="58"/>
      <c r="F116" s="58"/>
      <c r="G116" s="56"/>
    </row>
    <row r="117" spans="1:7" ht="21" customHeight="1">
      <c r="A117" s="59" t="s">
        <v>172</v>
      </c>
      <c r="B117" s="57" t="s">
        <v>228</v>
      </c>
      <c r="C117" s="58">
        <f t="shared" si="6"/>
        <v>120000</v>
      </c>
      <c r="D117" s="58">
        <v>120000</v>
      </c>
      <c r="E117" s="58"/>
      <c r="F117" s="58"/>
      <c r="G117" s="56"/>
    </row>
    <row r="118" spans="1:7" ht="23.25" customHeight="1">
      <c r="A118" s="59" t="s">
        <v>173</v>
      </c>
      <c r="B118" s="57" t="s">
        <v>229</v>
      </c>
      <c r="C118" s="58">
        <f t="shared" si="6"/>
        <v>30000</v>
      </c>
      <c r="D118" s="58">
        <v>30000</v>
      </c>
      <c r="E118" s="58"/>
      <c r="F118" s="58"/>
      <c r="G118" s="56"/>
    </row>
    <row r="119" spans="1:7" ht="24" customHeight="1">
      <c r="A119" s="59" t="s">
        <v>174</v>
      </c>
      <c r="B119" s="57" t="s">
        <v>230</v>
      </c>
      <c r="C119" s="58">
        <f t="shared" si="6"/>
        <v>160000</v>
      </c>
      <c r="D119" s="58">
        <v>160000</v>
      </c>
      <c r="E119" s="58"/>
      <c r="F119" s="58"/>
      <c r="G119" s="56"/>
    </row>
    <row r="120" spans="1:7" ht="24" customHeight="1">
      <c r="A120" s="59" t="s">
        <v>175</v>
      </c>
      <c r="B120" s="57" t="s">
        <v>231</v>
      </c>
      <c r="C120" s="58">
        <f t="shared" si="6"/>
        <v>150000</v>
      </c>
      <c r="D120" s="58">
        <v>150000</v>
      </c>
      <c r="E120" s="58"/>
      <c r="F120" s="58"/>
      <c r="G120" s="56"/>
    </row>
    <row r="121" spans="1:7" ht="20.25" customHeight="1">
      <c r="A121" s="59" t="s">
        <v>176</v>
      </c>
      <c r="B121" s="57" t="s">
        <v>232</v>
      </c>
      <c r="C121" s="58">
        <f t="shared" si="6"/>
        <v>190000</v>
      </c>
      <c r="D121" s="58">
        <v>190000</v>
      </c>
      <c r="E121" s="58"/>
      <c r="F121" s="58"/>
      <c r="G121" s="56"/>
    </row>
    <row r="122" spans="1:7" ht="23.25" customHeight="1">
      <c r="A122" s="59" t="s">
        <v>177</v>
      </c>
      <c r="B122" s="57" t="s">
        <v>233</v>
      </c>
      <c r="C122" s="58">
        <f t="shared" si="6"/>
        <v>56000</v>
      </c>
      <c r="D122" s="58">
        <v>56000</v>
      </c>
      <c r="E122" s="58"/>
      <c r="F122" s="58"/>
      <c r="G122" s="56"/>
    </row>
    <row r="123" spans="1:7" ht="54" customHeight="1">
      <c r="A123" s="56" t="s">
        <v>234</v>
      </c>
      <c r="B123" s="57">
        <v>240</v>
      </c>
      <c r="C123" s="58">
        <f t="shared" si="6"/>
        <v>0</v>
      </c>
      <c r="D123" s="58">
        <f>D125</f>
        <v>0</v>
      </c>
      <c r="E123" s="58">
        <f>E125</f>
        <v>0</v>
      </c>
      <c r="F123" s="58">
        <f>F125</f>
        <v>0</v>
      </c>
      <c r="G123" s="58">
        <f>G125</f>
        <v>0</v>
      </c>
    </row>
    <row r="124" spans="1:7">
      <c r="A124" s="56" t="s">
        <v>94</v>
      </c>
      <c r="B124" s="57"/>
      <c r="C124" s="58"/>
      <c r="D124" s="58"/>
      <c r="E124" s="58"/>
      <c r="F124" s="58"/>
      <c r="G124" s="56"/>
    </row>
    <row r="125" spans="1:7" ht="80.25" customHeight="1">
      <c r="A125" s="56" t="s">
        <v>235</v>
      </c>
      <c r="B125" s="57">
        <v>241</v>
      </c>
      <c r="C125" s="58">
        <f>D125+E125+F125</f>
        <v>0</v>
      </c>
      <c r="D125" s="58"/>
      <c r="E125" s="58"/>
      <c r="F125" s="58"/>
      <c r="G125" s="56"/>
    </row>
    <row r="126" spans="1:7" ht="36" customHeight="1">
      <c r="A126" s="56" t="s">
        <v>236</v>
      </c>
      <c r="B126" s="57">
        <v>260</v>
      </c>
      <c r="C126" s="58">
        <f>D126+E126+F126</f>
        <v>0</v>
      </c>
      <c r="D126" s="58">
        <f>D128+D129</f>
        <v>0</v>
      </c>
      <c r="E126" s="58">
        <f>E128+E129</f>
        <v>0</v>
      </c>
      <c r="F126" s="58">
        <f>F128+F129</f>
        <v>0</v>
      </c>
      <c r="G126" s="58">
        <f>G128+G129</f>
        <v>0</v>
      </c>
    </row>
    <row r="127" spans="1:7">
      <c r="A127" s="56" t="s">
        <v>94</v>
      </c>
      <c r="B127" s="57"/>
      <c r="C127" s="58"/>
      <c r="D127" s="58"/>
      <c r="E127" s="58"/>
      <c r="F127" s="58"/>
      <c r="G127" s="56"/>
    </row>
    <row r="128" spans="1:7" ht="41.25" customHeight="1">
      <c r="A128" s="56" t="s">
        <v>10</v>
      </c>
      <c r="B128" s="57">
        <v>262</v>
      </c>
      <c r="C128" s="58">
        <f t="shared" ref="C128:C134" si="8">D128+E128+F128</f>
        <v>0</v>
      </c>
      <c r="D128" s="58"/>
      <c r="E128" s="58"/>
      <c r="F128" s="58"/>
      <c r="G128" s="56"/>
    </row>
    <row r="129" spans="1:7" ht="82.5" customHeight="1">
      <c r="A129" s="56" t="s">
        <v>22</v>
      </c>
      <c r="B129" s="57">
        <v>263</v>
      </c>
      <c r="C129" s="58">
        <f t="shared" si="8"/>
        <v>0</v>
      </c>
      <c r="D129" s="58"/>
      <c r="E129" s="58"/>
      <c r="F129" s="58"/>
      <c r="G129" s="56"/>
    </row>
    <row r="130" spans="1:7" ht="17.25" customHeight="1">
      <c r="A130" s="56" t="s">
        <v>17</v>
      </c>
      <c r="B130" s="57">
        <v>290</v>
      </c>
      <c r="C130" s="58">
        <f t="shared" si="8"/>
        <v>376000</v>
      </c>
      <c r="D130" s="58">
        <f>SUM(D132:D133)</f>
        <v>376000</v>
      </c>
      <c r="E130" s="58">
        <f>SUM(E132:E133)</f>
        <v>0</v>
      </c>
      <c r="F130" s="58">
        <f>SUM(F132:F133)</f>
        <v>0</v>
      </c>
      <c r="G130" s="58">
        <f>SUM(G132:G133)</f>
        <v>0</v>
      </c>
    </row>
    <row r="131" spans="1:7" ht="24" customHeight="1">
      <c r="A131" s="56" t="s">
        <v>96</v>
      </c>
      <c r="B131" s="57">
        <v>290</v>
      </c>
      <c r="C131" s="58">
        <f t="shared" si="8"/>
        <v>0</v>
      </c>
      <c r="D131" s="58"/>
      <c r="E131" s="58"/>
      <c r="F131" s="58"/>
      <c r="G131" s="56"/>
    </row>
    <row r="132" spans="1:7" ht="41.25" customHeight="1">
      <c r="A132" s="56" t="s">
        <v>171</v>
      </c>
      <c r="B132" s="57">
        <v>290</v>
      </c>
      <c r="C132" s="58">
        <f t="shared" si="8"/>
        <v>364000</v>
      </c>
      <c r="D132" s="58">
        <v>364000</v>
      </c>
      <c r="E132" s="58"/>
      <c r="F132" s="58"/>
      <c r="G132" s="56"/>
    </row>
    <row r="133" spans="1:7" ht="28.5" customHeight="1">
      <c r="A133" s="56" t="s">
        <v>40</v>
      </c>
      <c r="B133" s="57"/>
      <c r="C133" s="58">
        <f t="shared" si="8"/>
        <v>12000</v>
      </c>
      <c r="D133" s="58">
        <v>12000</v>
      </c>
      <c r="E133" s="58"/>
      <c r="F133" s="58"/>
      <c r="G133" s="56"/>
    </row>
    <row r="134" spans="1:7" ht="54.75" customHeight="1">
      <c r="A134" s="56" t="s">
        <v>237</v>
      </c>
      <c r="B134" s="57">
        <v>300</v>
      </c>
      <c r="C134" s="58">
        <f t="shared" si="8"/>
        <v>5541100</v>
      </c>
      <c r="D134" s="58">
        <f>D145+D155</f>
        <v>5341100</v>
      </c>
      <c r="E134" s="58">
        <f>E145+E155</f>
        <v>0</v>
      </c>
      <c r="F134" s="58">
        <f>F145+F155</f>
        <v>200000</v>
      </c>
      <c r="G134" s="58">
        <f>G145+G155</f>
        <v>0</v>
      </c>
    </row>
    <row r="135" spans="1:7">
      <c r="A135" s="56" t="s">
        <v>96</v>
      </c>
      <c r="B135" s="57"/>
      <c r="C135" s="58"/>
      <c r="D135" s="58"/>
      <c r="E135" s="58"/>
      <c r="F135" s="58"/>
      <c r="G135" s="56"/>
    </row>
    <row r="136" spans="1:7" ht="39.75" customHeight="1">
      <c r="A136" s="56" t="s">
        <v>171</v>
      </c>
      <c r="B136" s="57">
        <v>300</v>
      </c>
      <c r="C136" s="58">
        <f>D136+E136+F136</f>
        <v>965000</v>
      </c>
      <c r="D136" s="58">
        <f>D147+D157</f>
        <v>765000</v>
      </c>
      <c r="E136" s="58">
        <f>E147+E157</f>
        <v>0</v>
      </c>
      <c r="F136" s="58">
        <f>F147+F157</f>
        <v>200000</v>
      </c>
      <c r="G136" s="58">
        <f>G147+G157</f>
        <v>0</v>
      </c>
    </row>
    <row r="137" spans="1:7" ht="24.75" customHeight="1">
      <c r="A137" s="56" t="s">
        <v>40</v>
      </c>
      <c r="B137" s="57">
        <v>300</v>
      </c>
      <c r="C137" s="58">
        <f>D137+E137+F137</f>
        <v>4280000</v>
      </c>
      <c r="D137" s="58">
        <f t="shared" ref="D137:D143" si="9">D148+D158</f>
        <v>4280000</v>
      </c>
      <c r="E137" s="58"/>
      <c r="F137" s="58"/>
      <c r="G137" s="56"/>
    </row>
    <row r="138" spans="1:7" ht="24" customHeight="1">
      <c r="A138" s="59" t="s">
        <v>172</v>
      </c>
      <c r="B138" s="57" t="s">
        <v>238</v>
      </c>
      <c r="C138" s="58">
        <f t="shared" ref="C138:C165" si="10">D138+E138+F138</f>
        <v>53000</v>
      </c>
      <c r="D138" s="58">
        <f t="shared" si="9"/>
        <v>53000</v>
      </c>
      <c r="E138" s="58"/>
      <c r="F138" s="58"/>
      <c r="G138" s="56"/>
    </row>
    <row r="139" spans="1:7" ht="24.75" customHeight="1">
      <c r="A139" s="59" t="s">
        <v>173</v>
      </c>
      <c r="B139" s="57" t="s">
        <v>239</v>
      </c>
      <c r="C139" s="58">
        <f t="shared" si="10"/>
        <v>9000</v>
      </c>
      <c r="D139" s="58">
        <f t="shared" si="9"/>
        <v>9000</v>
      </c>
      <c r="E139" s="58"/>
      <c r="F139" s="58"/>
      <c r="G139" s="56"/>
    </row>
    <row r="140" spans="1:7" ht="24" customHeight="1">
      <c r="A140" s="59" t="s">
        <v>174</v>
      </c>
      <c r="B140" s="57" t="s">
        <v>240</v>
      </c>
      <c r="C140" s="58">
        <f t="shared" si="10"/>
        <v>20100</v>
      </c>
      <c r="D140" s="58">
        <f t="shared" si="9"/>
        <v>20100</v>
      </c>
      <c r="E140" s="58"/>
      <c r="F140" s="58"/>
      <c r="G140" s="56"/>
    </row>
    <row r="141" spans="1:7">
      <c r="A141" s="59" t="s">
        <v>175</v>
      </c>
      <c r="B141" s="57" t="s">
        <v>241</v>
      </c>
      <c r="C141" s="58">
        <f t="shared" si="10"/>
        <v>84000</v>
      </c>
      <c r="D141" s="58">
        <f t="shared" si="9"/>
        <v>84000</v>
      </c>
      <c r="E141" s="58"/>
      <c r="F141" s="58"/>
      <c r="G141" s="56"/>
    </row>
    <row r="142" spans="1:7">
      <c r="A142" s="59" t="s">
        <v>176</v>
      </c>
      <c r="B142" s="57" t="s">
        <v>242</v>
      </c>
      <c r="C142" s="58">
        <f t="shared" si="10"/>
        <v>120000</v>
      </c>
      <c r="D142" s="58">
        <f t="shared" si="9"/>
        <v>120000</v>
      </c>
      <c r="E142" s="58"/>
      <c r="F142" s="58"/>
      <c r="G142" s="56"/>
    </row>
    <row r="143" spans="1:7" ht="23.25" customHeight="1">
      <c r="A143" s="59" t="s">
        <v>177</v>
      </c>
      <c r="B143" s="57" t="s">
        <v>243</v>
      </c>
      <c r="C143" s="58">
        <f t="shared" si="10"/>
        <v>10000</v>
      </c>
      <c r="D143" s="58">
        <f t="shared" si="9"/>
        <v>10000</v>
      </c>
      <c r="E143" s="58"/>
      <c r="F143" s="58"/>
      <c r="G143" s="56"/>
    </row>
    <row r="144" spans="1:7">
      <c r="A144" s="56" t="s">
        <v>94</v>
      </c>
      <c r="B144" s="57"/>
      <c r="C144" s="58">
        <f t="shared" si="10"/>
        <v>0</v>
      </c>
      <c r="D144" s="58"/>
      <c r="E144" s="58"/>
      <c r="F144" s="58"/>
      <c r="G144" s="56"/>
    </row>
    <row r="145" spans="1:7" ht="37.5" customHeight="1">
      <c r="A145" s="56" t="s">
        <v>14</v>
      </c>
      <c r="B145" s="57">
        <v>310</v>
      </c>
      <c r="C145" s="58">
        <f t="shared" si="10"/>
        <v>4395000</v>
      </c>
      <c r="D145" s="58">
        <f>SUM(D147:D154)</f>
        <v>4295000</v>
      </c>
      <c r="E145" s="58">
        <f>SUM(E147:E154)</f>
        <v>0</v>
      </c>
      <c r="F145" s="58">
        <f>SUM(F147:F154)</f>
        <v>100000</v>
      </c>
      <c r="G145" s="58">
        <f>SUM(G147:G154)</f>
        <v>0</v>
      </c>
    </row>
    <row r="146" spans="1:7" ht="27.75" customHeight="1">
      <c r="A146" s="56" t="s">
        <v>96</v>
      </c>
      <c r="B146" s="57"/>
      <c r="C146" s="58">
        <f t="shared" si="10"/>
        <v>0</v>
      </c>
      <c r="D146" s="58"/>
      <c r="E146" s="58"/>
      <c r="F146" s="58"/>
      <c r="G146" s="56"/>
    </row>
    <row r="147" spans="1:7" ht="36" customHeight="1">
      <c r="A147" s="56" t="s">
        <v>171</v>
      </c>
      <c r="B147" s="57">
        <v>310</v>
      </c>
      <c r="C147" s="58">
        <f t="shared" si="10"/>
        <v>135000</v>
      </c>
      <c r="D147" s="58">
        <v>35000</v>
      </c>
      <c r="E147" s="58"/>
      <c r="F147" s="58">
        <v>100000</v>
      </c>
      <c r="G147" s="56"/>
    </row>
    <row r="148" spans="1:7" ht="26.25" customHeight="1">
      <c r="A148" s="56" t="s">
        <v>40</v>
      </c>
      <c r="B148" s="57">
        <v>310</v>
      </c>
      <c r="C148" s="58">
        <f t="shared" si="10"/>
        <v>4200000</v>
      </c>
      <c r="D148" s="58">
        <v>4200000</v>
      </c>
      <c r="E148" s="58"/>
      <c r="F148" s="58"/>
      <c r="G148" s="56"/>
    </row>
    <row r="149" spans="1:7" ht="24.75" customHeight="1">
      <c r="A149" s="59" t="s">
        <v>172</v>
      </c>
      <c r="B149" s="57" t="s">
        <v>244</v>
      </c>
      <c r="C149" s="58">
        <f t="shared" si="10"/>
        <v>0</v>
      </c>
      <c r="D149" s="58"/>
      <c r="E149" s="58"/>
      <c r="F149" s="58"/>
      <c r="G149" s="56"/>
    </row>
    <row r="150" spans="1:7" ht="25.5" customHeight="1">
      <c r="A150" s="59" t="s">
        <v>173</v>
      </c>
      <c r="B150" s="57" t="s">
        <v>245</v>
      </c>
      <c r="C150" s="58">
        <f t="shared" si="10"/>
        <v>0</v>
      </c>
      <c r="D150" s="58"/>
      <c r="E150" s="58"/>
      <c r="F150" s="58"/>
      <c r="G150" s="56"/>
    </row>
    <row r="151" spans="1:7">
      <c r="A151" s="59" t="s">
        <v>174</v>
      </c>
      <c r="B151" s="57" t="s">
        <v>246</v>
      </c>
      <c r="C151" s="58">
        <f t="shared" si="10"/>
        <v>0</v>
      </c>
      <c r="D151" s="58"/>
      <c r="E151" s="58"/>
      <c r="F151" s="58"/>
      <c r="G151" s="56"/>
    </row>
    <row r="152" spans="1:7" ht="24.75" customHeight="1">
      <c r="A152" s="59" t="s">
        <v>175</v>
      </c>
      <c r="B152" s="57" t="s">
        <v>247</v>
      </c>
      <c r="C152" s="58">
        <f t="shared" si="10"/>
        <v>0</v>
      </c>
      <c r="D152" s="58"/>
      <c r="E152" s="58"/>
      <c r="F152" s="58"/>
      <c r="G152" s="56"/>
    </row>
    <row r="153" spans="1:7" ht="20.25" customHeight="1">
      <c r="A153" s="59" t="s">
        <v>176</v>
      </c>
      <c r="B153" s="57" t="s">
        <v>248</v>
      </c>
      <c r="C153" s="58">
        <f t="shared" si="10"/>
        <v>60000</v>
      </c>
      <c r="D153" s="58">
        <v>60000</v>
      </c>
      <c r="E153" s="58"/>
      <c r="F153" s="58"/>
      <c r="G153" s="56"/>
    </row>
    <row r="154" spans="1:7" ht="23.25" customHeight="1">
      <c r="A154" s="59" t="s">
        <v>177</v>
      </c>
      <c r="B154" s="57" t="s">
        <v>249</v>
      </c>
      <c r="C154" s="58">
        <f t="shared" si="10"/>
        <v>0</v>
      </c>
      <c r="D154" s="58"/>
      <c r="E154" s="58"/>
      <c r="F154" s="58"/>
      <c r="G154" s="56"/>
    </row>
    <row r="155" spans="1:7" ht="41.25" customHeight="1">
      <c r="A155" s="56" t="s">
        <v>16</v>
      </c>
      <c r="B155" s="57">
        <v>340</v>
      </c>
      <c r="C155" s="58">
        <f t="shared" si="10"/>
        <v>1146100</v>
      </c>
      <c r="D155" s="58">
        <f>SUM(D157:D164)</f>
        <v>1046100</v>
      </c>
      <c r="E155" s="58">
        <f>SUM(E157:E164)</f>
        <v>0</v>
      </c>
      <c r="F155" s="58">
        <f>SUM(F157:F164)</f>
        <v>100000</v>
      </c>
      <c r="G155" s="58">
        <f>SUM(G157:G164)</f>
        <v>0</v>
      </c>
    </row>
    <row r="156" spans="1:7" ht="24" customHeight="1">
      <c r="A156" s="56" t="s">
        <v>96</v>
      </c>
      <c r="B156" s="57"/>
      <c r="C156" s="58">
        <f t="shared" si="10"/>
        <v>0</v>
      </c>
      <c r="D156" s="58"/>
      <c r="E156" s="58"/>
      <c r="F156" s="58"/>
      <c r="G156" s="56"/>
    </row>
    <row r="157" spans="1:7" ht="42.75" customHeight="1">
      <c r="A157" s="56" t="s">
        <v>171</v>
      </c>
      <c r="B157" s="57">
        <v>340</v>
      </c>
      <c r="C157" s="58">
        <f t="shared" si="10"/>
        <v>830000</v>
      </c>
      <c r="D157" s="58">
        <v>730000</v>
      </c>
      <c r="E157" s="58"/>
      <c r="F157" s="58">
        <v>100000</v>
      </c>
      <c r="G157" s="56"/>
    </row>
    <row r="158" spans="1:7" ht="28.5" customHeight="1">
      <c r="A158" s="56" t="s">
        <v>40</v>
      </c>
      <c r="B158" s="57">
        <v>340</v>
      </c>
      <c r="C158" s="58">
        <f t="shared" si="10"/>
        <v>80000</v>
      </c>
      <c r="D158" s="58">
        <v>80000</v>
      </c>
      <c r="E158" s="58"/>
      <c r="F158" s="58"/>
      <c r="G158" s="56"/>
    </row>
    <row r="159" spans="1:7" ht="24" customHeight="1">
      <c r="A159" s="59" t="s">
        <v>172</v>
      </c>
      <c r="B159" s="57" t="s">
        <v>250</v>
      </c>
      <c r="C159" s="58">
        <f t="shared" si="10"/>
        <v>53000</v>
      </c>
      <c r="D159" s="58">
        <v>53000</v>
      </c>
      <c r="E159" s="58"/>
      <c r="F159" s="58"/>
      <c r="G159" s="56"/>
    </row>
    <row r="160" spans="1:7" ht="24.75" customHeight="1">
      <c r="A160" s="59" t="s">
        <v>173</v>
      </c>
      <c r="B160" s="57" t="s">
        <v>251</v>
      </c>
      <c r="C160" s="58">
        <f t="shared" si="10"/>
        <v>9000</v>
      </c>
      <c r="D160" s="58">
        <v>9000</v>
      </c>
      <c r="E160" s="58"/>
      <c r="F160" s="58"/>
      <c r="G160" s="56"/>
    </row>
    <row r="161" spans="1:7" ht="22.5" customHeight="1">
      <c r="A161" s="59" t="s">
        <v>174</v>
      </c>
      <c r="B161" s="57" t="s">
        <v>252</v>
      </c>
      <c r="C161" s="58">
        <f t="shared" si="10"/>
        <v>20100</v>
      </c>
      <c r="D161" s="58">
        <v>20100</v>
      </c>
      <c r="E161" s="58"/>
      <c r="F161" s="58"/>
      <c r="G161" s="56"/>
    </row>
    <row r="162" spans="1:7">
      <c r="A162" s="59" t="s">
        <v>175</v>
      </c>
      <c r="B162" s="57" t="s">
        <v>253</v>
      </c>
      <c r="C162" s="58">
        <f t="shared" si="10"/>
        <v>84000</v>
      </c>
      <c r="D162" s="58">
        <v>84000</v>
      </c>
      <c r="E162" s="58"/>
      <c r="F162" s="58"/>
      <c r="G162" s="56"/>
    </row>
    <row r="163" spans="1:7" ht="26.25" customHeight="1">
      <c r="A163" s="59" t="s">
        <v>176</v>
      </c>
      <c r="B163" s="57" t="s">
        <v>254</v>
      </c>
      <c r="C163" s="58">
        <f t="shared" si="10"/>
        <v>60000</v>
      </c>
      <c r="D163" s="58">
        <v>60000</v>
      </c>
      <c r="E163" s="58"/>
      <c r="F163" s="58"/>
      <c r="G163" s="56"/>
    </row>
    <row r="164" spans="1:7" ht="24.75" customHeight="1">
      <c r="A164" s="59" t="s">
        <v>177</v>
      </c>
      <c r="B164" s="57" t="s">
        <v>255</v>
      </c>
      <c r="C164" s="58">
        <f t="shared" si="10"/>
        <v>10000</v>
      </c>
      <c r="D164" s="58">
        <v>10000</v>
      </c>
      <c r="E164" s="58"/>
      <c r="F164" s="58"/>
      <c r="G164" s="56"/>
    </row>
    <row r="165" spans="1:7" ht="36" customHeight="1">
      <c r="A165" s="56" t="s">
        <v>256</v>
      </c>
      <c r="B165" s="57">
        <v>500</v>
      </c>
      <c r="C165" s="58">
        <f t="shared" si="10"/>
        <v>0</v>
      </c>
      <c r="D165" s="58">
        <f>D167</f>
        <v>0</v>
      </c>
      <c r="E165" s="58">
        <f>E167</f>
        <v>0</v>
      </c>
      <c r="F165" s="58">
        <f>F167</f>
        <v>0</v>
      </c>
      <c r="G165" s="58">
        <f>G167</f>
        <v>0</v>
      </c>
    </row>
    <row r="166" spans="1:7">
      <c r="A166" s="56" t="s">
        <v>94</v>
      </c>
      <c r="B166" s="57"/>
      <c r="C166" s="58"/>
      <c r="D166" s="58"/>
      <c r="E166" s="58"/>
      <c r="F166" s="58"/>
      <c r="G166" s="56"/>
    </row>
    <row r="167" spans="1:7" ht="69" customHeight="1">
      <c r="A167" s="56" t="s">
        <v>257</v>
      </c>
      <c r="B167" s="57">
        <v>520</v>
      </c>
      <c r="C167" s="58">
        <f>D167+E167+F167</f>
        <v>0</v>
      </c>
      <c r="D167" s="58"/>
      <c r="E167" s="58"/>
      <c r="F167" s="58"/>
      <c r="G167" s="56"/>
    </row>
    <row r="168" spans="1:7">
      <c r="A168" s="56" t="s">
        <v>258</v>
      </c>
      <c r="B168" s="57"/>
      <c r="C168" s="58">
        <f>D168+E168+F168</f>
        <v>0</v>
      </c>
      <c r="D168" s="58"/>
      <c r="E168" s="58"/>
      <c r="F168" s="58"/>
      <c r="G168" s="56"/>
    </row>
    <row r="169" spans="1:7" ht="35.25" customHeight="1">
      <c r="A169" s="56" t="s">
        <v>259</v>
      </c>
      <c r="B169" s="57" t="s">
        <v>168</v>
      </c>
      <c r="C169" s="58">
        <f>D169+E169+F169</f>
        <v>0</v>
      </c>
      <c r="D169" s="58"/>
      <c r="E169" s="58"/>
      <c r="F169" s="58"/>
      <c r="G169" s="56"/>
    </row>
  </sheetData>
  <mergeCells count="7">
    <mergeCell ref="A1:G1"/>
    <mergeCell ref="A3:A5"/>
    <mergeCell ref="B3:B5"/>
    <mergeCell ref="C3:C5"/>
    <mergeCell ref="D3:G3"/>
    <mergeCell ref="D4:F4"/>
    <mergeCell ref="G4:G5"/>
  </mergeCells>
  <pageMargins left="0.7" right="0.7" top="0.75" bottom="0.75" header="0.3" footer="0.3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9"/>
  <sheetViews>
    <sheetView view="pageBreakPreview" zoomScale="60" workbookViewId="0">
      <selection activeCell="J6" sqref="J6"/>
    </sheetView>
  </sheetViews>
  <sheetFormatPr defaultRowHeight="15"/>
  <cols>
    <col min="1" max="1" width="28.140625" customWidth="1"/>
    <col min="2" max="2" width="19.42578125" customWidth="1"/>
    <col min="3" max="3" width="18.42578125" customWidth="1"/>
    <col min="4" max="4" width="17.7109375" customWidth="1"/>
    <col min="5" max="5" width="15.5703125" customWidth="1"/>
    <col min="6" max="6" width="14.85546875" customWidth="1"/>
    <col min="7" max="7" width="17.85546875" customWidth="1"/>
  </cols>
  <sheetData>
    <row r="1" spans="1:7">
      <c r="A1" s="81" t="s">
        <v>261</v>
      </c>
      <c r="B1" s="81"/>
      <c r="C1" s="81"/>
      <c r="D1" s="81"/>
      <c r="E1" s="81"/>
      <c r="F1" s="81"/>
      <c r="G1" s="81"/>
    </row>
    <row r="3" spans="1:7">
      <c r="A3" s="82" t="s">
        <v>1</v>
      </c>
      <c r="B3" s="82" t="s">
        <v>161</v>
      </c>
      <c r="C3" s="82" t="s">
        <v>3</v>
      </c>
      <c r="D3" s="82" t="s">
        <v>96</v>
      </c>
      <c r="E3" s="82"/>
      <c r="F3" s="82"/>
      <c r="G3" s="82"/>
    </row>
    <row r="4" spans="1:7">
      <c r="A4" s="82"/>
      <c r="B4" s="82"/>
      <c r="C4" s="82"/>
      <c r="D4" s="82" t="s">
        <v>162</v>
      </c>
      <c r="E4" s="82"/>
      <c r="F4" s="82"/>
      <c r="G4" s="82" t="s">
        <v>163</v>
      </c>
    </row>
    <row r="5" spans="1:7" ht="77.25" customHeight="1">
      <c r="A5" s="82"/>
      <c r="B5" s="82"/>
      <c r="C5" s="82"/>
      <c r="D5" s="56" t="s">
        <v>164</v>
      </c>
      <c r="E5" s="56" t="s">
        <v>165</v>
      </c>
      <c r="F5" s="56" t="s">
        <v>166</v>
      </c>
      <c r="G5" s="82"/>
    </row>
    <row r="6" spans="1:7" ht="51" customHeight="1">
      <c r="A6" s="56" t="s">
        <v>167</v>
      </c>
      <c r="B6" s="57" t="s">
        <v>168</v>
      </c>
      <c r="C6" s="58">
        <f t="shared" ref="C6:C20" si="0">D6+E6+F6</f>
        <v>0</v>
      </c>
      <c r="D6" s="58"/>
      <c r="E6" s="58"/>
      <c r="F6" s="58"/>
      <c r="G6" s="56"/>
    </row>
    <row r="7" spans="1:7" ht="24.75" customHeight="1">
      <c r="A7" s="56" t="s">
        <v>169</v>
      </c>
      <c r="B7" s="57" t="s">
        <v>168</v>
      </c>
      <c r="C7" s="58">
        <f t="shared" si="0"/>
        <v>56141500</v>
      </c>
      <c r="D7" s="58">
        <f>D9+D20</f>
        <v>55691500</v>
      </c>
      <c r="E7" s="58">
        <f>E9+E19</f>
        <v>400000</v>
      </c>
      <c r="F7" s="58">
        <f>F9+F20</f>
        <v>50000</v>
      </c>
      <c r="G7" s="58">
        <f>G9+G20</f>
        <v>0</v>
      </c>
    </row>
    <row r="8" spans="1:7" ht="22.5" customHeight="1">
      <c r="A8" s="56" t="s">
        <v>96</v>
      </c>
      <c r="B8" s="57" t="s">
        <v>168</v>
      </c>
      <c r="C8" s="58">
        <f t="shared" si="0"/>
        <v>0</v>
      </c>
      <c r="D8" s="58"/>
      <c r="E8" s="58"/>
      <c r="F8" s="58"/>
      <c r="G8" s="56"/>
    </row>
    <row r="9" spans="1:7" ht="39" customHeight="1">
      <c r="A9" s="56" t="s">
        <v>170</v>
      </c>
      <c r="B9" s="57" t="s">
        <v>168</v>
      </c>
      <c r="C9" s="58">
        <f t="shared" si="0"/>
        <v>55691500</v>
      </c>
      <c r="D9" s="58">
        <f>SUM(D11:D18)</f>
        <v>55691500</v>
      </c>
      <c r="E9" s="58"/>
      <c r="F9" s="58"/>
      <c r="G9" s="56"/>
    </row>
    <row r="10" spans="1:7">
      <c r="A10" s="56" t="s">
        <v>96</v>
      </c>
      <c r="B10" s="57"/>
      <c r="C10" s="58"/>
      <c r="D10" s="58"/>
      <c r="E10" s="58"/>
      <c r="F10" s="58"/>
      <c r="G10" s="56"/>
    </row>
    <row r="11" spans="1:7" ht="33.75" customHeight="1">
      <c r="A11" s="56" t="s">
        <v>171</v>
      </c>
      <c r="B11" s="57"/>
      <c r="C11" s="58">
        <f t="shared" si="0"/>
        <v>27316000</v>
      </c>
      <c r="D11" s="58">
        <v>27316000</v>
      </c>
      <c r="E11" s="58"/>
      <c r="F11" s="58"/>
      <c r="G11" s="56"/>
    </row>
    <row r="12" spans="1:7" ht="27.75" customHeight="1">
      <c r="A12" s="56" t="s">
        <v>40</v>
      </c>
      <c r="B12" s="57"/>
      <c r="C12" s="58">
        <f t="shared" si="0"/>
        <v>15141900</v>
      </c>
      <c r="D12" s="58">
        <v>15141900</v>
      </c>
      <c r="E12" s="58"/>
      <c r="F12" s="58"/>
      <c r="G12" s="56"/>
    </row>
    <row r="13" spans="1:7">
      <c r="A13" s="59" t="s">
        <v>172</v>
      </c>
      <c r="B13" s="57"/>
      <c r="C13" s="58">
        <f t="shared" si="0"/>
        <v>2666000</v>
      </c>
      <c r="D13" s="58">
        <v>2666000</v>
      </c>
      <c r="E13" s="58"/>
      <c r="F13" s="58"/>
      <c r="G13" s="56"/>
    </row>
    <row r="14" spans="1:7" ht="23.25" customHeight="1">
      <c r="A14" s="59" t="s">
        <v>173</v>
      </c>
      <c r="B14" s="57"/>
      <c r="C14" s="58">
        <f t="shared" si="0"/>
        <v>420000</v>
      </c>
      <c r="D14" s="58">
        <v>420000</v>
      </c>
      <c r="E14" s="58"/>
      <c r="F14" s="58"/>
      <c r="G14" s="56"/>
    </row>
    <row r="15" spans="1:7">
      <c r="A15" s="59" t="s">
        <v>174</v>
      </c>
      <c r="B15" s="57"/>
      <c r="C15" s="58">
        <f t="shared" si="0"/>
        <v>2008100</v>
      </c>
      <c r="D15" s="58">
        <v>2008100</v>
      </c>
      <c r="E15" s="58"/>
      <c r="F15" s="58"/>
      <c r="G15" s="56"/>
    </row>
    <row r="16" spans="1:7">
      <c r="A16" s="59" t="s">
        <v>175</v>
      </c>
      <c r="B16" s="57"/>
      <c r="C16" s="58">
        <f t="shared" si="0"/>
        <v>3553600</v>
      </c>
      <c r="D16" s="58">
        <v>3553600</v>
      </c>
      <c r="E16" s="58"/>
      <c r="F16" s="58"/>
      <c r="G16" s="56"/>
    </row>
    <row r="17" spans="1:7">
      <c r="A17" s="59" t="s">
        <v>176</v>
      </c>
      <c r="B17" s="57"/>
      <c r="C17" s="58">
        <f t="shared" si="0"/>
        <v>3921200</v>
      </c>
      <c r="D17" s="58">
        <v>3921200</v>
      </c>
      <c r="E17" s="58"/>
      <c r="F17" s="58"/>
      <c r="G17" s="56"/>
    </row>
    <row r="18" spans="1:7" ht="21" customHeight="1">
      <c r="A18" s="59" t="s">
        <v>177</v>
      </c>
      <c r="B18" s="57"/>
      <c r="C18" s="58">
        <f t="shared" si="0"/>
        <v>664700</v>
      </c>
      <c r="D18" s="58">
        <v>664700</v>
      </c>
      <c r="E18" s="58"/>
      <c r="F18" s="58"/>
      <c r="G18" s="56"/>
    </row>
    <row r="19" spans="1:7" ht="21" customHeight="1">
      <c r="A19" s="56" t="s">
        <v>178</v>
      </c>
      <c r="B19" s="57" t="s">
        <v>168</v>
      </c>
      <c r="C19" s="58">
        <f t="shared" si="0"/>
        <v>400000</v>
      </c>
      <c r="D19" s="58"/>
      <c r="E19" s="58">
        <v>400000</v>
      </c>
      <c r="F19" s="58"/>
      <c r="G19" s="56"/>
    </row>
    <row r="20" spans="1:7" ht="145.5" customHeight="1">
      <c r="A20" s="56" t="s">
        <v>179</v>
      </c>
      <c r="B20" s="57" t="s">
        <v>168</v>
      </c>
      <c r="C20" s="58">
        <f t="shared" si="0"/>
        <v>50000</v>
      </c>
      <c r="D20" s="58">
        <f>D22+D23</f>
        <v>0</v>
      </c>
      <c r="E20" s="58">
        <f>E22+E23</f>
        <v>0</v>
      </c>
      <c r="F20" s="58">
        <v>50000</v>
      </c>
      <c r="G20" s="58">
        <f>G22+G23</f>
        <v>0</v>
      </c>
    </row>
    <row r="21" spans="1:7" ht="22.5" customHeight="1">
      <c r="A21" s="56" t="s">
        <v>96</v>
      </c>
      <c r="B21" s="57" t="s">
        <v>168</v>
      </c>
      <c r="C21" s="58"/>
      <c r="D21" s="58"/>
      <c r="E21" s="58"/>
      <c r="F21" s="58"/>
      <c r="G21" s="56"/>
    </row>
    <row r="22" spans="1:7" ht="21" customHeight="1">
      <c r="A22" s="56" t="s">
        <v>180</v>
      </c>
      <c r="B22" s="57" t="s">
        <v>168</v>
      </c>
      <c r="C22" s="58">
        <f t="shared" ref="C22:C30" si="1">D22+E22+F22</f>
        <v>50000</v>
      </c>
      <c r="D22" s="58"/>
      <c r="E22" s="58"/>
      <c r="F22" s="58">
        <v>50000</v>
      </c>
      <c r="G22" s="56"/>
    </row>
    <row r="23" spans="1:7" ht="24.75" customHeight="1">
      <c r="A23" s="56" t="s">
        <v>181</v>
      </c>
      <c r="B23" s="57" t="s">
        <v>168</v>
      </c>
      <c r="C23" s="58">
        <f t="shared" si="1"/>
        <v>0</v>
      </c>
      <c r="D23" s="58"/>
      <c r="E23" s="58"/>
      <c r="F23" s="58"/>
      <c r="G23" s="56"/>
    </row>
    <row r="24" spans="1:7" ht="51" customHeight="1">
      <c r="A24" s="56" t="s">
        <v>182</v>
      </c>
      <c r="B24" s="57" t="s">
        <v>168</v>
      </c>
      <c r="C24" s="58">
        <f t="shared" si="1"/>
        <v>0</v>
      </c>
      <c r="D24" s="58"/>
      <c r="E24" s="58"/>
      <c r="F24" s="58"/>
      <c r="G24" s="56"/>
    </row>
    <row r="25" spans="1:7" ht="24" customHeight="1">
      <c r="A25" s="56" t="s">
        <v>183</v>
      </c>
      <c r="B25" s="57" t="s">
        <v>168</v>
      </c>
      <c r="C25" s="58">
        <f t="shared" si="1"/>
        <v>0</v>
      </c>
      <c r="D25" s="58"/>
      <c r="E25" s="58"/>
      <c r="F25" s="58"/>
      <c r="G25" s="56"/>
    </row>
    <row r="26" spans="1:7">
      <c r="A26" s="56"/>
      <c r="B26" s="57" t="s">
        <v>168</v>
      </c>
      <c r="C26" s="58">
        <f t="shared" si="1"/>
        <v>0</v>
      </c>
      <c r="D26" s="58"/>
      <c r="E26" s="58"/>
      <c r="F26" s="58"/>
      <c r="G26" s="56"/>
    </row>
    <row r="27" spans="1:7">
      <c r="A27" s="56"/>
      <c r="B27" s="57" t="s">
        <v>168</v>
      </c>
      <c r="C27" s="58">
        <f t="shared" si="1"/>
        <v>0</v>
      </c>
      <c r="D27" s="58"/>
      <c r="E27" s="58"/>
      <c r="F27" s="58"/>
      <c r="G27" s="56"/>
    </row>
    <row r="28" spans="1:7" ht="39.75" customHeight="1">
      <c r="A28" s="56" t="s">
        <v>184</v>
      </c>
      <c r="B28" s="57" t="s">
        <v>168</v>
      </c>
      <c r="C28" s="58">
        <f t="shared" si="1"/>
        <v>0</v>
      </c>
      <c r="D28" s="58"/>
      <c r="E28" s="58"/>
      <c r="F28" s="58"/>
      <c r="G28" s="56"/>
    </row>
    <row r="29" spans="1:7" ht="51" customHeight="1">
      <c r="A29" s="56" t="s">
        <v>185</v>
      </c>
      <c r="B29" s="57" t="s">
        <v>168</v>
      </c>
      <c r="C29" s="58">
        <f t="shared" si="1"/>
        <v>0</v>
      </c>
      <c r="D29" s="58">
        <f>D6+D7-D30</f>
        <v>0</v>
      </c>
      <c r="E29" s="58">
        <f>E6+E7-E30</f>
        <v>0</v>
      </c>
      <c r="F29" s="58">
        <f>F6+F7-F30</f>
        <v>0</v>
      </c>
      <c r="G29" s="58">
        <f>G6+G7-G30</f>
        <v>0</v>
      </c>
    </row>
    <row r="30" spans="1:7" ht="22.5" customHeight="1">
      <c r="A30" s="56" t="s">
        <v>186</v>
      </c>
      <c r="B30" s="57">
        <v>900</v>
      </c>
      <c r="C30" s="58">
        <f t="shared" si="1"/>
        <v>56141500</v>
      </c>
      <c r="D30" s="58">
        <f>SUM(D32:D39)</f>
        <v>55691500</v>
      </c>
      <c r="E30" s="58">
        <f>SUM(E32:E39)</f>
        <v>400000</v>
      </c>
      <c r="F30" s="58">
        <f>SUM(F32:F39)</f>
        <v>50000</v>
      </c>
      <c r="G30" s="58">
        <f>SUM(G32:G39)</f>
        <v>0</v>
      </c>
    </row>
    <row r="31" spans="1:7" ht="24" customHeight="1">
      <c r="A31" s="56" t="s">
        <v>96</v>
      </c>
      <c r="B31" s="57"/>
      <c r="C31" s="58"/>
      <c r="D31" s="58"/>
      <c r="E31" s="58"/>
      <c r="F31" s="58"/>
      <c r="G31" s="56"/>
    </row>
    <row r="32" spans="1:7" ht="39" customHeight="1">
      <c r="A32" s="56" t="s">
        <v>171</v>
      </c>
      <c r="B32" s="57"/>
      <c r="C32" s="58">
        <f>D32+E32+F32</f>
        <v>27766000</v>
      </c>
      <c r="D32" s="58">
        <f>D45+D56+D66+D132+D136</f>
        <v>27316000</v>
      </c>
      <c r="E32" s="58">
        <f>E45+E56+E66+E132+E136</f>
        <v>400000</v>
      </c>
      <c r="F32" s="58">
        <f>F45+F56+F66+F132+F136</f>
        <v>50000</v>
      </c>
      <c r="G32" s="58">
        <f>G45+G56+G66+G132+G136</f>
        <v>0</v>
      </c>
    </row>
    <row r="33" spans="1:7" ht="21.75" customHeight="1">
      <c r="A33" s="59" t="s">
        <v>40</v>
      </c>
      <c r="B33" s="60"/>
      <c r="C33" s="61">
        <f>D33+E33+F33</f>
        <v>15141900</v>
      </c>
      <c r="D33" s="58">
        <f>D46+D57+D67+D133+D137</f>
        <v>15141900</v>
      </c>
      <c r="E33" s="61"/>
      <c r="F33" s="61"/>
      <c r="G33" s="59"/>
    </row>
    <row r="34" spans="1:7">
      <c r="A34" s="59" t="s">
        <v>172</v>
      </c>
      <c r="B34" s="60"/>
      <c r="C34" s="61">
        <f t="shared" ref="C34:C39" si="2">D34+E34+F34</f>
        <v>2666000</v>
      </c>
      <c r="D34" s="58">
        <f t="shared" ref="D34:D39" si="3">D47+D58+D68+D138</f>
        <v>2666000</v>
      </c>
      <c r="E34" s="61"/>
      <c r="F34" s="61"/>
      <c r="G34" s="59"/>
    </row>
    <row r="35" spans="1:7" ht="21.75" customHeight="1">
      <c r="A35" s="59" t="s">
        <v>173</v>
      </c>
      <c r="B35" s="60"/>
      <c r="C35" s="61">
        <f t="shared" si="2"/>
        <v>420000</v>
      </c>
      <c r="D35" s="58">
        <f t="shared" si="3"/>
        <v>420000</v>
      </c>
      <c r="E35" s="61"/>
      <c r="F35" s="61"/>
      <c r="G35" s="59"/>
    </row>
    <row r="36" spans="1:7">
      <c r="A36" s="59" t="s">
        <v>174</v>
      </c>
      <c r="B36" s="60"/>
      <c r="C36" s="61">
        <f t="shared" si="2"/>
        <v>2008100</v>
      </c>
      <c r="D36" s="58">
        <f t="shared" si="3"/>
        <v>2008100</v>
      </c>
      <c r="E36" s="61"/>
      <c r="F36" s="61"/>
      <c r="G36" s="59"/>
    </row>
    <row r="37" spans="1:7">
      <c r="A37" s="59" t="s">
        <v>175</v>
      </c>
      <c r="B37" s="60"/>
      <c r="C37" s="61">
        <f t="shared" si="2"/>
        <v>3553600</v>
      </c>
      <c r="D37" s="58">
        <f t="shared" si="3"/>
        <v>3553600</v>
      </c>
      <c r="E37" s="61"/>
      <c r="F37" s="61"/>
      <c r="G37" s="59"/>
    </row>
    <row r="38" spans="1:7">
      <c r="A38" s="59" t="s">
        <v>176</v>
      </c>
      <c r="B38" s="60"/>
      <c r="C38" s="61">
        <f t="shared" si="2"/>
        <v>3921200</v>
      </c>
      <c r="D38" s="58">
        <f t="shared" si="3"/>
        <v>3921200</v>
      </c>
      <c r="E38" s="61"/>
      <c r="F38" s="61"/>
      <c r="G38" s="59"/>
    </row>
    <row r="39" spans="1:7" ht="24.75" customHeight="1">
      <c r="A39" s="59" t="s">
        <v>177</v>
      </c>
      <c r="B39" s="60"/>
      <c r="C39" s="61">
        <f t="shared" si="2"/>
        <v>664700</v>
      </c>
      <c r="D39" s="58">
        <f t="shared" si="3"/>
        <v>664700</v>
      </c>
      <c r="E39" s="61"/>
      <c r="F39" s="61"/>
      <c r="G39" s="59"/>
    </row>
    <row r="40" spans="1:7" ht="22.5" customHeight="1">
      <c r="A40" s="56" t="s">
        <v>96</v>
      </c>
      <c r="B40" s="57"/>
      <c r="C40" s="61"/>
      <c r="D40" s="58"/>
      <c r="E40" s="58"/>
      <c r="F40" s="58"/>
      <c r="G40" s="56"/>
    </row>
    <row r="41" spans="1:7" ht="51" customHeight="1">
      <c r="A41" s="56" t="s">
        <v>187</v>
      </c>
      <c r="B41" s="57">
        <v>210</v>
      </c>
      <c r="C41" s="58">
        <f>D41+E41+F41</f>
        <v>44176200</v>
      </c>
      <c r="D41" s="58">
        <f>D43+D53+D54</f>
        <v>44176200</v>
      </c>
      <c r="E41" s="58">
        <f>E43+E53+E54</f>
        <v>0</v>
      </c>
      <c r="F41" s="58">
        <f>F43+F53+F54</f>
        <v>0</v>
      </c>
      <c r="G41" s="58">
        <f>G43+G53+G54</f>
        <v>0</v>
      </c>
    </row>
    <row r="42" spans="1:7">
      <c r="A42" s="56" t="s">
        <v>94</v>
      </c>
      <c r="B42" s="57"/>
      <c r="C42" s="58"/>
      <c r="D42" s="58"/>
      <c r="E42" s="58"/>
      <c r="F42" s="58"/>
      <c r="G42" s="56"/>
    </row>
    <row r="43" spans="1:7" ht="20.25" customHeight="1">
      <c r="A43" s="56" t="s">
        <v>42</v>
      </c>
      <c r="B43" s="57">
        <v>211</v>
      </c>
      <c r="C43" s="58">
        <f>D43+E43+F43</f>
        <v>33950800</v>
      </c>
      <c r="D43" s="58">
        <f>SUM(D45:D52)</f>
        <v>33950800</v>
      </c>
      <c r="E43" s="58"/>
      <c r="F43" s="58"/>
      <c r="G43" s="56"/>
    </row>
    <row r="44" spans="1:7" ht="20.25" customHeight="1">
      <c r="A44" s="56" t="s">
        <v>96</v>
      </c>
      <c r="B44" s="57"/>
      <c r="C44" s="58"/>
      <c r="D44" s="58"/>
      <c r="E44" s="58"/>
      <c r="F44" s="58"/>
      <c r="G44" s="56"/>
    </row>
    <row r="45" spans="1:7" ht="37.5" customHeight="1">
      <c r="A45" s="56" t="s">
        <v>171</v>
      </c>
      <c r="B45" s="57">
        <v>211</v>
      </c>
      <c r="C45" s="58">
        <f>D45+E45+F45</f>
        <v>18923200</v>
      </c>
      <c r="D45" s="58">
        <v>18923200</v>
      </c>
      <c r="E45" s="58"/>
      <c r="F45" s="58"/>
      <c r="G45" s="56"/>
    </row>
    <row r="46" spans="1:7" ht="23.25" customHeight="1">
      <c r="A46" s="59" t="s">
        <v>40</v>
      </c>
      <c r="B46" s="60">
        <v>211</v>
      </c>
      <c r="C46" s="61">
        <f>D46+E46+F46</f>
        <v>6497600</v>
      </c>
      <c r="D46" s="61">
        <v>6497600</v>
      </c>
      <c r="E46" s="61"/>
      <c r="F46" s="61"/>
      <c r="G46" s="59"/>
    </row>
    <row r="47" spans="1:7">
      <c r="A47" s="59" t="s">
        <v>172</v>
      </c>
      <c r="B47" s="60" t="s">
        <v>188</v>
      </c>
      <c r="C47" s="61">
        <f t="shared" ref="C47:C52" si="4">D47+E47+F47</f>
        <v>1700000</v>
      </c>
      <c r="D47" s="61">
        <v>1700000</v>
      </c>
      <c r="E47" s="61"/>
      <c r="F47" s="61"/>
      <c r="G47" s="59"/>
    </row>
    <row r="48" spans="1:7" ht="25.5" customHeight="1">
      <c r="A48" s="59" t="s">
        <v>173</v>
      </c>
      <c r="B48" s="60" t="s">
        <v>189</v>
      </c>
      <c r="C48" s="61">
        <f t="shared" si="4"/>
        <v>250000</v>
      </c>
      <c r="D48" s="61">
        <v>250000</v>
      </c>
      <c r="E48" s="61"/>
      <c r="F48" s="61"/>
      <c r="G48" s="59"/>
    </row>
    <row r="49" spans="1:7">
      <c r="A49" s="59" t="s">
        <v>174</v>
      </c>
      <c r="B49" s="60" t="s">
        <v>190</v>
      </c>
      <c r="C49" s="61">
        <f t="shared" si="4"/>
        <v>1290000</v>
      </c>
      <c r="D49" s="61">
        <v>1290000</v>
      </c>
      <c r="E49" s="61"/>
      <c r="F49" s="61"/>
      <c r="G49" s="59"/>
    </row>
    <row r="50" spans="1:7">
      <c r="A50" s="59" t="s">
        <v>175</v>
      </c>
      <c r="B50" s="60" t="s">
        <v>191</v>
      </c>
      <c r="C50" s="61">
        <f t="shared" si="4"/>
        <v>2293100</v>
      </c>
      <c r="D50" s="61">
        <v>2293100</v>
      </c>
      <c r="E50" s="61"/>
      <c r="F50" s="61"/>
      <c r="G50" s="59"/>
    </row>
    <row r="51" spans="1:7">
      <c r="A51" s="59" t="s">
        <v>176</v>
      </c>
      <c r="B51" s="60" t="s">
        <v>192</v>
      </c>
      <c r="C51" s="61">
        <f t="shared" si="4"/>
        <v>2600200</v>
      </c>
      <c r="D51" s="61">
        <v>2600200</v>
      </c>
      <c r="E51" s="61"/>
      <c r="F51" s="61"/>
      <c r="G51" s="59"/>
    </row>
    <row r="52" spans="1:7" ht="23.25" customHeight="1">
      <c r="A52" s="59" t="s">
        <v>177</v>
      </c>
      <c r="B52" s="60" t="s">
        <v>193</v>
      </c>
      <c r="C52" s="61">
        <f t="shared" si="4"/>
        <v>396700</v>
      </c>
      <c r="D52" s="61">
        <v>396700</v>
      </c>
      <c r="E52" s="61"/>
      <c r="F52" s="61"/>
      <c r="G52" s="59"/>
    </row>
    <row r="53" spans="1:7">
      <c r="A53" s="59" t="s">
        <v>7</v>
      </c>
      <c r="B53" s="60">
        <v>212</v>
      </c>
      <c r="C53" s="61">
        <f>D53+E53+F53</f>
        <v>0</v>
      </c>
      <c r="D53" s="61"/>
      <c r="E53" s="61"/>
      <c r="F53" s="61"/>
      <c r="G53" s="59"/>
    </row>
    <row r="54" spans="1:7" ht="37.5" customHeight="1">
      <c r="A54" s="56" t="s">
        <v>194</v>
      </c>
      <c r="B54" s="57">
        <v>213</v>
      </c>
      <c r="C54" s="58">
        <f>D54+E54+F54</f>
        <v>10225400</v>
      </c>
      <c r="D54" s="58">
        <f>SUM(D56:D63)</f>
        <v>10225400</v>
      </c>
      <c r="E54" s="58"/>
      <c r="F54" s="58"/>
      <c r="G54" s="56"/>
    </row>
    <row r="55" spans="1:7" ht="21" customHeight="1">
      <c r="A55" s="56" t="s">
        <v>96</v>
      </c>
      <c r="B55" s="57"/>
      <c r="C55" s="58"/>
      <c r="D55" s="58"/>
      <c r="E55" s="58"/>
      <c r="F55" s="58"/>
      <c r="G55" s="56"/>
    </row>
    <row r="56" spans="1:7" ht="39.75" customHeight="1">
      <c r="A56" s="56" t="s">
        <v>171</v>
      </c>
      <c r="B56" s="57">
        <v>213</v>
      </c>
      <c r="C56" s="58">
        <f>D56+E56+F56</f>
        <v>5714800</v>
      </c>
      <c r="D56" s="58">
        <v>5714800</v>
      </c>
      <c r="E56" s="58"/>
      <c r="F56" s="58"/>
      <c r="G56" s="56"/>
    </row>
    <row r="57" spans="1:7" ht="27" customHeight="1">
      <c r="A57" s="59" t="s">
        <v>40</v>
      </c>
      <c r="B57" s="60">
        <v>213</v>
      </c>
      <c r="C57" s="61">
        <f>D57+E57+F57</f>
        <v>1962300</v>
      </c>
      <c r="D57" s="61">
        <v>1962300</v>
      </c>
      <c r="E57" s="61"/>
      <c r="F57" s="61"/>
      <c r="G57" s="59"/>
    </row>
    <row r="58" spans="1:7">
      <c r="A58" s="59" t="s">
        <v>172</v>
      </c>
      <c r="B58" s="60" t="s">
        <v>195</v>
      </c>
      <c r="C58" s="61">
        <f t="shared" ref="C58:C63" si="5">D58+E58+F58</f>
        <v>513000</v>
      </c>
      <c r="D58" s="61">
        <v>513000</v>
      </c>
      <c r="E58" s="61"/>
      <c r="F58" s="61"/>
      <c r="G58" s="59"/>
    </row>
    <row r="59" spans="1:7" ht="21" customHeight="1">
      <c r="A59" s="59" t="s">
        <v>173</v>
      </c>
      <c r="B59" s="60" t="s">
        <v>196</v>
      </c>
      <c r="C59" s="61">
        <f t="shared" si="5"/>
        <v>60000</v>
      </c>
      <c r="D59" s="61">
        <v>60000</v>
      </c>
      <c r="E59" s="61"/>
      <c r="F59" s="61"/>
      <c r="G59" s="59"/>
    </row>
    <row r="60" spans="1:7">
      <c r="A60" s="59" t="s">
        <v>174</v>
      </c>
      <c r="B60" s="60" t="s">
        <v>197</v>
      </c>
      <c r="C60" s="61">
        <f t="shared" si="5"/>
        <v>392000</v>
      </c>
      <c r="D60" s="61">
        <v>392000</v>
      </c>
      <c r="E60" s="61"/>
      <c r="F60" s="61"/>
      <c r="G60" s="59"/>
    </row>
    <row r="61" spans="1:7">
      <c r="A61" s="59" t="s">
        <v>175</v>
      </c>
      <c r="B61" s="60" t="s">
        <v>198</v>
      </c>
      <c r="C61" s="61">
        <f t="shared" si="5"/>
        <v>692500</v>
      </c>
      <c r="D61" s="61">
        <v>692500</v>
      </c>
      <c r="E61" s="61"/>
      <c r="F61" s="61"/>
      <c r="G61" s="59"/>
    </row>
    <row r="62" spans="1:7">
      <c r="A62" s="59" t="s">
        <v>176</v>
      </c>
      <c r="B62" s="60" t="s">
        <v>199</v>
      </c>
      <c r="C62" s="61">
        <f t="shared" si="5"/>
        <v>771000</v>
      </c>
      <c r="D62" s="61">
        <v>771000</v>
      </c>
      <c r="E62" s="61"/>
      <c r="F62" s="61"/>
      <c r="G62" s="59"/>
    </row>
    <row r="63" spans="1:7" ht="21" customHeight="1">
      <c r="A63" s="59" t="s">
        <v>177</v>
      </c>
      <c r="B63" s="60" t="s">
        <v>200</v>
      </c>
      <c r="C63" s="61">
        <f t="shared" si="5"/>
        <v>119800</v>
      </c>
      <c r="D63" s="61">
        <v>119800</v>
      </c>
      <c r="E63" s="61"/>
      <c r="F63" s="61"/>
      <c r="G63" s="59"/>
    </row>
    <row r="64" spans="1:7" ht="21" customHeight="1">
      <c r="A64" s="56" t="s">
        <v>201</v>
      </c>
      <c r="B64" s="57">
        <v>220</v>
      </c>
      <c r="C64" s="58">
        <f>D64+E64+F64</f>
        <v>6173200</v>
      </c>
      <c r="D64" s="58">
        <f>D75+D85+D89+D99+D103+D113</f>
        <v>5758200</v>
      </c>
      <c r="E64" s="58">
        <f>E75+E85+E89+E99+E103+E113</f>
        <v>400000</v>
      </c>
      <c r="F64" s="58">
        <f>F75+F85+F89+F99+F103+F113</f>
        <v>15000</v>
      </c>
      <c r="G64" s="58">
        <f>G75+G85+G89+G99+G103+G113</f>
        <v>0</v>
      </c>
    </row>
    <row r="65" spans="1:7" ht="20.25" customHeight="1">
      <c r="A65" s="56" t="s">
        <v>96</v>
      </c>
      <c r="B65" s="57"/>
      <c r="C65" s="58"/>
      <c r="D65" s="58"/>
      <c r="E65" s="58"/>
      <c r="F65" s="58"/>
      <c r="G65" s="56"/>
    </row>
    <row r="66" spans="1:7" ht="41.25" customHeight="1">
      <c r="A66" s="56" t="s">
        <v>171</v>
      </c>
      <c r="B66" s="57">
        <v>220</v>
      </c>
      <c r="C66" s="58">
        <f>D66+E66+F66</f>
        <v>1964000</v>
      </c>
      <c r="D66" s="58">
        <f>D77+D87+D91+D101+D105+D115</f>
        <v>1549000</v>
      </c>
      <c r="E66" s="58">
        <f>E77+E87+E91+E101+E105+E115</f>
        <v>400000</v>
      </c>
      <c r="F66" s="58">
        <f>F77+F87+F91+F101+F105+F115</f>
        <v>15000</v>
      </c>
      <c r="G66" s="58">
        <f>G77+G87+G91+G101+G105+G115</f>
        <v>0</v>
      </c>
    </row>
    <row r="67" spans="1:7" ht="21" customHeight="1">
      <c r="A67" s="59" t="s">
        <v>40</v>
      </c>
      <c r="B67" s="60">
        <v>220</v>
      </c>
      <c r="C67" s="61">
        <f t="shared" ref="C67:C123" si="6">D67+E67+F67</f>
        <v>2390000</v>
      </c>
      <c r="D67" s="61">
        <f>D78+D88+D92+D102+D106+D116</f>
        <v>2390000</v>
      </c>
      <c r="E67" s="61"/>
      <c r="F67" s="61"/>
      <c r="G67" s="59"/>
    </row>
    <row r="68" spans="1:7">
      <c r="A68" s="59" t="s">
        <v>172</v>
      </c>
      <c r="B68" s="60" t="s">
        <v>202</v>
      </c>
      <c r="C68" s="61">
        <f t="shared" si="6"/>
        <v>400000</v>
      </c>
      <c r="D68" s="61">
        <f t="shared" ref="D68:D73" si="7">D79+D93+D107+D117</f>
        <v>400000</v>
      </c>
      <c r="E68" s="61"/>
      <c r="F68" s="61"/>
      <c r="G68" s="59"/>
    </row>
    <row r="69" spans="1:7" ht="19.5" customHeight="1">
      <c r="A69" s="59" t="s">
        <v>173</v>
      </c>
      <c r="B69" s="60" t="s">
        <v>203</v>
      </c>
      <c r="C69" s="61">
        <f t="shared" si="6"/>
        <v>101000</v>
      </c>
      <c r="D69" s="61">
        <f t="shared" si="7"/>
        <v>101000</v>
      </c>
      <c r="E69" s="61"/>
      <c r="F69" s="61"/>
      <c r="G69" s="59"/>
    </row>
    <row r="70" spans="1:7">
      <c r="A70" s="59" t="s">
        <v>174</v>
      </c>
      <c r="B70" s="60" t="s">
        <v>204</v>
      </c>
      <c r="C70" s="61">
        <f t="shared" si="6"/>
        <v>306000</v>
      </c>
      <c r="D70" s="61">
        <f t="shared" si="7"/>
        <v>306000</v>
      </c>
      <c r="E70" s="61"/>
      <c r="F70" s="61"/>
      <c r="G70" s="59"/>
    </row>
    <row r="71" spans="1:7">
      <c r="A71" s="59" t="s">
        <v>175</v>
      </c>
      <c r="B71" s="60" t="s">
        <v>205</v>
      </c>
      <c r="C71" s="61">
        <f t="shared" si="6"/>
        <v>484000</v>
      </c>
      <c r="D71" s="61">
        <f t="shared" si="7"/>
        <v>484000</v>
      </c>
      <c r="E71" s="61"/>
      <c r="F71" s="61"/>
      <c r="G71" s="59"/>
    </row>
    <row r="72" spans="1:7">
      <c r="A72" s="59" t="s">
        <v>176</v>
      </c>
      <c r="B72" s="60" t="s">
        <v>206</v>
      </c>
      <c r="C72" s="61">
        <f t="shared" si="6"/>
        <v>430000</v>
      </c>
      <c r="D72" s="61">
        <f t="shared" si="7"/>
        <v>430000</v>
      </c>
      <c r="E72" s="61"/>
      <c r="F72" s="61"/>
      <c r="G72" s="59"/>
    </row>
    <row r="73" spans="1:7" ht="23.25" customHeight="1">
      <c r="A73" s="59" t="s">
        <v>177</v>
      </c>
      <c r="B73" s="60" t="s">
        <v>207</v>
      </c>
      <c r="C73" s="61">
        <f t="shared" si="6"/>
        <v>138200</v>
      </c>
      <c r="D73" s="61">
        <f t="shared" si="7"/>
        <v>138200</v>
      </c>
      <c r="E73" s="61"/>
      <c r="F73" s="61"/>
      <c r="G73" s="59"/>
    </row>
    <row r="74" spans="1:7">
      <c r="A74" s="56" t="s">
        <v>94</v>
      </c>
      <c r="B74" s="57"/>
      <c r="C74" s="58">
        <f t="shared" si="6"/>
        <v>0</v>
      </c>
      <c r="D74" s="58"/>
      <c r="E74" s="58"/>
      <c r="F74" s="58"/>
      <c r="G74" s="56"/>
    </row>
    <row r="75" spans="1:7" ht="20.25" customHeight="1">
      <c r="A75" s="56" t="s">
        <v>8</v>
      </c>
      <c r="B75" s="57">
        <v>221</v>
      </c>
      <c r="C75" s="58">
        <f t="shared" si="6"/>
        <v>677000</v>
      </c>
      <c r="D75" s="58">
        <f>SUM(D77:D84)</f>
        <v>662000</v>
      </c>
      <c r="E75" s="58">
        <f>SUM(E77:E84)</f>
        <v>0</v>
      </c>
      <c r="F75" s="58">
        <f>SUM(F77:F84)</f>
        <v>15000</v>
      </c>
      <c r="G75" s="58">
        <f>SUM(G77:G84)</f>
        <v>0</v>
      </c>
    </row>
    <row r="76" spans="1:7" ht="21" customHeight="1">
      <c r="A76" s="56" t="s">
        <v>96</v>
      </c>
      <c r="B76" s="57"/>
      <c r="C76" s="58"/>
      <c r="D76" s="58"/>
      <c r="E76" s="58"/>
      <c r="F76" s="58"/>
      <c r="G76" s="56"/>
    </row>
    <row r="77" spans="1:7" ht="39.75" customHeight="1">
      <c r="A77" s="56" t="s">
        <v>171</v>
      </c>
      <c r="B77" s="57">
        <v>221</v>
      </c>
      <c r="C77" s="58">
        <f t="shared" si="6"/>
        <v>287000</v>
      </c>
      <c r="D77" s="58">
        <v>272000</v>
      </c>
      <c r="E77" s="58"/>
      <c r="F77" s="58">
        <v>15000</v>
      </c>
      <c r="G77" s="56"/>
    </row>
    <row r="78" spans="1:7" ht="18" customHeight="1">
      <c r="A78" s="59" t="s">
        <v>40</v>
      </c>
      <c r="B78" s="60">
        <v>221</v>
      </c>
      <c r="C78" s="61">
        <f t="shared" si="6"/>
        <v>80000</v>
      </c>
      <c r="D78" s="61">
        <v>80000</v>
      </c>
      <c r="E78" s="61"/>
      <c r="F78" s="61"/>
      <c r="G78" s="59"/>
    </row>
    <row r="79" spans="1:7">
      <c r="A79" s="59" t="s">
        <v>172</v>
      </c>
      <c r="B79" s="60" t="s">
        <v>208</v>
      </c>
      <c r="C79" s="61">
        <f t="shared" si="6"/>
        <v>80000</v>
      </c>
      <c r="D79" s="61">
        <v>80000</v>
      </c>
      <c r="E79" s="61"/>
      <c r="F79" s="61"/>
      <c r="G79" s="59"/>
    </row>
    <row r="80" spans="1:7" ht="21" customHeight="1">
      <c r="A80" s="59" t="s">
        <v>173</v>
      </c>
      <c r="B80" s="60" t="s">
        <v>209</v>
      </c>
      <c r="C80" s="61">
        <f t="shared" si="6"/>
        <v>20000</v>
      </c>
      <c r="D80" s="61">
        <v>20000</v>
      </c>
      <c r="E80" s="61"/>
      <c r="F80" s="61"/>
      <c r="G80" s="59"/>
    </row>
    <row r="81" spans="1:7">
      <c r="A81" s="59" t="s">
        <v>174</v>
      </c>
      <c r="B81" s="60" t="s">
        <v>210</v>
      </c>
      <c r="C81" s="61">
        <f t="shared" si="6"/>
        <v>20000</v>
      </c>
      <c r="D81" s="61">
        <v>20000</v>
      </c>
      <c r="E81" s="61"/>
      <c r="F81" s="61"/>
      <c r="G81" s="59"/>
    </row>
    <row r="82" spans="1:7">
      <c r="A82" s="59" t="s">
        <v>175</v>
      </c>
      <c r="B82" s="60" t="s">
        <v>211</v>
      </c>
      <c r="C82" s="61">
        <f t="shared" si="6"/>
        <v>80000</v>
      </c>
      <c r="D82" s="61">
        <v>80000</v>
      </c>
      <c r="E82" s="61"/>
      <c r="F82" s="61"/>
      <c r="G82" s="59"/>
    </row>
    <row r="83" spans="1:7">
      <c r="A83" s="59" t="s">
        <v>176</v>
      </c>
      <c r="B83" s="60" t="s">
        <v>212</v>
      </c>
      <c r="C83" s="61">
        <f t="shared" si="6"/>
        <v>70000</v>
      </c>
      <c r="D83" s="61">
        <v>70000</v>
      </c>
      <c r="E83" s="61"/>
      <c r="F83" s="61"/>
      <c r="G83" s="59"/>
    </row>
    <row r="84" spans="1:7" ht="21.75" customHeight="1">
      <c r="A84" s="59" t="s">
        <v>177</v>
      </c>
      <c r="B84" s="60" t="s">
        <v>213</v>
      </c>
      <c r="C84" s="61">
        <f t="shared" si="6"/>
        <v>40000</v>
      </c>
      <c r="D84" s="61">
        <v>40000</v>
      </c>
      <c r="E84" s="61"/>
      <c r="F84" s="61"/>
      <c r="G84" s="59"/>
    </row>
    <row r="85" spans="1:7" ht="26.25" customHeight="1">
      <c r="A85" s="56" t="s">
        <v>9</v>
      </c>
      <c r="B85" s="57">
        <v>222</v>
      </c>
      <c r="C85" s="58">
        <f t="shared" si="6"/>
        <v>0</v>
      </c>
      <c r="D85" s="58"/>
      <c r="E85" s="58"/>
      <c r="F85" s="58"/>
      <c r="G85" s="56"/>
    </row>
    <row r="86" spans="1:7" ht="20.25" customHeight="1">
      <c r="A86" s="56" t="s">
        <v>96</v>
      </c>
      <c r="B86" s="57"/>
      <c r="C86" s="58"/>
      <c r="D86" s="58"/>
      <c r="E86" s="58"/>
      <c r="F86" s="58"/>
      <c r="G86" s="56"/>
    </row>
    <row r="87" spans="1:7" ht="33.75" customHeight="1">
      <c r="A87" s="56" t="s">
        <v>171</v>
      </c>
      <c r="B87" s="57">
        <v>222</v>
      </c>
      <c r="C87" s="58">
        <f>D87+E87+F87</f>
        <v>0</v>
      </c>
      <c r="D87" s="58"/>
      <c r="E87" s="58"/>
      <c r="F87" s="58"/>
      <c r="G87" s="56"/>
    </row>
    <row r="88" spans="1:7" ht="22.5" customHeight="1">
      <c r="A88" s="56" t="s">
        <v>40</v>
      </c>
      <c r="B88" s="57">
        <v>222</v>
      </c>
      <c r="C88" s="58">
        <f>D88+E88+F88</f>
        <v>0</v>
      </c>
      <c r="D88" s="58"/>
      <c r="E88" s="58"/>
      <c r="F88" s="58"/>
      <c r="G88" s="56"/>
    </row>
    <row r="89" spans="1:7" ht="22.5" customHeight="1">
      <c r="A89" s="56" t="s">
        <v>214</v>
      </c>
      <c r="B89" s="57">
        <v>223</v>
      </c>
      <c r="C89" s="58">
        <f t="shared" si="6"/>
        <v>2150200</v>
      </c>
      <c r="D89" s="58">
        <f>SUM(D91:D98)</f>
        <v>2150200</v>
      </c>
      <c r="E89" s="58">
        <f>SUM(E91:E98)</f>
        <v>0</v>
      </c>
      <c r="F89" s="58">
        <f>SUM(F91:F98)</f>
        <v>0</v>
      </c>
      <c r="G89" s="58">
        <f>SUM(G91:G98)</f>
        <v>0</v>
      </c>
    </row>
    <row r="90" spans="1:7">
      <c r="A90" s="56" t="s">
        <v>96</v>
      </c>
      <c r="B90" s="57"/>
      <c r="C90" s="58"/>
      <c r="D90" s="58"/>
      <c r="E90" s="58"/>
      <c r="F90" s="58"/>
      <c r="G90" s="56"/>
    </row>
    <row r="91" spans="1:7" ht="37.5" customHeight="1">
      <c r="A91" s="56" t="s">
        <v>171</v>
      </c>
      <c r="B91" s="57">
        <v>223</v>
      </c>
      <c r="C91" s="58">
        <f t="shared" si="6"/>
        <v>804000</v>
      </c>
      <c r="D91" s="58">
        <v>804000</v>
      </c>
      <c r="E91" s="58"/>
      <c r="F91" s="58"/>
      <c r="G91" s="56"/>
    </row>
    <row r="92" spans="1:7" ht="22.5" customHeight="1">
      <c r="A92" s="56" t="s">
        <v>40</v>
      </c>
      <c r="B92" s="57">
        <v>223</v>
      </c>
      <c r="C92" s="58">
        <f t="shared" si="6"/>
        <v>570000</v>
      </c>
      <c r="D92" s="58">
        <v>570000</v>
      </c>
      <c r="E92" s="58"/>
      <c r="F92" s="58"/>
      <c r="G92" s="56"/>
    </row>
    <row r="93" spans="1:7">
      <c r="A93" s="59" t="s">
        <v>172</v>
      </c>
      <c r="B93" s="57" t="s">
        <v>215</v>
      </c>
      <c r="C93" s="58">
        <f t="shared" si="6"/>
        <v>200000</v>
      </c>
      <c r="D93" s="58">
        <v>200000</v>
      </c>
      <c r="E93" s="58"/>
      <c r="F93" s="58"/>
      <c r="G93" s="56"/>
    </row>
    <row r="94" spans="1:7" ht="19.5" customHeight="1">
      <c r="A94" s="59" t="s">
        <v>173</v>
      </c>
      <c r="B94" s="57" t="s">
        <v>216</v>
      </c>
      <c r="C94" s="58">
        <f t="shared" si="6"/>
        <v>50000</v>
      </c>
      <c r="D94" s="58">
        <v>50000</v>
      </c>
      <c r="E94" s="58"/>
      <c r="F94" s="58"/>
      <c r="G94" s="56"/>
    </row>
    <row r="95" spans="1:7" ht="21" customHeight="1">
      <c r="A95" s="59" t="s">
        <v>174</v>
      </c>
      <c r="B95" s="57" t="s">
        <v>217</v>
      </c>
      <c r="C95" s="58">
        <f t="shared" si="6"/>
        <v>120000</v>
      </c>
      <c r="D95" s="58">
        <v>120000</v>
      </c>
      <c r="E95" s="58"/>
      <c r="F95" s="58"/>
      <c r="G95" s="56"/>
    </row>
    <row r="96" spans="1:7" ht="20.25" customHeight="1">
      <c r="A96" s="59" t="s">
        <v>175</v>
      </c>
      <c r="B96" s="57" t="s">
        <v>218</v>
      </c>
      <c r="C96" s="58">
        <f t="shared" si="6"/>
        <v>234000</v>
      </c>
      <c r="D96" s="58">
        <v>234000</v>
      </c>
      <c r="E96" s="58"/>
      <c r="F96" s="58"/>
      <c r="G96" s="56"/>
    </row>
    <row r="97" spans="1:7" ht="24" customHeight="1">
      <c r="A97" s="59" t="s">
        <v>176</v>
      </c>
      <c r="B97" s="57" t="s">
        <v>219</v>
      </c>
      <c r="C97" s="58">
        <f t="shared" si="6"/>
        <v>130000</v>
      </c>
      <c r="D97" s="58">
        <v>130000</v>
      </c>
      <c r="E97" s="58"/>
      <c r="F97" s="58"/>
      <c r="G97" s="56"/>
    </row>
    <row r="98" spans="1:7" ht="19.5" customHeight="1">
      <c r="A98" s="59" t="s">
        <v>177</v>
      </c>
      <c r="B98" s="57" t="s">
        <v>220</v>
      </c>
      <c r="C98" s="58">
        <f t="shared" si="6"/>
        <v>42200</v>
      </c>
      <c r="D98" s="58">
        <v>42200</v>
      </c>
      <c r="E98" s="58"/>
      <c r="F98" s="58"/>
      <c r="G98" s="56"/>
    </row>
    <row r="99" spans="1:7" ht="39.75" customHeight="1">
      <c r="A99" s="56" t="s">
        <v>33</v>
      </c>
      <c r="B99" s="57">
        <v>224</v>
      </c>
      <c r="C99" s="58">
        <f t="shared" si="6"/>
        <v>0</v>
      </c>
      <c r="D99" s="58">
        <v>0</v>
      </c>
      <c r="E99" s="58">
        <v>0</v>
      </c>
      <c r="F99" s="58">
        <v>0</v>
      </c>
      <c r="G99" s="58">
        <v>0</v>
      </c>
    </row>
    <row r="100" spans="1:7" ht="21" customHeight="1">
      <c r="A100" s="56" t="s">
        <v>96</v>
      </c>
      <c r="B100" s="57"/>
      <c r="C100" s="58"/>
      <c r="D100" s="58"/>
      <c r="E100" s="58"/>
      <c r="F100" s="58"/>
      <c r="G100" s="56"/>
    </row>
    <row r="101" spans="1:7" ht="37.5" customHeight="1">
      <c r="A101" s="56" t="s">
        <v>171</v>
      </c>
      <c r="B101" s="57">
        <v>224</v>
      </c>
      <c r="C101" s="58">
        <f t="shared" si="6"/>
        <v>0</v>
      </c>
      <c r="D101" s="58"/>
      <c r="E101" s="58"/>
      <c r="F101" s="58"/>
      <c r="G101" s="56"/>
    </row>
    <row r="102" spans="1:7" ht="24.75" customHeight="1">
      <c r="A102" s="56" t="s">
        <v>40</v>
      </c>
      <c r="B102" s="57">
        <v>224</v>
      </c>
      <c r="C102" s="58">
        <f t="shared" si="6"/>
        <v>40000</v>
      </c>
      <c r="D102" s="58">
        <v>40000</v>
      </c>
      <c r="E102" s="58"/>
      <c r="F102" s="58"/>
      <c r="G102" s="56"/>
    </row>
    <row r="103" spans="1:7" ht="41.25" customHeight="1">
      <c r="A103" s="56" t="s">
        <v>221</v>
      </c>
      <c r="B103" s="57">
        <v>225</v>
      </c>
      <c r="C103" s="58">
        <f t="shared" si="6"/>
        <v>1353000</v>
      </c>
      <c r="D103" s="58">
        <f>SUM(D105:D112)</f>
        <v>1353000</v>
      </c>
      <c r="E103" s="58">
        <f>SUM(E105:E112)</f>
        <v>0</v>
      </c>
      <c r="F103" s="58">
        <f>SUM(F105:F112)</f>
        <v>0</v>
      </c>
      <c r="G103" s="58">
        <f>SUM(G105:G112)</f>
        <v>0</v>
      </c>
    </row>
    <row r="104" spans="1:7" ht="22.5" customHeight="1">
      <c r="A104" s="56" t="s">
        <v>96</v>
      </c>
      <c r="B104" s="57"/>
      <c r="C104" s="58"/>
      <c r="D104" s="58"/>
      <c r="E104" s="58"/>
      <c r="F104" s="58"/>
      <c r="G104" s="56"/>
    </row>
    <row r="105" spans="1:7" ht="39.75" customHeight="1">
      <c r="A105" s="56" t="s">
        <v>171</v>
      </c>
      <c r="B105" s="57">
        <v>225</v>
      </c>
      <c r="C105" s="58">
        <f t="shared" si="6"/>
        <v>116000</v>
      </c>
      <c r="D105" s="58">
        <v>116000</v>
      </c>
      <c r="E105" s="58"/>
      <c r="F105" s="58"/>
      <c r="G105" s="56"/>
    </row>
    <row r="106" spans="1:7" ht="24.75" customHeight="1">
      <c r="A106" s="56" t="s">
        <v>40</v>
      </c>
      <c r="B106" s="57">
        <v>225</v>
      </c>
      <c r="C106" s="58">
        <f t="shared" si="6"/>
        <v>1170000</v>
      </c>
      <c r="D106" s="58">
        <v>1170000</v>
      </c>
      <c r="E106" s="58"/>
      <c r="F106" s="58"/>
      <c r="G106" s="56"/>
    </row>
    <row r="107" spans="1:7" ht="24" customHeight="1">
      <c r="A107" s="59" t="s">
        <v>172</v>
      </c>
      <c r="B107" s="57" t="s">
        <v>222</v>
      </c>
      <c r="C107" s="58">
        <f t="shared" si="6"/>
        <v>0</v>
      </c>
      <c r="D107" s="58"/>
      <c r="E107" s="58"/>
      <c r="F107" s="58"/>
      <c r="G107" s="56"/>
    </row>
    <row r="108" spans="1:7" ht="24.75" customHeight="1">
      <c r="A108" s="59" t="s">
        <v>173</v>
      </c>
      <c r="B108" s="57" t="s">
        <v>223</v>
      </c>
      <c r="C108" s="58">
        <f t="shared" si="6"/>
        <v>1000</v>
      </c>
      <c r="D108" s="58">
        <v>1000</v>
      </c>
      <c r="E108" s="58"/>
      <c r="F108" s="58"/>
      <c r="G108" s="56"/>
    </row>
    <row r="109" spans="1:7">
      <c r="A109" s="59" t="s">
        <v>174</v>
      </c>
      <c r="B109" s="57" t="s">
        <v>224</v>
      </c>
      <c r="C109" s="58">
        <f t="shared" si="6"/>
        <v>6000</v>
      </c>
      <c r="D109" s="58">
        <v>6000</v>
      </c>
      <c r="E109" s="58"/>
      <c r="F109" s="58"/>
      <c r="G109" s="56"/>
    </row>
    <row r="110" spans="1:7">
      <c r="A110" s="59" t="s">
        <v>175</v>
      </c>
      <c r="B110" s="57" t="s">
        <v>225</v>
      </c>
      <c r="C110" s="58">
        <f t="shared" si="6"/>
        <v>20000</v>
      </c>
      <c r="D110" s="58">
        <v>20000</v>
      </c>
      <c r="E110" s="58"/>
      <c r="F110" s="58"/>
      <c r="G110" s="56"/>
    </row>
    <row r="111" spans="1:7">
      <c r="A111" s="59" t="s">
        <v>176</v>
      </c>
      <c r="B111" s="57" t="s">
        <v>226</v>
      </c>
      <c r="C111" s="58">
        <f t="shared" si="6"/>
        <v>40000</v>
      </c>
      <c r="D111" s="58">
        <v>40000</v>
      </c>
      <c r="E111" s="58"/>
      <c r="F111" s="58"/>
      <c r="G111" s="56"/>
    </row>
    <row r="112" spans="1:7" ht="21.75" customHeight="1">
      <c r="A112" s="59" t="s">
        <v>177</v>
      </c>
      <c r="B112" s="57" t="s">
        <v>227</v>
      </c>
      <c r="C112" s="58">
        <f t="shared" si="6"/>
        <v>0</v>
      </c>
      <c r="D112" s="58"/>
      <c r="E112" s="58"/>
      <c r="F112" s="58"/>
      <c r="G112" s="56"/>
    </row>
    <row r="113" spans="1:7" ht="22.5" customHeight="1">
      <c r="A113" s="56" t="s">
        <v>0</v>
      </c>
      <c r="B113" s="57">
        <v>226</v>
      </c>
      <c r="C113" s="58">
        <f t="shared" si="6"/>
        <v>1993000</v>
      </c>
      <c r="D113" s="58">
        <f>SUM(D115:D122)</f>
        <v>1593000</v>
      </c>
      <c r="E113" s="58">
        <f>SUM(E115:E122)</f>
        <v>400000</v>
      </c>
      <c r="F113" s="58">
        <f>SUM(F115:F122)</f>
        <v>0</v>
      </c>
      <c r="G113" s="58">
        <f>SUM(G115:G122)</f>
        <v>0</v>
      </c>
    </row>
    <row r="114" spans="1:7" ht="24.75" customHeight="1">
      <c r="A114" s="56" t="s">
        <v>96</v>
      </c>
      <c r="B114" s="57"/>
      <c r="C114" s="58"/>
      <c r="D114" s="58"/>
      <c r="E114" s="58"/>
      <c r="F114" s="58"/>
      <c r="G114" s="56"/>
    </row>
    <row r="115" spans="1:7" ht="43.5" customHeight="1">
      <c r="A115" s="56" t="s">
        <v>171</v>
      </c>
      <c r="B115" s="57">
        <v>226</v>
      </c>
      <c r="C115" s="58">
        <f t="shared" si="6"/>
        <v>757000</v>
      </c>
      <c r="D115" s="58">
        <v>357000</v>
      </c>
      <c r="E115" s="58">
        <v>400000</v>
      </c>
      <c r="F115" s="58"/>
      <c r="G115" s="56"/>
    </row>
    <row r="116" spans="1:7" ht="27.75" customHeight="1">
      <c r="A116" s="56" t="s">
        <v>40</v>
      </c>
      <c r="B116" s="57">
        <v>226</v>
      </c>
      <c r="C116" s="58">
        <f t="shared" si="6"/>
        <v>530000</v>
      </c>
      <c r="D116" s="58">
        <v>530000</v>
      </c>
      <c r="E116" s="58"/>
      <c r="F116" s="58"/>
      <c r="G116" s="56"/>
    </row>
    <row r="117" spans="1:7" ht="20.25" customHeight="1">
      <c r="A117" s="59" t="s">
        <v>172</v>
      </c>
      <c r="B117" s="57" t="s">
        <v>228</v>
      </c>
      <c r="C117" s="58">
        <f t="shared" si="6"/>
        <v>120000</v>
      </c>
      <c r="D117" s="58">
        <v>120000</v>
      </c>
      <c r="E117" s="58"/>
      <c r="F117" s="58"/>
      <c r="G117" s="56"/>
    </row>
    <row r="118" spans="1:7" ht="24.75" customHeight="1">
      <c r="A118" s="59" t="s">
        <v>173</v>
      </c>
      <c r="B118" s="57" t="s">
        <v>229</v>
      </c>
      <c r="C118" s="58">
        <f t="shared" si="6"/>
        <v>30000</v>
      </c>
      <c r="D118" s="58">
        <v>30000</v>
      </c>
      <c r="E118" s="58"/>
      <c r="F118" s="58"/>
      <c r="G118" s="56"/>
    </row>
    <row r="119" spans="1:7">
      <c r="A119" s="59" t="s">
        <v>174</v>
      </c>
      <c r="B119" s="57" t="s">
        <v>230</v>
      </c>
      <c r="C119" s="58">
        <f t="shared" si="6"/>
        <v>160000</v>
      </c>
      <c r="D119" s="58">
        <v>160000</v>
      </c>
      <c r="E119" s="58"/>
      <c r="F119" s="58"/>
      <c r="G119" s="56"/>
    </row>
    <row r="120" spans="1:7">
      <c r="A120" s="59" t="s">
        <v>175</v>
      </c>
      <c r="B120" s="57" t="s">
        <v>231</v>
      </c>
      <c r="C120" s="58">
        <f t="shared" si="6"/>
        <v>150000</v>
      </c>
      <c r="D120" s="58">
        <v>150000</v>
      </c>
      <c r="E120" s="58"/>
      <c r="F120" s="58"/>
      <c r="G120" s="56"/>
    </row>
    <row r="121" spans="1:7">
      <c r="A121" s="59" t="s">
        <v>176</v>
      </c>
      <c r="B121" s="57" t="s">
        <v>232</v>
      </c>
      <c r="C121" s="58">
        <f t="shared" si="6"/>
        <v>190000</v>
      </c>
      <c r="D121" s="58">
        <v>190000</v>
      </c>
      <c r="E121" s="58"/>
      <c r="F121" s="58"/>
      <c r="G121" s="56"/>
    </row>
    <row r="122" spans="1:7" ht="23.25" customHeight="1">
      <c r="A122" s="59" t="s">
        <v>177</v>
      </c>
      <c r="B122" s="57" t="s">
        <v>233</v>
      </c>
      <c r="C122" s="58">
        <f t="shared" si="6"/>
        <v>56000</v>
      </c>
      <c r="D122" s="58">
        <v>56000</v>
      </c>
      <c r="E122" s="58"/>
      <c r="F122" s="58"/>
      <c r="G122" s="56"/>
    </row>
    <row r="123" spans="1:7" ht="60" customHeight="1">
      <c r="A123" s="56" t="s">
        <v>234</v>
      </c>
      <c r="B123" s="57">
        <v>240</v>
      </c>
      <c r="C123" s="58">
        <f t="shared" si="6"/>
        <v>0</v>
      </c>
      <c r="D123" s="58">
        <f>D125</f>
        <v>0</v>
      </c>
      <c r="E123" s="58">
        <f>E125</f>
        <v>0</v>
      </c>
      <c r="F123" s="58">
        <f>F125</f>
        <v>0</v>
      </c>
      <c r="G123" s="58">
        <f>G125</f>
        <v>0</v>
      </c>
    </row>
    <row r="124" spans="1:7">
      <c r="A124" s="56" t="s">
        <v>94</v>
      </c>
      <c r="B124" s="57"/>
      <c r="C124" s="58"/>
      <c r="D124" s="58"/>
      <c r="E124" s="58"/>
      <c r="F124" s="58"/>
      <c r="G124" s="56"/>
    </row>
    <row r="125" spans="1:7" ht="82.5" customHeight="1">
      <c r="A125" s="56" t="s">
        <v>235</v>
      </c>
      <c r="B125" s="57">
        <v>241</v>
      </c>
      <c r="C125" s="58">
        <f>D125+E125+F125</f>
        <v>0</v>
      </c>
      <c r="D125" s="58"/>
      <c r="E125" s="58"/>
      <c r="F125" s="58"/>
      <c r="G125" s="56"/>
    </row>
    <row r="126" spans="1:7" ht="39" customHeight="1">
      <c r="A126" s="56" t="s">
        <v>236</v>
      </c>
      <c r="B126" s="57">
        <v>260</v>
      </c>
      <c r="C126" s="58">
        <f>D126+E126+F126</f>
        <v>0</v>
      </c>
      <c r="D126" s="58">
        <f>D128+D129</f>
        <v>0</v>
      </c>
      <c r="E126" s="58">
        <f>E128+E129</f>
        <v>0</v>
      </c>
      <c r="F126" s="58">
        <f>F128+F129</f>
        <v>0</v>
      </c>
      <c r="G126" s="58">
        <f>G128+G129</f>
        <v>0</v>
      </c>
    </row>
    <row r="127" spans="1:7">
      <c r="A127" s="56" t="s">
        <v>94</v>
      </c>
      <c r="B127" s="57"/>
      <c r="C127" s="58"/>
      <c r="D127" s="58"/>
      <c r="E127" s="58"/>
      <c r="F127" s="58"/>
      <c r="G127" s="56"/>
    </row>
    <row r="128" spans="1:7" ht="35.25" customHeight="1">
      <c r="A128" s="56" t="s">
        <v>10</v>
      </c>
      <c r="B128" s="57">
        <v>262</v>
      </c>
      <c r="C128" s="58">
        <f t="shared" ref="C128:C134" si="8">D128+E128+F128</f>
        <v>0</v>
      </c>
      <c r="D128" s="58"/>
      <c r="E128" s="58"/>
      <c r="F128" s="58"/>
      <c r="G128" s="56"/>
    </row>
    <row r="129" spans="1:7" ht="84" customHeight="1">
      <c r="A129" s="56" t="s">
        <v>22</v>
      </c>
      <c r="B129" s="57">
        <v>263</v>
      </c>
      <c r="C129" s="58">
        <f t="shared" si="8"/>
        <v>0</v>
      </c>
      <c r="D129" s="58"/>
      <c r="E129" s="58"/>
      <c r="F129" s="58"/>
      <c r="G129" s="56"/>
    </row>
    <row r="130" spans="1:7">
      <c r="A130" s="56" t="s">
        <v>17</v>
      </c>
      <c r="B130" s="57">
        <v>290</v>
      </c>
      <c r="C130" s="58">
        <f t="shared" si="8"/>
        <v>376000</v>
      </c>
      <c r="D130" s="58">
        <f>SUM(D132:D133)</f>
        <v>376000</v>
      </c>
      <c r="E130" s="58">
        <f>SUM(E132:E133)</f>
        <v>0</v>
      </c>
      <c r="F130" s="58">
        <f>SUM(F132:F133)</f>
        <v>0</v>
      </c>
      <c r="G130" s="58">
        <f>SUM(G132:G133)</f>
        <v>0</v>
      </c>
    </row>
    <row r="131" spans="1:7">
      <c r="A131" s="56" t="s">
        <v>96</v>
      </c>
      <c r="B131" s="57">
        <v>290</v>
      </c>
      <c r="C131" s="58">
        <f t="shared" si="8"/>
        <v>0</v>
      </c>
      <c r="D131" s="58"/>
      <c r="E131" s="58"/>
      <c r="F131" s="58"/>
      <c r="G131" s="56"/>
    </row>
    <row r="132" spans="1:7" ht="33.75" customHeight="1">
      <c r="A132" s="56" t="s">
        <v>171</v>
      </c>
      <c r="B132" s="57">
        <v>290</v>
      </c>
      <c r="C132" s="58">
        <f t="shared" si="8"/>
        <v>364000</v>
      </c>
      <c r="D132" s="58">
        <v>364000</v>
      </c>
      <c r="E132" s="58"/>
      <c r="F132" s="58"/>
      <c r="G132" s="56"/>
    </row>
    <row r="133" spans="1:7" ht="22.5" customHeight="1">
      <c r="A133" s="56" t="s">
        <v>40</v>
      </c>
      <c r="B133" s="57"/>
      <c r="C133" s="58">
        <f t="shared" si="8"/>
        <v>12000</v>
      </c>
      <c r="D133" s="58">
        <v>12000</v>
      </c>
      <c r="E133" s="58"/>
      <c r="F133" s="58"/>
      <c r="G133" s="56"/>
    </row>
    <row r="134" spans="1:7" ht="41.25" customHeight="1">
      <c r="A134" s="56" t="s">
        <v>237</v>
      </c>
      <c r="B134" s="57">
        <v>300</v>
      </c>
      <c r="C134" s="58">
        <f t="shared" si="8"/>
        <v>5376100</v>
      </c>
      <c r="D134" s="58">
        <f>D145+D155</f>
        <v>5341100</v>
      </c>
      <c r="E134" s="58">
        <f>E145+E155</f>
        <v>0</v>
      </c>
      <c r="F134" s="58">
        <f>F145+F155</f>
        <v>35000</v>
      </c>
      <c r="G134" s="58">
        <f>G145+G155</f>
        <v>0</v>
      </c>
    </row>
    <row r="135" spans="1:7">
      <c r="A135" s="56" t="s">
        <v>96</v>
      </c>
      <c r="B135" s="57"/>
      <c r="C135" s="58"/>
      <c r="D135" s="58"/>
      <c r="E135" s="58"/>
      <c r="F135" s="58"/>
      <c r="G135" s="56"/>
    </row>
    <row r="136" spans="1:7" ht="39" customHeight="1">
      <c r="A136" s="56" t="s">
        <v>171</v>
      </c>
      <c r="B136" s="57">
        <v>300</v>
      </c>
      <c r="C136" s="58">
        <f>D136+E136+F136</f>
        <v>800000</v>
      </c>
      <c r="D136" s="58">
        <f>D147+D157</f>
        <v>765000</v>
      </c>
      <c r="E136" s="58">
        <f>E147+E157</f>
        <v>0</v>
      </c>
      <c r="F136" s="58">
        <f>F147+F157</f>
        <v>35000</v>
      </c>
      <c r="G136" s="58">
        <f>G147+G157</f>
        <v>0</v>
      </c>
    </row>
    <row r="137" spans="1:7" ht="31.5" customHeight="1">
      <c r="A137" s="56" t="s">
        <v>40</v>
      </c>
      <c r="B137" s="57">
        <v>300</v>
      </c>
      <c r="C137" s="58">
        <f>D137+E137+F137</f>
        <v>4280000</v>
      </c>
      <c r="D137" s="58">
        <f t="shared" ref="D137:D143" si="9">D148+D158</f>
        <v>4280000</v>
      </c>
      <c r="E137" s="58"/>
      <c r="F137" s="58"/>
      <c r="G137" s="56"/>
    </row>
    <row r="138" spans="1:7">
      <c r="A138" s="59" t="s">
        <v>172</v>
      </c>
      <c r="B138" s="57" t="s">
        <v>238</v>
      </c>
      <c r="C138" s="58">
        <f t="shared" ref="C138:C165" si="10">D138+E138+F138</f>
        <v>53000</v>
      </c>
      <c r="D138" s="58">
        <f t="shared" si="9"/>
        <v>53000</v>
      </c>
      <c r="E138" s="58"/>
      <c r="F138" s="58"/>
      <c r="G138" s="56"/>
    </row>
    <row r="139" spans="1:7" ht="23.25" customHeight="1">
      <c r="A139" s="59" t="s">
        <v>173</v>
      </c>
      <c r="B139" s="57" t="s">
        <v>239</v>
      </c>
      <c r="C139" s="58">
        <f t="shared" si="10"/>
        <v>9000</v>
      </c>
      <c r="D139" s="58">
        <f t="shared" si="9"/>
        <v>9000</v>
      </c>
      <c r="E139" s="58"/>
      <c r="F139" s="58"/>
      <c r="G139" s="56"/>
    </row>
    <row r="140" spans="1:7">
      <c r="A140" s="59" t="s">
        <v>174</v>
      </c>
      <c r="B140" s="57" t="s">
        <v>240</v>
      </c>
      <c r="C140" s="58">
        <f t="shared" si="10"/>
        <v>20100</v>
      </c>
      <c r="D140" s="58">
        <f t="shared" si="9"/>
        <v>20100</v>
      </c>
      <c r="E140" s="58"/>
      <c r="F140" s="58"/>
      <c r="G140" s="56"/>
    </row>
    <row r="141" spans="1:7">
      <c r="A141" s="59" t="s">
        <v>175</v>
      </c>
      <c r="B141" s="57" t="s">
        <v>241</v>
      </c>
      <c r="C141" s="58">
        <f t="shared" si="10"/>
        <v>84000</v>
      </c>
      <c r="D141" s="58">
        <f t="shared" si="9"/>
        <v>84000</v>
      </c>
      <c r="E141" s="58"/>
      <c r="F141" s="58"/>
      <c r="G141" s="56"/>
    </row>
    <row r="142" spans="1:7">
      <c r="A142" s="59" t="s">
        <v>176</v>
      </c>
      <c r="B142" s="57" t="s">
        <v>242</v>
      </c>
      <c r="C142" s="58">
        <f t="shared" si="10"/>
        <v>120000</v>
      </c>
      <c r="D142" s="58">
        <f t="shared" si="9"/>
        <v>120000</v>
      </c>
      <c r="E142" s="58"/>
      <c r="F142" s="58"/>
      <c r="G142" s="56"/>
    </row>
    <row r="143" spans="1:7" ht="21.75" customHeight="1">
      <c r="A143" s="59" t="s">
        <v>177</v>
      </c>
      <c r="B143" s="57" t="s">
        <v>243</v>
      </c>
      <c r="C143" s="58">
        <f t="shared" si="10"/>
        <v>10000</v>
      </c>
      <c r="D143" s="58">
        <f t="shared" si="9"/>
        <v>10000</v>
      </c>
      <c r="E143" s="58"/>
      <c r="F143" s="58"/>
      <c r="G143" s="56"/>
    </row>
    <row r="144" spans="1:7">
      <c r="A144" s="56" t="s">
        <v>94</v>
      </c>
      <c r="B144" s="57"/>
      <c r="C144" s="58">
        <f t="shared" si="10"/>
        <v>0</v>
      </c>
      <c r="D144" s="58"/>
      <c r="E144" s="58"/>
      <c r="F144" s="58"/>
      <c r="G144" s="56"/>
    </row>
    <row r="145" spans="1:7" ht="42.75" customHeight="1">
      <c r="A145" s="56" t="s">
        <v>14</v>
      </c>
      <c r="B145" s="57">
        <v>310</v>
      </c>
      <c r="C145" s="58">
        <f t="shared" si="10"/>
        <v>4295000</v>
      </c>
      <c r="D145" s="58">
        <f>SUM(D147:D154)</f>
        <v>4295000</v>
      </c>
      <c r="E145" s="58">
        <f>SUM(E147:E154)</f>
        <v>0</v>
      </c>
      <c r="F145" s="58">
        <f>SUM(F147:F154)</f>
        <v>0</v>
      </c>
      <c r="G145" s="58">
        <f>SUM(G147:G154)</f>
        <v>0</v>
      </c>
    </row>
    <row r="146" spans="1:7">
      <c r="A146" s="56" t="s">
        <v>96</v>
      </c>
      <c r="B146" s="57"/>
      <c r="C146" s="58">
        <f t="shared" si="10"/>
        <v>0</v>
      </c>
      <c r="D146" s="58"/>
      <c r="E146" s="58"/>
      <c r="F146" s="58"/>
      <c r="G146" s="56"/>
    </row>
    <row r="147" spans="1:7" ht="39" customHeight="1">
      <c r="A147" s="56" t="s">
        <v>171</v>
      </c>
      <c r="B147" s="57">
        <v>310</v>
      </c>
      <c r="C147" s="58">
        <f t="shared" si="10"/>
        <v>35000</v>
      </c>
      <c r="D147" s="58">
        <v>35000</v>
      </c>
      <c r="E147" s="58"/>
      <c r="F147" s="58"/>
      <c r="G147" s="56"/>
    </row>
    <row r="148" spans="1:7" ht="24.75" customHeight="1">
      <c r="A148" s="56" t="s">
        <v>40</v>
      </c>
      <c r="B148" s="57">
        <v>310</v>
      </c>
      <c r="C148" s="58">
        <f t="shared" si="10"/>
        <v>4200000</v>
      </c>
      <c r="D148" s="58">
        <v>4200000</v>
      </c>
      <c r="E148" s="58"/>
      <c r="F148" s="58"/>
      <c r="G148" s="56"/>
    </row>
    <row r="149" spans="1:7">
      <c r="A149" s="59" t="s">
        <v>172</v>
      </c>
      <c r="B149" s="57" t="s">
        <v>244</v>
      </c>
      <c r="C149" s="58">
        <f t="shared" si="10"/>
        <v>0</v>
      </c>
      <c r="D149" s="58"/>
      <c r="E149" s="58"/>
      <c r="F149" s="58"/>
      <c r="G149" s="56"/>
    </row>
    <row r="150" spans="1:7" ht="27" customHeight="1">
      <c r="A150" s="59" t="s">
        <v>173</v>
      </c>
      <c r="B150" s="57" t="s">
        <v>245</v>
      </c>
      <c r="C150" s="58">
        <f t="shared" si="10"/>
        <v>0</v>
      </c>
      <c r="D150" s="58"/>
      <c r="E150" s="58"/>
      <c r="F150" s="58"/>
      <c r="G150" s="56"/>
    </row>
    <row r="151" spans="1:7">
      <c r="A151" s="59" t="s">
        <v>174</v>
      </c>
      <c r="B151" s="57" t="s">
        <v>246</v>
      </c>
      <c r="C151" s="58">
        <f t="shared" si="10"/>
        <v>0</v>
      </c>
      <c r="D151" s="58"/>
      <c r="E151" s="58"/>
      <c r="F151" s="58"/>
      <c r="G151" s="56"/>
    </row>
    <row r="152" spans="1:7">
      <c r="A152" s="59" t="s">
        <v>175</v>
      </c>
      <c r="B152" s="57" t="s">
        <v>247</v>
      </c>
      <c r="C152" s="58">
        <f t="shared" si="10"/>
        <v>0</v>
      </c>
      <c r="D152" s="58"/>
      <c r="E152" s="58"/>
      <c r="F152" s="58"/>
      <c r="G152" s="56"/>
    </row>
    <row r="153" spans="1:7">
      <c r="A153" s="59" t="s">
        <v>176</v>
      </c>
      <c r="B153" s="57" t="s">
        <v>248</v>
      </c>
      <c r="C153" s="58">
        <f t="shared" si="10"/>
        <v>60000</v>
      </c>
      <c r="D153" s="58">
        <v>60000</v>
      </c>
      <c r="E153" s="58"/>
      <c r="F153" s="58"/>
      <c r="G153" s="56"/>
    </row>
    <row r="154" spans="1:7" ht="25.5" customHeight="1">
      <c r="A154" s="59" t="s">
        <v>177</v>
      </c>
      <c r="B154" s="57" t="s">
        <v>249</v>
      </c>
      <c r="C154" s="58">
        <f t="shared" si="10"/>
        <v>0</v>
      </c>
      <c r="D154" s="58"/>
      <c r="E154" s="58"/>
      <c r="F154" s="58"/>
      <c r="G154" s="56"/>
    </row>
    <row r="155" spans="1:7" ht="37.5" customHeight="1">
      <c r="A155" s="56" t="s">
        <v>16</v>
      </c>
      <c r="B155" s="57">
        <v>340</v>
      </c>
      <c r="C155" s="58">
        <f t="shared" si="10"/>
        <v>1081100</v>
      </c>
      <c r="D155" s="58">
        <f>SUM(D157:D164)</f>
        <v>1046100</v>
      </c>
      <c r="E155" s="58">
        <f>SUM(E157:E164)</f>
        <v>0</v>
      </c>
      <c r="F155" s="58">
        <f>SUM(F157:F164)</f>
        <v>35000</v>
      </c>
      <c r="G155" s="58">
        <f>SUM(G157:G164)</f>
        <v>0</v>
      </c>
    </row>
    <row r="156" spans="1:7">
      <c r="A156" s="56" t="s">
        <v>96</v>
      </c>
      <c r="B156" s="57"/>
      <c r="C156" s="58">
        <f t="shared" si="10"/>
        <v>0</v>
      </c>
      <c r="D156" s="58"/>
      <c r="E156" s="58"/>
      <c r="F156" s="58"/>
      <c r="G156" s="56"/>
    </row>
    <row r="157" spans="1:7" ht="37.5" customHeight="1">
      <c r="A157" s="56" t="s">
        <v>171</v>
      </c>
      <c r="B157" s="57">
        <v>340</v>
      </c>
      <c r="C157" s="58">
        <f t="shared" si="10"/>
        <v>765000</v>
      </c>
      <c r="D157" s="58">
        <v>730000</v>
      </c>
      <c r="E157" s="58"/>
      <c r="F157" s="58">
        <v>35000</v>
      </c>
      <c r="G157" s="56"/>
    </row>
    <row r="158" spans="1:7" ht="24" customHeight="1">
      <c r="A158" s="56" t="s">
        <v>40</v>
      </c>
      <c r="B158" s="57">
        <v>340</v>
      </c>
      <c r="C158" s="58">
        <f t="shared" si="10"/>
        <v>80000</v>
      </c>
      <c r="D158" s="58">
        <v>80000</v>
      </c>
      <c r="E158" s="58"/>
      <c r="F158" s="58"/>
      <c r="G158" s="56"/>
    </row>
    <row r="159" spans="1:7">
      <c r="A159" s="59" t="s">
        <v>172</v>
      </c>
      <c r="B159" s="57" t="s">
        <v>250</v>
      </c>
      <c r="C159" s="58">
        <f t="shared" si="10"/>
        <v>53000</v>
      </c>
      <c r="D159" s="58">
        <v>53000</v>
      </c>
      <c r="E159" s="58"/>
      <c r="F159" s="58"/>
      <c r="G159" s="56"/>
    </row>
    <row r="160" spans="1:7" ht="28.5" customHeight="1">
      <c r="A160" s="59" t="s">
        <v>173</v>
      </c>
      <c r="B160" s="57" t="s">
        <v>251</v>
      </c>
      <c r="C160" s="58">
        <f t="shared" si="10"/>
        <v>9000</v>
      </c>
      <c r="D160" s="58">
        <v>9000</v>
      </c>
      <c r="E160" s="58"/>
      <c r="F160" s="58"/>
      <c r="G160" s="56"/>
    </row>
    <row r="161" spans="1:7">
      <c r="A161" s="59" t="s">
        <v>174</v>
      </c>
      <c r="B161" s="57" t="s">
        <v>252</v>
      </c>
      <c r="C161" s="58">
        <f t="shared" si="10"/>
        <v>20100</v>
      </c>
      <c r="D161" s="58">
        <v>20100</v>
      </c>
      <c r="E161" s="58"/>
      <c r="F161" s="58"/>
      <c r="G161" s="56"/>
    </row>
    <row r="162" spans="1:7">
      <c r="A162" s="59" t="s">
        <v>175</v>
      </c>
      <c r="B162" s="57" t="s">
        <v>253</v>
      </c>
      <c r="C162" s="58">
        <f t="shared" si="10"/>
        <v>84000</v>
      </c>
      <c r="D162" s="58">
        <v>84000</v>
      </c>
      <c r="E162" s="58"/>
      <c r="F162" s="58"/>
      <c r="G162" s="56"/>
    </row>
    <row r="163" spans="1:7">
      <c r="A163" s="59" t="s">
        <v>176</v>
      </c>
      <c r="B163" s="57" t="s">
        <v>254</v>
      </c>
      <c r="C163" s="58">
        <f t="shared" si="10"/>
        <v>60000</v>
      </c>
      <c r="D163" s="58">
        <v>60000</v>
      </c>
      <c r="E163" s="58"/>
      <c r="F163" s="58"/>
      <c r="G163" s="56"/>
    </row>
    <row r="164" spans="1:7" ht="25.5" customHeight="1">
      <c r="A164" s="59" t="s">
        <v>177</v>
      </c>
      <c r="B164" s="57" t="s">
        <v>255</v>
      </c>
      <c r="C164" s="58">
        <f t="shared" si="10"/>
        <v>10000</v>
      </c>
      <c r="D164" s="58">
        <v>10000</v>
      </c>
      <c r="E164" s="58"/>
      <c r="F164" s="58"/>
      <c r="G164" s="56"/>
    </row>
    <row r="165" spans="1:7" ht="39.75" customHeight="1">
      <c r="A165" s="56" t="s">
        <v>256</v>
      </c>
      <c r="B165" s="57">
        <v>500</v>
      </c>
      <c r="C165" s="58">
        <f t="shared" si="10"/>
        <v>0</v>
      </c>
      <c r="D165" s="58">
        <f>D167</f>
        <v>0</v>
      </c>
      <c r="E165" s="58">
        <f>E167</f>
        <v>0</v>
      </c>
      <c r="F165" s="58">
        <f>F167</f>
        <v>0</v>
      </c>
      <c r="G165" s="58">
        <f>G167</f>
        <v>0</v>
      </c>
    </row>
    <row r="166" spans="1:7">
      <c r="A166" s="56" t="s">
        <v>94</v>
      </c>
      <c r="B166" s="57"/>
      <c r="C166" s="58"/>
      <c r="D166" s="58"/>
      <c r="E166" s="58"/>
      <c r="F166" s="58"/>
      <c r="G166" s="56"/>
    </row>
    <row r="167" spans="1:7" ht="66" customHeight="1">
      <c r="A167" s="56" t="s">
        <v>257</v>
      </c>
      <c r="B167" s="57">
        <v>520</v>
      </c>
      <c r="C167" s="58">
        <f>D167+E167+F167</f>
        <v>0</v>
      </c>
      <c r="D167" s="58"/>
      <c r="E167" s="58"/>
      <c r="F167" s="58"/>
      <c r="G167" s="56"/>
    </row>
    <row r="168" spans="1:7" ht="26.25" customHeight="1">
      <c r="A168" s="56" t="s">
        <v>258</v>
      </c>
      <c r="B168" s="57"/>
      <c r="C168" s="58">
        <f>D168+E168+F168</f>
        <v>0</v>
      </c>
      <c r="D168" s="58"/>
      <c r="E168" s="58"/>
      <c r="F168" s="58"/>
      <c r="G168" s="56"/>
    </row>
    <row r="169" spans="1:7" ht="39" customHeight="1">
      <c r="A169" s="56" t="s">
        <v>259</v>
      </c>
      <c r="B169" s="57" t="s">
        <v>168</v>
      </c>
      <c r="C169" s="58">
        <f>D169+E169+F169</f>
        <v>0</v>
      </c>
      <c r="D169" s="58"/>
      <c r="E169" s="58"/>
      <c r="F169" s="58"/>
      <c r="G169" s="56"/>
    </row>
  </sheetData>
  <mergeCells count="7">
    <mergeCell ref="A1:G1"/>
    <mergeCell ref="A3:A5"/>
    <mergeCell ref="B3:B5"/>
    <mergeCell ref="C3:C5"/>
    <mergeCell ref="D3:G3"/>
    <mergeCell ref="D4:F4"/>
    <mergeCell ref="G4:G5"/>
  </mergeCells>
  <pageMargins left="0.7" right="0.7" top="0.75" bottom="0.75" header="0.3" footer="0.3"/>
  <pageSetup paperSize="9" scale="6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69"/>
  <sheetViews>
    <sheetView view="pageBreakPreview" zoomScale="60" workbookViewId="0">
      <selection activeCell="D7" sqref="D7"/>
    </sheetView>
  </sheetViews>
  <sheetFormatPr defaultRowHeight="15"/>
  <cols>
    <col min="1" max="1" width="28.140625" customWidth="1"/>
    <col min="2" max="2" width="19.42578125" customWidth="1"/>
    <col min="3" max="3" width="18.42578125" customWidth="1"/>
    <col min="4" max="4" width="17.7109375" customWidth="1"/>
    <col min="5" max="5" width="15.5703125" customWidth="1"/>
    <col min="6" max="6" width="14.85546875" customWidth="1"/>
    <col min="7" max="7" width="17.85546875" customWidth="1"/>
  </cols>
  <sheetData>
    <row r="1" spans="1:7">
      <c r="A1" s="81" t="s">
        <v>260</v>
      </c>
      <c r="B1" s="81"/>
      <c r="C1" s="81"/>
      <c r="D1" s="81"/>
      <c r="E1" s="81"/>
      <c r="F1" s="81"/>
      <c r="G1" s="81"/>
    </row>
    <row r="3" spans="1:7">
      <c r="A3" s="82" t="s">
        <v>1</v>
      </c>
      <c r="B3" s="82" t="s">
        <v>161</v>
      </c>
      <c r="C3" s="82" t="s">
        <v>3</v>
      </c>
      <c r="D3" s="82" t="s">
        <v>96</v>
      </c>
      <c r="E3" s="82"/>
      <c r="F3" s="82"/>
      <c r="G3" s="82"/>
    </row>
    <row r="4" spans="1:7">
      <c r="A4" s="82"/>
      <c r="B4" s="82"/>
      <c r="C4" s="82"/>
      <c r="D4" s="82" t="s">
        <v>162</v>
      </c>
      <c r="E4" s="82"/>
      <c r="F4" s="82"/>
      <c r="G4" s="82" t="s">
        <v>163</v>
      </c>
    </row>
    <row r="5" spans="1:7" ht="77.25" customHeight="1">
      <c r="A5" s="82"/>
      <c r="B5" s="82"/>
      <c r="C5" s="82"/>
      <c r="D5" s="56" t="s">
        <v>164</v>
      </c>
      <c r="E5" s="56" t="s">
        <v>165</v>
      </c>
      <c r="F5" s="56" t="s">
        <v>166</v>
      </c>
      <c r="G5" s="82"/>
    </row>
    <row r="6" spans="1:7" ht="51" customHeight="1">
      <c r="A6" s="56" t="s">
        <v>167</v>
      </c>
      <c r="B6" s="57" t="s">
        <v>168</v>
      </c>
      <c r="C6" s="58">
        <f t="shared" ref="C6:C20" si="0">D6+E6+F6</f>
        <v>0</v>
      </c>
      <c r="D6" s="58"/>
      <c r="E6" s="58"/>
      <c r="F6" s="58"/>
      <c r="G6" s="56"/>
    </row>
    <row r="7" spans="1:7" ht="24.75" customHeight="1">
      <c r="A7" s="56" t="s">
        <v>169</v>
      </c>
      <c r="B7" s="57" t="s">
        <v>168</v>
      </c>
      <c r="C7" s="58">
        <f t="shared" si="0"/>
        <v>56141500</v>
      </c>
      <c r="D7" s="58">
        <f>D9+D20</f>
        <v>55691500</v>
      </c>
      <c r="E7" s="58">
        <f>E9+E19</f>
        <v>400000</v>
      </c>
      <c r="F7" s="58">
        <f>F9+F20</f>
        <v>50000</v>
      </c>
      <c r="G7" s="58">
        <f>G9+G20</f>
        <v>0</v>
      </c>
    </row>
    <row r="8" spans="1:7" ht="22.5" customHeight="1">
      <c r="A8" s="56" t="s">
        <v>96</v>
      </c>
      <c r="B8" s="57" t="s">
        <v>168</v>
      </c>
      <c r="C8" s="58">
        <f t="shared" si="0"/>
        <v>0</v>
      </c>
      <c r="D8" s="58"/>
      <c r="E8" s="58"/>
      <c r="F8" s="58"/>
      <c r="G8" s="56"/>
    </row>
    <row r="9" spans="1:7" ht="39" customHeight="1">
      <c r="A9" s="56" t="s">
        <v>170</v>
      </c>
      <c r="B9" s="57" t="s">
        <v>168</v>
      </c>
      <c r="C9" s="58">
        <f t="shared" si="0"/>
        <v>55691500</v>
      </c>
      <c r="D9" s="58">
        <f>SUM(D11:D18)</f>
        <v>55691500</v>
      </c>
      <c r="E9" s="58"/>
      <c r="F9" s="58"/>
      <c r="G9" s="56"/>
    </row>
    <row r="10" spans="1:7">
      <c r="A10" s="56" t="s">
        <v>96</v>
      </c>
      <c r="B10" s="57"/>
      <c r="C10" s="58"/>
      <c r="D10" s="58"/>
      <c r="E10" s="58"/>
      <c r="F10" s="58"/>
      <c r="G10" s="56"/>
    </row>
    <row r="11" spans="1:7" ht="33.75" customHeight="1">
      <c r="A11" s="56" t="s">
        <v>171</v>
      </c>
      <c r="B11" s="57"/>
      <c r="C11" s="58">
        <f t="shared" si="0"/>
        <v>27316000</v>
      </c>
      <c r="D11" s="58">
        <v>27316000</v>
      </c>
      <c r="E11" s="58"/>
      <c r="F11" s="58"/>
      <c r="G11" s="56"/>
    </row>
    <row r="12" spans="1:7" ht="27.75" customHeight="1">
      <c r="A12" s="56" t="s">
        <v>40</v>
      </c>
      <c r="B12" s="57"/>
      <c r="C12" s="58">
        <f t="shared" si="0"/>
        <v>15141900</v>
      </c>
      <c r="D12" s="58">
        <v>15141900</v>
      </c>
      <c r="E12" s="58"/>
      <c r="F12" s="58"/>
      <c r="G12" s="56"/>
    </row>
    <row r="13" spans="1:7">
      <c r="A13" s="59" t="s">
        <v>172</v>
      </c>
      <c r="B13" s="57"/>
      <c r="C13" s="58">
        <f t="shared" si="0"/>
        <v>2666000</v>
      </c>
      <c r="D13" s="58">
        <v>2666000</v>
      </c>
      <c r="E13" s="58"/>
      <c r="F13" s="58"/>
      <c r="G13" s="56"/>
    </row>
    <row r="14" spans="1:7" ht="23.25" customHeight="1">
      <c r="A14" s="59" t="s">
        <v>173</v>
      </c>
      <c r="B14" s="57"/>
      <c r="C14" s="58">
        <f t="shared" si="0"/>
        <v>420000</v>
      </c>
      <c r="D14" s="58">
        <v>420000</v>
      </c>
      <c r="E14" s="58"/>
      <c r="F14" s="58"/>
      <c r="G14" s="56"/>
    </row>
    <row r="15" spans="1:7">
      <c r="A15" s="59" t="s">
        <v>174</v>
      </c>
      <c r="B15" s="57"/>
      <c r="C15" s="58">
        <f t="shared" si="0"/>
        <v>2008100</v>
      </c>
      <c r="D15" s="58">
        <v>2008100</v>
      </c>
      <c r="E15" s="58"/>
      <c r="F15" s="58"/>
      <c r="G15" s="56"/>
    </row>
    <row r="16" spans="1:7">
      <c r="A16" s="59" t="s">
        <v>175</v>
      </c>
      <c r="B16" s="57"/>
      <c r="C16" s="58">
        <f t="shared" si="0"/>
        <v>3553600</v>
      </c>
      <c r="D16" s="58">
        <v>3553600</v>
      </c>
      <c r="E16" s="58"/>
      <c r="F16" s="58"/>
      <c r="G16" s="56"/>
    </row>
    <row r="17" spans="1:7">
      <c r="A17" s="59" t="s">
        <v>176</v>
      </c>
      <c r="B17" s="57"/>
      <c r="C17" s="58">
        <f t="shared" si="0"/>
        <v>3921200</v>
      </c>
      <c r="D17" s="58">
        <v>3921200</v>
      </c>
      <c r="E17" s="58"/>
      <c r="F17" s="58"/>
      <c r="G17" s="56"/>
    </row>
    <row r="18" spans="1:7" ht="21" customHeight="1">
      <c r="A18" s="59" t="s">
        <v>177</v>
      </c>
      <c r="B18" s="57"/>
      <c r="C18" s="58">
        <f t="shared" si="0"/>
        <v>664700</v>
      </c>
      <c r="D18" s="58">
        <v>664700</v>
      </c>
      <c r="E18" s="58"/>
      <c r="F18" s="58"/>
      <c r="G18" s="56"/>
    </row>
    <row r="19" spans="1:7" ht="21" customHeight="1">
      <c r="A19" s="56" t="s">
        <v>178</v>
      </c>
      <c r="B19" s="57" t="s">
        <v>168</v>
      </c>
      <c r="C19" s="58">
        <f t="shared" si="0"/>
        <v>400000</v>
      </c>
      <c r="D19" s="58"/>
      <c r="E19" s="58">
        <v>400000</v>
      </c>
      <c r="F19" s="58"/>
      <c r="G19" s="56"/>
    </row>
    <row r="20" spans="1:7" ht="145.5" customHeight="1">
      <c r="A20" s="56" t="s">
        <v>179</v>
      </c>
      <c r="B20" s="57" t="s">
        <v>168</v>
      </c>
      <c r="C20" s="58">
        <f t="shared" si="0"/>
        <v>50000</v>
      </c>
      <c r="D20" s="58">
        <f>D22+D23</f>
        <v>0</v>
      </c>
      <c r="E20" s="58">
        <f>E22+E23</f>
        <v>0</v>
      </c>
      <c r="F20" s="58">
        <v>50000</v>
      </c>
      <c r="G20" s="58">
        <f>G22+G23</f>
        <v>0</v>
      </c>
    </row>
    <row r="21" spans="1:7" ht="22.5" customHeight="1">
      <c r="A21" s="56" t="s">
        <v>96</v>
      </c>
      <c r="B21" s="57" t="s">
        <v>168</v>
      </c>
      <c r="C21" s="58"/>
      <c r="D21" s="58"/>
      <c r="E21" s="58"/>
      <c r="F21" s="58"/>
      <c r="G21" s="56"/>
    </row>
    <row r="22" spans="1:7" ht="21" customHeight="1">
      <c r="A22" s="56" t="s">
        <v>180</v>
      </c>
      <c r="B22" s="57" t="s">
        <v>168</v>
      </c>
      <c r="C22" s="58">
        <f t="shared" ref="C22:C30" si="1">D22+E22+F22</f>
        <v>50000</v>
      </c>
      <c r="D22" s="58"/>
      <c r="E22" s="58"/>
      <c r="F22" s="58">
        <v>50000</v>
      </c>
      <c r="G22" s="56"/>
    </row>
    <row r="23" spans="1:7" ht="24.75" customHeight="1">
      <c r="A23" s="56" t="s">
        <v>181</v>
      </c>
      <c r="B23" s="57" t="s">
        <v>168</v>
      </c>
      <c r="C23" s="58">
        <f t="shared" si="1"/>
        <v>0</v>
      </c>
      <c r="D23" s="58"/>
      <c r="E23" s="58"/>
      <c r="F23" s="58"/>
      <c r="G23" s="56"/>
    </row>
    <row r="24" spans="1:7" ht="51" customHeight="1">
      <c r="A24" s="56" t="s">
        <v>182</v>
      </c>
      <c r="B24" s="57" t="s">
        <v>168</v>
      </c>
      <c r="C24" s="58">
        <f t="shared" si="1"/>
        <v>0</v>
      </c>
      <c r="D24" s="58"/>
      <c r="E24" s="58"/>
      <c r="F24" s="58"/>
      <c r="G24" s="56"/>
    </row>
    <row r="25" spans="1:7" ht="24" customHeight="1">
      <c r="A25" s="56" t="s">
        <v>183</v>
      </c>
      <c r="B25" s="57" t="s">
        <v>168</v>
      </c>
      <c r="C25" s="58">
        <f t="shared" si="1"/>
        <v>0</v>
      </c>
      <c r="D25" s="58"/>
      <c r="E25" s="58"/>
      <c r="F25" s="58"/>
      <c r="G25" s="56"/>
    </row>
    <row r="26" spans="1:7">
      <c r="A26" s="56"/>
      <c r="B26" s="57" t="s">
        <v>168</v>
      </c>
      <c r="C26" s="58">
        <f t="shared" si="1"/>
        <v>0</v>
      </c>
      <c r="D26" s="58"/>
      <c r="E26" s="58"/>
      <c r="F26" s="58"/>
      <c r="G26" s="56"/>
    </row>
    <row r="27" spans="1:7">
      <c r="A27" s="56"/>
      <c r="B27" s="57" t="s">
        <v>168</v>
      </c>
      <c r="C27" s="58">
        <f t="shared" si="1"/>
        <v>0</v>
      </c>
      <c r="D27" s="58"/>
      <c r="E27" s="58"/>
      <c r="F27" s="58"/>
      <c r="G27" s="56"/>
    </row>
    <row r="28" spans="1:7" ht="39.75" customHeight="1">
      <c r="A28" s="56" t="s">
        <v>184</v>
      </c>
      <c r="B28" s="57" t="s">
        <v>168</v>
      </c>
      <c r="C28" s="58">
        <f t="shared" si="1"/>
        <v>0</v>
      </c>
      <c r="D28" s="58"/>
      <c r="E28" s="58"/>
      <c r="F28" s="58"/>
      <c r="G28" s="56"/>
    </row>
    <row r="29" spans="1:7" ht="51" customHeight="1">
      <c r="A29" s="56" t="s">
        <v>185</v>
      </c>
      <c r="B29" s="57" t="s">
        <v>168</v>
      </c>
      <c r="C29" s="58">
        <f t="shared" si="1"/>
        <v>0</v>
      </c>
      <c r="D29" s="58">
        <f>D6+D7-D30</f>
        <v>0</v>
      </c>
      <c r="E29" s="58">
        <f>E6+E7-E30</f>
        <v>0</v>
      </c>
      <c r="F29" s="58">
        <f>F6+F7-F30</f>
        <v>0</v>
      </c>
      <c r="G29" s="58">
        <f>G6+G7-G30</f>
        <v>0</v>
      </c>
    </row>
    <row r="30" spans="1:7" ht="22.5" customHeight="1">
      <c r="A30" s="56" t="s">
        <v>186</v>
      </c>
      <c r="B30" s="57">
        <v>900</v>
      </c>
      <c r="C30" s="58">
        <f t="shared" si="1"/>
        <v>56141500</v>
      </c>
      <c r="D30" s="58">
        <f>SUM(D32:D39)</f>
        <v>55691500</v>
      </c>
      <c r="E30" s="58">
        <f>SUM(E32:E39)</f>
        <v>400000</v>
      </c>
      <c r="F30" s="58">
        <f>SUM(F32:F39)</f>
        <v>50000</v>
      </c>
      <c r="G30" s="58">
        <f>SUM(G32:G39)</f>
        <v>0</v>
      </c>
    </row>
    <row r="31" spans="1:7" ht="24" customHeight="1">
      <c r="A31" s="56" t="s">
        <v>96</v>
      </c>
      <c r="B31" s="57"/>
      <c r="C31" s="58"/>
      <c r="D31" s="58"/>
      <c r="E31" s="58"/>
      <c r="F31" s="58"/>
      <c r="G31" s="56"/>
    </row>
    <row r="32" spans="1:7" ht="39" customHeight="1">
      <c r="A32" s="56" t="s">
        <v>171</v>
      </c>
      <c r="B32" s="57"/>
      <c r="C32" s="58">
        <f>D32+E32+F32</f>
        <v>27766000</v>
      </c>
      <c r="D32" s="58">
        <f>D45+D56+D66+D132+D136</f>
        <v>27316000</v>
      </c>
      <c r="E32" s="58">
        <f>E45+E56+E66+E132+E136</f>
        <v>400000</v>
      </c>
      <c r="F32" s="58">
        <f>F45+F56+F66+F132+F136</f>
        <v>50000</v>
      </c>
      <c r="G32" s="58">
        <f>G45+G56+G66+G132+G136</f>
        <v>0</v>
      </c>
    </row>
    <row r="33" spans="1:7" ht="21.75" customHeight="1">
      <c r="A33" s="59" t="s">
        <v>40</v>
      </c>
      <c r="B33" s="60"/>
      <c r="C33" s="61">
        <f>D33+E33+F33</f>
        <v>15141900</v>
      </c>
      <c r="D33" s="58">
        <f>D46+D57+D67+D133+D137</f>
        <v>15141900</v>
      </c>
      <c r="E33" s="61"/>
      <c r="F33" s="61"/>
      <c r="G33" s="59"/>
    </row>
    <row r="34" spans="1:7">
      <c r="A34" s="59" t="s">
        <v>172</v>
      </c>
      <c r="B34" s="60"/>
      <c r="C34" s="61">
        <f t="shared" ref="C34:C39" si="2">D34+E34+F34</f>
        <v>2666000</v>
      </c>
      <c r="D34" s="58">
        <f t="shared" ref="D34:D39" si="3">D47+D58+D68+D138</f>
        <v>2666000</v>
      </c>
      <c r="E34" s="61"/>
      <c r="F34" s="61"/>
      <c r="G34" s="59"/>
    </row>
    <row r="35" spans="1:7" ht="21.75" customHeight="1">
      <c r="A35" s="59" t="s">
        <v>173</v>
      </c>
      <c r="B35" s="60"/>
      <c r="C35" s="61">
        <f t="shared" si="2"/>
        <v>420000</v>
      </c>
      <c r="D35" s="58">
        <f t="shared" si="3"/>
        <v>420000</v>
      </c>
      <c r="E35" s="61"/>
      <c r="F35" s="61"/>
      <c r="G35" s="59"/>
    </row>
    <row r="36" spans="1:7">
      <c r="A36" s="59" t="s">
        <v>174</v>
      </c>
      <c r="B36" s="60"/>
      <c r="C36" s="61">
        <f t="shared" si="2"/>
        <v>2008100</v>
      </c>
      <c r="D36" s="58">
        <f t="shared" si="3"/>
        <v>2008100</v>
      </c>
      <c r="E36" s="61"/>
      <c r="F36" s="61"/>
      <c r="G36" s="59"/>
    </row>
    <row r="37" spans="1:7">
      <c r="A37" s="59" t="s">
        <v>175</v>
      </c>
      <c r="B37" s="60"/>
      <c r="C37" s="61">
        <f t="shared" si="2"/>
        <v>3553600</v>
      </c>
      <c r="D37" s="58">
        <f t="shared" si="3"/>
        <v>3553600</v>
      </c>
      <c r="E37" s="61"/>
      <c r="F37" s="61"/>
      <c r="G37" s="59"/>
    </row>
    <row r="38" spans="1:7">
      <c r="A38" s="59" t="s">
        <v>176</v>
      </c>
      <c r="B38" s="60"/>
      <c r="C38" s="61">
        <f t="shared" si="2"/>
        <v>3921200</v>
      </c>
      <c r="D38" s="58">
        <f t="shared" si="3"/>
        <v>3921200</v>
      </c>
      <c r="E38" s="61"/>
      <c r="F38" s="61"/>
      <c r="G38" s="59"/>
    </row>
    <row r="39" spans="1:7" ht="24.75" customHeight="1">
      <c r="A39" s="59" t="s">
        <v>177</v>
      </c>
      <c r="B39" s="60"/>
      <c r="C39" s="61">
        <f t="shared" si="2"/>
        <v>664700</v>
      </c>
      <c r="D39" s="58">
        <f t="shared" si="3"/>
        <v>664700</v>
      </c>
      <c r="E39" s="61"/>
      <c r="F39" s="61"/>
      <c r="G39" s="59"/>
    </row>
    <row r="40" spans="1:7" ht="22.5" customHeight="1">
      <c r="A40" s="56" t="s">
        <v>96</v>
      </c>
      <c r="B40" s="57"/>
      <c r="C40" s="61"/>
      <c r="D40" s="58"/>
      <c r="E40" s="58"/>
      <c r="F40" s="58"/>
      <c r="G40" s="56"/>
    </row>
    <row r="41" spans="1:7" ht="51" customHeight="1">
      <c r="A41" s="56" t="s">
        <v>187</v>
      </c>
      <c r="B41" s="57">
        <v>210</v>
      </c>
      <c r="C41" s="58">
        <f>D41+E41+F41</f>
        <v>44176200</v>
      </c>
      <c r="D41" s="58">
        <f>D43+D53+D54</f>
        <v>44176200</v>
      </c>
      <c r="E41" s="58">
        <f>E43+E53+E54</f>
        <v>0</v>
      </c>
      <c r="F41" s="58">
        <f>F43+F53+F54</f>
        <v>0</v>
      </c>
      <c r="G41" s="58">
        <f>G43+G53+G54</f>
        <v>0</v>
      </c>
    </row>
    <row r="42" spans="1:7">
      <c r="A42" s="56" t="s">
        <v>94</v>
      </c>
      <c r="B42" s="57"/>
      <c r="C42" s="58"/>
      <c r="D42" s="58"/>
      <c r="E42" s="58"/>
      <c r="F42" s="58"/>
      <c r="G42" s="56"/>
    </row>
    <row r="43" spans="1:7" ht="20.25" customHeight="1">
      <c r="A43" s="56" t="s">
        <v>42</v>
      </c>
      <c r="B43" s="57">
        <v>211</v>
      </c>
      <c r="C43" s="58">
        <f>D43+E43+F43</f>
        <v>33950800</v>
      </c>
      <c r="D43" s="58">
        <f>SUM(D45:D52)</f>
        <v>33950800</v>
      </c>
      <c r="E43" s="58"/>
      <c r="F43" s="58"/>
      <c r="G43" s="56"/>
    </row>
    <row r="44" spans="1:7" ht="20.25" customHeight="1">
      <c r="A44" s="56" t="s">
        <v>96</v>
      </c>
      <c r="B44" s="57"/>
      <c r="C44" s="58"/>
      <c r="D44" s="58"/>
      <c r="E44" s="58"/>
      <c r="F44" s="58"/>
      <c r="G44" s="56"/>
    </row>
    <row r="45" spans="1:7" ht="37.5" customHeight="1">
      <c r="A45" s="56" t="s">
        <v>171</v>
      </c>
      <c r="B45" s="57">
        <v>211</v>
      </c>
      <c r="C45" s="58">
        <f>D45+E45+F45</f>
        <v>18923200</v>
      </c>
      <c r="D45" s="58">
        <v>18923200</v>
      </c>
      <c r="E45" s="58"/>
      <c r="F45" s="58"/>
      <c r="G45" s="56"/>
    </row>
    <row r="46" spans="1:7" ht="23.25" customHeight="1">
      <c r="A46" s="59" t="s">
        <v>40</v>
      </c>
      <c r="B46" s="60">
        <v>211</v>
      </c>
      <c r="C46" s="61">
        <f>D46+E46+F46</f>
        <v>6497600</v>
      </c>
      <c r="D46" s="61">
        <v>6497600</v>
      </c>
      <c r="E46" s="61"/>
      <c r="F46" s="61"/>
      <c r="G46" s="59"/>
    </row>
    <row r="47" spans="1:7">
      <c r="A47" s="59" t="s">
        <v>172</v>
      </c>
      <c r="B47" s="60" t="s">
        <v>188</v>
      </c>
      <c r="C47" s="61">
        <f t="shared" ref="C47:C52" si="4">D47+E47+F47</f>
        <v>1700000</v>
      </c>
      <c r="D47" s="61">
        <v>1700000</v>
      </c>
      <c r="E47" s="61"/>
      <c r="F47" s="61"/>
      <c r="G47" s="59"/>
    </row>
    <row r="48" spans="1:7" ht="25.5" customHeight="1">
      <c r="A48" s="59" t="s">
        <v>173</v>
      </c>
      <c r="B48" s="60" t="s">
        <v>189</v>
      </c>
      <c r="C48" s="61">
        <f t="shared" si="4"/>
        <v>250000</v>
      </c>
      <c r="D48" s="61">
        <v>250000</v>
      </c>
      <c r="E48" s="61"/>
      <c r="F48" s="61"/>
      <c r="G48" s="59"/>
    </row>
    <row r="49" spans="1:7">
      <c r="A49" s="59" t="s">
        <v>174</v>
      </c>
      <c r="B49" s="60" t="s">
        <v>190</v>
      </c>
      <c r="C49" s="61">
        <f t="shared" si="4"/>
        <v>1290000</v>
      </c>
      <c r="D49" s="61">
        <v>1290000</v>
      </c>
      <c r="E49" s="61"/>
      <c r="F49" s="61"/>
      <c r="G49" s="59"/>
    </row>
    <row r="50" spans="1:7">
      <c r="A50" s="59" t="s">
        <v>175</v>
      </c>
      <c r="B50" s="60" t="s">
        <v>191</v>
      </c>
      <c r="C50" s="61">
        <f t="shared" si="4"/>
        <v>2293100</v>
      </c>
      <c r="D50" s="61">
        <v>2293100</v>
      </c>
      <c r="E50" s="61"/>
      <c r="F50" s="61"/>
      <c r="G50" s="59"/>
    </row>
    <row r="51" spans="1:7">
      <c r="A51" s="59" t="s">
        <v>176</v>
      </c>
      <c r="B51" s="60" t="s">
        <v>192</v>
      </c>
      <c r="C51" s="61">
        <f t="shared" si="4"/>
        <v>2600200</v>
      </c>
      <c r="D51" s="61">
        <v>2600200</v>
      </c>
      <c r="E51" s="61"/>
      <c r="F51" s="61"/>
      <c r="G51" s="59"/>
    </row>
    <row r="52" spans="1:7" ht="23.25" customHeight="1">
      <c r="A52" s="59" t="s">
        <v>177</v>
      </c>
      <c r="B52" s="60" t="s">
        <v>193</v>
      </c>
      <c r="C52" s="61">
        <f t="shared" si="4"/>
        <v>396700</v>
      </c>
      <c r="D52" s="61">
        <v>396700</v>
      </c>
      <c r="E52" s="61"/>
      <c r="F52" s="61"/>
      <c r="G52" s="59"/>
    </row>
    <row r="53" spans="1:7">
      <c r="A53" s="59" t="s">
        <v>7</v>
      </c>
      <c r="B53" s="60">
        <v>212</v>
      </c>
      <c r="C53" s="61">
        <f>D53+E53+F53</f>
        <v>0</v>
      </c>
      <c r="D53" s="61"/>
      <c r="E53" s="61"/>
      <c r="F53" s="61"/>
      <c r="G53" s="59"/>
    </row>
    <row r="54" spans="1:7" ht="37.5" customHeight="1">
      <c r="A54" s="56" t="s">
        <v>194</v>
      </c>
      <c r="B54" s="57">
        <v>213</v>
      </c>
      <c r="C54" s="58">
        <f>D54+E54+F54</f>
        <v>10225400</v>
      </c>
      <c r="D54" s="58">
        <f>SUM(D56:D63)</f>
        <v>10225400</v>
      </c>
      <c r="E54" s="58"/>
      <c r="F54" s="58"/>
      <c r="G54" s="56"/>
    </row>
    <row r="55" spans="1:7" ht="21" customHeight="1">
      <c r="A55" s="56" t="s">
        <v>96</v>
      </c>
      <c r="B55" s="57"/>
      <c r="C55" s="58"/>
      <c r="D55" s="58"/>
      <c r="E55" s="58"/>
      <c r="F55" s="58"/>
      <c r="G55" s="56"/>
    </row>
    <row r="56" spans="1:7" ht="39.75" customHeight="1">
      <c r="A56" s="56" t="s">
        <v>171</v>
      </c>
      <c r="B56" s="57">
        <v>213</v>
      </c>
      <c r="C56" s="58">
        <f>D56+E56+F56</f>
        <v>5714800</v>
      </c>
      <c r="D56" s="58">
        <v>5714800</v>
      </c>
      <c r="E56" s="58"/>
      <c r="F56" s="58"/>
      <c r="G56" s="56"/>
    </row>
    <row r="57" spans="1:7" ht="27" customHeight="1">
      <c r="A57" s="59" t="s">
        <v>40</v>
      </c>
      <c r="B57" s="60">
        <v>213</v>
      </c>
      <c r="C57" s="61">
        <f>D57+E57+F57</f>
        <v>1962300</v>
      </c>
      <c r="D57" s="61">
        <v>1962300</v>
      </c>
      <c r="E57" s="61"/>
      <c r="F57" s="61"/>
      <c r="G57" s="59"/>
    </row>
    <row r="58" spans="1:7">
      <c r="A58" s="59" t="s">
        <v>172</v>
      </c>
      <c r="B58" s="60" t="s">
        <v>195</v>
      </c>
      <c r="C58" s="61">
        <f t="shared" ref="C58:C63" si="5">D58+E58+F58</f>
        <v>513000</v>
      </c>
      <c r="D58" s="61">
        <v>513000</v>
      </c>
      <c r="E58" s="61"/>
      <c r="F58" s="61"/>
      <c r="G58" s="59"/>
    </row>
    <row r="59" spans="1:7" ht="21" customHeight="1">
      <c r="A59" s="59" t="s">
        <v>173</v>
      </c>
      <c r="B59" s="60" t="s">
        <v>196</v>
      </c>
      <c r="C59" s="61">
        <f t="shared" si="5"/>
        <v>60000</v>
      </c>
      <c r="D59" s="61">
        <v>60000</v>
      </c>
      <c r="E59" s="61"/>
      <c r="F59" s="61"/>
      <c r="G59" s="59"/>
    </row>
    <row r="60" spans="1:7">
      <c r="A60" s="59" t="s">
        <v>174</v>
      </c>
      <c r="B60" s="60" t="s">
        <v>197</v>
      </c>
      <c r="C60" s="61">
        <f t="shared" si="5"/>
        <v>392000</v>
      </c>
      <c r="D60" s="61">
        <v>392000</v>
      </c>
      <c r="E60" s="61"/>
      <c r="F60" s="61"/>
      <c r="G60" s="59"/>
    </row>
    <row r="61" spans="1:7">
      <c r="A61" s="59" t="s">
        <v>175</v>
      </c>
      <c r="B61" s="60" t="s">
        <v>198</v>
      </c>
      <c r="C61" s="61">
        <f t="shared" si="5"/>
        <v>692500</v>
      </c>
      <c r="D61" s="61">
        <v>692500</v>
      </c>
      <c r="E61" s="61"/>
      <c r="F61" s="61"/>
      <c r="G61" s="59"/>
    </row>
    <row r="62" spans="1:7">
      <c r="A62" s="59" t="s">
        <v>176</v>
      </c>
      <c r="B62" s="60" t="s">
        <v>199</v>
      </c>
      <c r="C62" s="61">
        <f t="shared" si="5"/>
        <v>771000</v>
      </c>
      <c r="D62" s="61">
        <v>771000</v>
      </c>
      <c r="E62" s="61"/>
      <c r="F62" s="61"/>
      <c r="G62" s="59"/>
    </row>
    <row r="63" spans="1:7" ht="21" customHeight="1">
      <c r="A63" s="59" t="s">
        <v>177</v>
      </c>
      <c r="B63" s="60" t="s">
        <v>200</v>
      </c>
      <c r="C63" s="61">
        <f t="shared" si="5"/>
        <v>119800</v>
      </c>
      <c r="D63" s="61">
        <v>119800</v>
      </c>
      <c r="E63" s="61"/>
      <c r="F63" s="61"/>
      <c r="G63" s="59"/>
    </row>
    <row r="64" spans="1:7" ht="21" customHeight="1">
      <c r="A64" s="56" t="s">
        <v>201</v>
      </c>
      <c r="B64" s="57">
        <v>220</v>
      </c>
      <c r="C64" s="58">
        <f>D64+E64+F64</f>
        <v>6173200</v>
      </c>
      <c r="D64" s="58">
        <f>D75+D85+D89+D99+D103+D113</f>
        <v>5758200</v>
      </c>
      <c r="E64" s="58">
        <f>E75+E85+E89+E99+E103+E113</f>
        <v>400000</v>
      </c>
      <c r="F64" s="58">
        <f>F75+F85+F89+F99+F103+F113</f>
        <v>15000</v>
      </c>
      <c r="G64" s="58">
        <f>G75+G85+G89+G99+G103+G113</f>
        <v>0</v>
      </c>
    </row>
    <row r="65" spans="1:7" ht="20.25" customHeight="1">
      <c r="A65" s="56" t="s">
        <v>96</v>
      </c>
      <c r="B65" s="57"/>
      <c r="C65" s="58"/>
      <c r="D65" s="58"/>
      <c r="E65" s="58"/>
      <c r="F65" s="58"/>
      <c r="G65" s="56"/>
    </row>
    <row r="66" spans="1:7" ht="41.25" customHeight="1">
      <c r="A66" s="56" t="s">
        <v>171</v>
      </c>
      <c r="B66" s="57">
        <v>220</v>
      </c>
      <c r="C66" s="58">
        <f>D66+E66+F66</f>
        <v>1964000</v>
      </c>
      <c r="D66" s="58">
        <f>D77+D87+D91+D101+D105+D115</f>
        <v>1549000</v>
      </c>
      <c r="E66" s="58">
        <f>E77+E87+E91+E101+E105+E115</f>
        <v>400000</v>
      </c>
      <c r="F66" s="58">
        <f>F77+F87+F91+F101+F105+F115</f>
        <v>15000</v>
      </c>
      <c r="G66" s="58">
        <f>G77+G87+G91+G101+G105+G115</f>
        <v>0</v>
      </c>
    </row>
    <row r="67" spans="1:7" ht="21" customHeight="1">
      <c r="A67" s="59" t="s">
        <v>40</v>
      </c>
      <c r="B67" s="60">
        <v>220</v>
      </c>
      <c r="C67" s="61">
        <f t="shared" ref="C67:C123" si="6">D67+E67+F67</f>
        <v>2390000</v>
      </c>
      <c r="D67" s="61">
        <f>D78+D88+D92+D102+D106+D116</f>
        <v>2390000</v>
      </c>
      <c r="E67" s="61"/>
      <c r="F67" s="61"/>
      <c r="G67" s="59"/>
    </row>
    <row r="68" spans="1:7">
      <c r="A68" s="59" t="s">
        <v>172</v>
      </c>
      <c r="B68" s="60" t="s">
        <v>202</v>
      </c>
      <c r="C68" s="61">
        <f t="shared" si="6"/>
        <v>400000</v>
      </c>
      <c r="D68" s="61">
        <f t="shared" ref="D68:D73" si="7">D79+D93+D107+D117</f>
        <v>400000</v>
      </c>
      <c r="E68" s="61"/>
      <c r="F68" s="61"/>
      <c r="G68" s="59"/>
    </row>
    <row r="69" spans="1:7" ht="19.5" customHeight="1">
      <c r="A69" s="59" t="s">
        <v>173</v>
      </c>
      <c r="B69" s="60" t="s">
        <v>203</v>
      </c>
      <c r="C69" s="61">
        <f t="shared" si="6"/>
        <v>101000</v>
      </c>
      <c r="D69" s="61">
        <f t="shared" si="7"/>
        <v>101000</v>
      </c>
      <c r="E69" s="61"/>
      <c r="F69" s="61"/>
      <c r="G69" s="59"/>
    </row>
    <row r="70" spans="1:7">
      <c r="A70" s="59" t="s">
        <v>174</v>
      </c>
      <c r="B70" s="60" t="s">
        <v>204</v>
      </c>
      <c r="C70" s="61">
        <f t="shared" si="6"/>
        <v>306000</v>
      </c>
      <c r="D70" s="61">
        <f t="shared" si="7"/>
        <v>306000</v>
      </c>
      <c r="E70" s="61"/>
      <c r="F70" s="61"/>
      <c r="G70" s="59"/>
    </row>
    <row r="71" spans="1:7">
      <c r="A71" s="59" t="s">
        <v>175</v>
      </c>
      <c r="B71" s="60" t="s">
        <v>205</v>
      </c>
      <c r="C71" s="61">
        <f t="shared" si="6"/>
        <v>484000</v>
      </c>
      <c r="D71" s="61">
        <f t="shared" si="7"/>
        <v>484000</v>
      </c>
      <c r="E71" s="61"/>
      <c r="F71" s="61"/>
      <c r="G71" s="59"/>
    </row>
    <row r="72" spans="1:7">
      <c r="A72" s="59" t="s">
        <v>176</v>
      </c>
      <c r="B72" s="60" t="s">
        <v>206</v>
      </c>
      <c r="C72" s="61">
        <f t="shared" si="6"/>
        <v>430000</v>
      </c>
      <c r="D72" s="61">
        <f t="shared" si="7"/>
        <v>430000</v>
      </c>
      <c r="E72" s="61"/>
      <c r="F72" s="61"/>
      <c r="G72" s="59"/>
    </row>
    <row r="73" spans="1:7" ht="23.25" customHeight="1">
      <c r="A73" s="59" t="s">
        <v>177</v>
      </c>
      <c r="B73" s="60" t="s">
        <v>207</v>
      </c>
      <c r="C73" s="61">
        <f t="shared" si="6"/>
        <v>138200</v>
      </c>
      <c r="D73" s="61">
        <f t="shared" si="7"/>
        <v>138200</v>
      </c>
      <c r="E73" s="61"/>
      <c r="F73" s="61"/>
      <c r="G73" s="59"/>
    </row>
    <row r="74" spans="1:7">
      <c r="A74" s="56" t="s">
        <v>94</v>
      </c>
      <c r="B74" s="57"/>
      <c r="C74" s="58">
        <f t="shared" si="6"/>
        <v>0</v>
      </c>
      <c r="D74" s="58"/>
      <c r="E74" s="58"/>
      <c r="F74" s="58"/>
      <c r="G74" s="56"/>
    </row>
    <row r="75" spans="1:7" ht="20.25" customHeight="1">
      <c r="A75" s="56" t="s">
        <v>8</v>
      </c>
      <c r="B75" s="57">
        <v>221</v>
      </c>
      <c r="C75" s="58">
        <f t="shared" si="6"/>
        <v>677000</v>
      </c>
      <c r="D75" s="58">
        <f>SUM(D77:D84)</f>
        <v>662000</v>
      </c>
      <c r="E75" s="58">
        <f>SUM(E77:E84)</f>
        <v>0</v>
      </c>
      <c r="F75" s="58">
        <f>SUM(F77:F84)</f>
        <v>15000</v>
      </c>
      <c r="G75" s="58">
        <f>SUM(G77:G84)</f>
        <v>0</v>
      </c>
    </row>
    <row r="76" spans="1:7" ht="21" customHeight="1">
      <c r="A76" s="56" t="s">
        <v>96</v>
      </c>
      <c r="B76" s="57"/>
      <c r="C76" s="58"/>
      <c r="D76" s="58"/>
      <c r="E76" s="58"/>
      <c r="F76" s="58"/>
      <c r="G76" s="56"/>
    </row>
    <row r="77" spans="1:7" ht="39.75" customHeight="1">
      <c r="A77" s="56" t="s">
        <v>171</v>
      </c>
      <c r="B77" s="57">
        <v>221</v>
      </c>
      <c r="C77" s="58">
        <f t="shared" si="6"/>
        <v>287000</v>
      </c>
      <c r="D77" s="58">
        <v>272000</v>
      </c>
      <c r="E77" s="58"/>
      <c r="F77" s="58">
        <v>15000</v>
      </c>
      <c r="G77" s="56"/>
    </row>
    <row r="78" spans="1:7" ht="18" customHeight="1">
      <c r="A78" s="59" t="s">
        <v>40</v>
      </c>
      <c r="B78" s="60">
        <v>221</v>
      </c>
      <c r="C78" s="61">
        <f t="shared" si="6"/>
        <v>80000</v>
      </c>
      <c r="D78" s="61">
        <v>80000</v>
      </c>
      <c r="E78" s="61"/>
      <c r="F78" s="61"/>
      <c r="G78" s="59"/>
    </row>
    <row r="79" spans="1:7">
      <c r="A79" s="59" t="s">
        <v>172</v>
      </c>
      <c r="B79" s="60" t="s">
        <v>208</v>
      </c>
      <c r="C79" s="61">
        <f t="shared" si="6"/>
        <v>80000</v>
      </c>
      <c r="D79" s="61">
        <v>80000</v>
      </c>
      <c r="E79" s="61"/>
      <c r="F79" s="61"/>
      <c r="G79" s="59"/>
    </row>
    <row r="80" spans="1:7" ht="21" customHeight="1">
      <c r="A80" s="59" t="s">
        <v>173</v>
      </c>
      <c r="B80" s="60" t="s">
        <v>209</v>
      </c>
      <c r="C80" s="61">
        <f t="shared" si="6"/>
        <v>20000</v>
      </c>
      <c r="D80" s="61">
        <v>20000</v>
      </c>
      <c r="E80" s="61"/>
      <c r="F80" s="61"/>
      <c r="G80" s="59"/>
    </row>
    <row r="81" spans="1:7">
      <c r="A81" s="59" t="s">
        <v>174</v>
      </c>
      <c r="B81" s="60" t="s">
        <v>210</v>
      </c>
      <c r="C81" s="61">
        <f t="shared" si="6"/>
        <v>20000</v>
      </c>
      <c r="D81" s="61">
        <v>20000</v>
      </c>
      <c r="E81" s="61"/>
      <c r="F81" s="61"/>
      <c r="G81" s="59"/>
    </row>
    <row r="82" spans="1:7">
      <c r="A82" s="59" t="s">
        <v>175</v>
      </c>
      <c r="B82" s="60" t="s">
        <v>211</v>
      </c>
      <c r="C82" s="61">
        <f t="shared" si="6"/>
        <v>80000</v>
      </c>
      <c r="D82" s="61">
        <v>80000</v>
      </c>
      <c r="E82" s="61"/>
      <c r="F82" s="61"/>
      <c r="G82" s="59"/>
    </row>
    <row r="83" spans="1:7">
      <c r="A83" s="59" t="s">
        <v>176</v>
      </c>
      <c r="B83" s="60" t="s">
        <v>212</v>
      </c>
      <c r="C83" s="61">
        <f t="shared" si="6"/>
        <v>70000</v>
      </c>
      <c r="D83" s="61">
        <v>70000</v>
      </c>
      <c r="E83" s="61"/>
      <c r="F83" s="61"/>
      <c r="G83" s="59"/>
    </row>
    <row r="84" spans="1:7" ht="21.75" customHeight="1">
      <c r="A84" s="59" t="s">
        <v>177</v>
      </c>
      <c r="B84" s="60" t="s">
        <v>213</v>
      </c>
      <c r="C84" s="61">
        <f t="shared" si="6"/>
        <v>40000</v>
      </c>
      <c r="D84" s="61">
        <v>40000</v>
      </c>
      <c r="E84" s="61"/>
      <c r="F84" s="61"/>
      <c r="G84" s="59"/>
    </row>
    <row r="85" spans="1:7" ht="26.25" customHeight="1">
      <c r="A85" s="56" t="s">
        <v>9</v>
      </c>
      <c r="B85" s="57">
        <v>222</v>
      </c>
      <c r="C85" s="58">
        <f t="shared" si="6"/>
        <v>0</v>
      </c>
      <c r="D85" s="58"/>
      <c r="E85" s="58"/>
      <c r="F85" s="58"/>
      <c r="G85" s="56"/>
    </row>
    <row r="86" spans="1:7" ht="20.25" customHeight="1">
      <c r="A86" s="56" t="s">
        <v>96</v>
      </c>
      <c r="B86" s="57"/>
      <c r="C86" s="58"/>
      <c r="D86" s="58"/>
      <c r="E86" s="58"/>
      <c r="F86" s="58"/>
      <c r="G86" s="56"/>
    </row>
    <row r="87" spans="1:7" ht="33.75" customHeight="1">
      <c r="A87" s="56" t="s">
        <v>171</v>
      </c>
      <c r="B87" s="57">
        <v>222</v>
      </c>
      <c r="C87" s="58">
        <f>D87+E87+F87</f>
        <v>0</v>
      </c>
      <c r="D87" s="58"/>
      <c r="E87" s="58"/>
      <c r="F87" s="58"/>
      <c r="G87" s="56"/>
    </row>
    <row r="88" spans="1:7" ht="22.5" customHeight="1">
      <c r="A88" s="56" t="s">
        <v>40</v>
      </c>
      <c r="B88" s="57">
        <v>222</v>
      </c>
      <c r="C88" s="58">
        <f>D88+E88+F88</f>
        <v>0</v>
      </c>
      <c r="D88" s="58"/>
      <c r="E88" s="58"/>
      <c r="F88" s="58"/>
      <c r="G88" s="56"/>
    </row>
    <row r="89" spans="1:7" ht="22.5" customHeight="1">
      <c r="A89" s="56" t="s">
        <v>214</v>
      </c>
      <c r="B89" s="57">
        <v>223</v>
      </c>
      <c r="C89" s="58">
        <f t="shared" si="6"/>
        <v>2150200</v>
      </c>
      <c r="D89" s="58">
        <f>SUM(D91:D98)</f>
        <v>2150200</v>
      </c>
      <c r="E89" s="58">
        <f>SUM(E91:E98)</f>
        <v>0</v>
      </c>
      <c r="F89" s="58">
        <f>SUM(F91:F98)</f>
        <v>0</v>
      </c>
      <c r="G89" s="58">
        <f>SUM(G91:G98)</f>
        <v>0</v>
      </c>
    </row>
    <row r="90" spans="1:7">
      <c r="A90" s="56" t="s">
        <v>96</v>
      </c>
      <c r="B90" s="57"/>
      <c r="C90" s="58"/>
      <c r="D90" s="58"/>
      <c r="E90" s="58"/>
      <c r="F90" s="58"/>
      <c r="G90" s="56"/>
    </row>
    <row r="91" spans="1:7" ht="37.5" customHeight="1">
      <c r="A91" s="56" t="s">
        <v>171</v>
      </c>
      <c r="B91" s="57">
        <v>223</v>
      </c>
      <c r="C91" s="58">
        <f t="shared" si="6"/>
        <v>804000</v>
      </c>
      <c r="D91" s="58">
        <v>804000</v>
      </c>
      <c r="E91" s="58"/>
      <c r="F91" s="58"/>
      <c r="G91" s="56"/>
    </row>
    <row r="92" spans="1:7" ht="22.5" customHeight="1">
      <c r="A92" s="56" t="s">
        <v>40</v>
      </c>
      <c r="B92" s="57">
        <v>223</v>
      </c>
      <c r="C92" s="58">
        <f t="shared" si="6"/>
        <v>570000</v>
      </c>
      <c r="D92" s="58">
        <v>570000</v>
      </c>
      <c r="E92" s="58"/>
      <c r="F92" s="58"/>
      <c r="G92" s="56"/>
    </row>
    <row r="93" spans="1:7">
      <c r="A93" s="59" t="s">
        <v>172</v>
      </c>
      <c r="B93" s="57" t="s">
        <v>215</v>
      </c>
      <c r="C93" s="58">
        <f t="shared" si="6"/>
        <v>200000</v>
      </c>
      <c r="D93" s="58">
        <v>200000</v>
      </c>
      <c r="E93" s="58"/>
      <c r="F93" s="58"/>
      <c r="G93" s="56"/>
    </row>
    <row r="94" spans="1:7" ht="19.5" customHeight="1">
      <c r="A94" s="59" t="s">
        <v>173</v>
      </c>
      <c r="B94" s="57" t="s">
        <v>216</v>
      </c>
      <c r="C94" s="58">
        <f t="shared" si="6"/>
        <v>50000</v>
      </c>
      <c r="D94" s="58">
        <v>50000</v>
      </c>
      <c r="E94" s="58"/>
      <c r="F94" s="58"/>
      <c r="G94" s="56"/>
    </row>
    <row r="95" spans="1:7" ht="21" customHeight="1">
      <c r="A95" s="59" t="s">
        <v>174</v>
      </c>
      <c r="B95" s="57" t="s">
        <v>217</v>
      </c>
      <c r="C95" s="58">
        <f t="shared" si="6"/>
        <v>120000</v>
      </c>
      <c r="D95" s="58">
        <v>120000</v>
      </c>
      <c r="E95" s="58"/>
      <c r="F95" s="58"/>
      <c r="G95" s="56"/>
    </row>
    <row r="96" spans="1:7" ht="20.25" customHeight="1">
      <c r="A96" s="59" t="s">
        <v>175</v>
      </c>
      <c r="B96" s="57" t="s">
        <v>218</v>
      </c>
      <c r="C96" s="58">
        <f t="shared" si="6"/>
        <v>234000</v>
      </c>
      <c r="D96" s="58">
        <v>234000</v>
      </c>
      <c r="E96" s="58"/>
      <c r="F96" s="58"/>
      <c r="G96" s="56"/>
    </row>
    <row r="97" spans="1:7" ht="24" customHeight="1">
      <c r="A97" s="59" t="s">
        <v>176</v>
      </c>
      <c r="B97" s="57" t="s">
        <v>219</v>
      </c>
      <c r="C97" s="58">
        <f t="shared" si="6"/>
        <v>130000</v>
      </c>
      <c r="D97" s="58">
        <v>130000</v>
      </c>
      <c r="E97" s="58"/>
      <c r="F97" s="58"/>
      <c r="G97" s="56"/>
    </row>
    <row r="98" spans="1:7" ht="19.5" customHeight="1">
      <c r="A98" s="59" t="s">
        <v>177</v>
      </c>
      <c r="B98" s="57" t="s">
        <v>220</v>
      </c>
      <c r="C98" s="58">
        <f t="shared" si="6"/>
        <v>42200</v>
      </c>
      <c r="D98" s="58">
        <v>42200</v>
      </c>
      <c r="E98" s="58"/>
      <c r="F98" s="58"/>
      <c r="G98" s="56"/>
    </row>
    <row r="99" spans="1:7" ht="39.75" customHeight="1">
      <c r="A99" s="56" t="s">
        <v>33</v>
      </c>
      <c r="B99" s="57">
        <v>224</v>
      </c>
      <c r="C99" s="58">
        <f t="shared" si="6"/>
        <v>0</v>
      </c>
      <c r="D99" s="58">
        <v>0</v>
      </c>
      <c r="E99" s="58">
        <v>0</v>
      </c>
      <c r="F99" s="58">
        <v>0</v>
      </c>
      <c r="G99" s="58">
        <v>0</v>
      </c>
    </row>
    <row r="100" spans="1:7" ht="21" customHeight="1">
      <c r="A100" s="56" t="s">
        <v>96</v>
      </c>
      <c r="B100" s="57"/>
      <c r="C100" s="58"/>
      <c r="D100" s="58"/>
      <c r="E100" s="58"/>
      <c r="F100" s="58"/>
      <c r="G100" s="56"/>
    </row>
    <row r="101" spans="1:7" ht="37.5" customHeight="1">
      <c r="A101" s="56" t="s">
        <v>171</v>
      </c>
      <c r="B101" s="57">
        <v>224</v>
      </c>
      <c r="C101" s="58">
        <f t="shared" si="6"/>
        <v>0</v>
      </c>
      <c r="D101" s="58"/>
      <c r="E101" s="58"/>
      <c r="F101" s="58"/>
      <c r="G101" s="56"/>
    </row>
    <row r="102" spans="1:7" ht="24.75" customHeight="1">
      <c r="A102" s="56" t="s">
        <v>40</v>
      </c>
      <c r="B102" s="57">
        <v>224</v>
      </c>
      <c r="C102" s="58">
        <f t="shared" si="6"/>
        <v>40000</v>
      </c>
      <c r="D102" s="58">
        <v>40000</v>
      </c>
      <c r="E102" s="58"/>
      <c r="F102" s="58"/>
      <c r="G102" s="56"/>
    </row>
    <row r="103" spans="1:7" ht="41.25" customHeight="1">
      <c r="A103" s="56" t="s">
        <v>221</v>
      </c>
      <c r="B103" s="57">
        <v>225</v>
      </c>
      <c r="C103" s="58">
        <f t="shared" si="6"/>
        <v>1353000</v>
      </c>
      <c r="D103" s="58">
        <f>SUM(D105:D112)</f>
        <v>1353000</v>
      </c>
      <c r="E103" s="58">
        <f>SUM(E105:E112)</f>
        <v>0</v>
      </c>
      <c r="F103" s="58">
        <f>SUM(F105:F112)</f>
        <v>0</v>
      </c>
      <c r="G103" s="58">
        <f>SUM(G105:G112)</f>
        <v>0</v>
      </c>
    </row>
    <row r="104" spans="1:7" ht="22.5" customHeight="1">
      <c r="A104" s="56" t="s">
        <v>96</v>
      </c>
      <c r="B104" s="57"/>
      <c r="C104" s="58"/>
      <c r="D104" s="58"/>
      <c r="E104" s="58"/>
      <c r="F104" s="58"/>
      <c r="G104" s="56"/>
    </row>
    <row r="105" spans="1:7" ht="39.75" customHeight="1">
      <c r="A105" s="56" t="s">
        <v>171</v>
      </c>
      <c r="B105" s="57">
        <v>225</v>
      </c>
      <c r="C105" s="58">
        <f t="shared" si="6"/>
        <v>116000</v>
      </c>
      <c r="D105" s="58">
        <v>116000</v>
      </c>
      <c r="E105" s="58"/>
      <c r="F105" s="58"/>
      <c r="G105" s="56"/>
    </row>
    <row r="106" spans="1:7" ht="24.75" customHeight="1">
      <c r="A106" s="56" t="s">
        <v>40</v>
      </c>
      <c r="B106" s="57">
        <v>225</v>
      </c>
      <c r="C106" s="58">
        <f t="shared" si="6"/>
        <v>1170000</v>
      </c>
      <c r="D106" s="58">
        <v>1170000</v>
      </c>
      <c r="E106" s="58"/>
      <c r="F106" s="58"/>
      <c r="G106" s="56"/>
    </row>
    <row r="107" spans="1:7" ht="24" customHeight="1">
      <c r="A107" s="59" t="s">
        <v>172</v>
      </c>
      <c r="B107" s="57" t="s">
        <v>222</v>
      </c>
      <c r="C107" s="58">
        <f t="shared" si="6"/>
        <v>0</v>
      </c>
      <c r="D107" s="58"/>
      <c r="E107" s="58"/>
      <c r="F107" s="58"/>
      <c r="G107" s="56"/>
    </row>
    <row r="108" spans="1:7" ht="24.75" customHeight="1">
      <c r="A108" s="59" t="s">
        <v>173</v>
      </c>
      <c r="B108" s="57" t="s">
        <v>223</v>
      </c>
      <c r="C108" s="58">
        <f t="shared" si="6"/>
        <v>1000</v>
      </c>
      <c r="D108" s="58">
        <v>1000</v>
      </c>
      <c r="E108" s="58"/>
      <c r="F108" s="58"/>
      <c r="G108" s="56"/>
    </row>
    <row r="109" spans="1:7">
      <c r="A109" s="59" t="s">
        <v>174</v>
      </c>
      <c r="B109" s="57" t="s">
        <v>224</v>
      </c>
      <c r="C109" s="58">
        <f t="shared" si="6"/>
        <v>6000</v>
      </c>
      <c r="D109" s="58">
        <v>6000</v>
      </c>
      <c r="E109" s="58"/>
      <c r="F109" s="58"/>
      <c r="G109" s="56"/>
    </row>
    <row r="110" spans="1:7">
      <c r="A110" s="59" t="s">
        <v>175</v>
      </c>
      <c r="B110" s="57" t="s">
        <v>225</v>
      </c>
      <c r="C110" s="58">
        <f t="shared" si="6"/>
        <v>20000</v>
      </c>
      <c r="D110" s="58">
        <v>20000</v>
      </c>
      <c r="E110" s="58"/>
      <c r="F110" s="58"/>
      <c r="G110" s="56"/>
    </row>
    <row r="111" spans="1:7">
      <c r="A111" s="59" t="s">
        <v>176</v>
      </c>
      <c r="B111" s="57" t="s">
        <v>226</v>
      </c>
      <c r="C111" s="58">
        <f t="shared" si="6"/>
        <v>40000</v>
      </c>
      <c r="D111" s="58">
        <v>40000</v>
      </c>
      <c r="E111" s="58"/>
      <c r="F111" s="58"/>
      <c r="G111" s="56"/>
    </row>
    <row r="112" spans="1:7" ht="21.75" customHeight="1">
      <c r="A112" s="59" t="s">
        <v>177</v>
      </c>
      <c r="B112" s="57" t="s">
        <v>227</v>
      </c>
      <c r="C112" s="58">
        <f t="shared" si="6"/>
        <v>0</v>
      </c>
      <c r="D112" s="58"/>
      <c r="E112" s="58"/>
      <c r="F112" s="58"/>
      <c r="G112" s="56"/>
    </row>
    <row r="113" spans="1:7" ht="22.5" customHeight="1">
      <c r="A113" s="56" t="s">
        <v>0</v>
      </c>
      <c r="B113" s="57">
        <v>226</v>
      </c>
      <c r="C113" s="58">
        <f t="shared" si="6"/>
        <v>1993000</v>
      </c>
      <c r="D113" s="58">
        <f>SUM(D115:D122)</f>
        <v>1593000</v>
      </c>
      <c r="E113" s="58">
        <f>SUM(E115:E122)</f>
        <v>400000</v>
      </c>
      <c r="F113" s="58">
        <f>SUM(F115:F122)</f>
        <v>0</v>
      </c>
      <c r="G113" s="58">
        <f>SUM(G115:G122)</f>
        <v>0</v>
      </c>
    </row>
    <row r="114" spans="1:7" ht="24.75" customHeight="1">
      <c r="A114" s="56" t="s">
        <v>96</v>
      </c>
      <c r="B114" s="57"/>
      <c r="C114" s="58"/>
      <c r="D114" s="58"/>
      <c r="E114" s="58"/>
      <c r="F114" s="58"/>
      <c r="G114" s="56"/>
    </row>
    <row r="115" spans="1:7" ht="43.5" customHeight="1">
      <c r="A115" s="56" t="s">
        <v>171</v>
      </c>
      <c r="B115" s="57">
        <v>226</v>
      </c>
      <c r="C115" s="58">
        <f t="shared" si="6"/>
        <v>757000</v>
      </c>
      <c r="D115" s="58">
        <v>357000</v>
      </c>
      <c r="E115" s="58">
        <v>400000</v>
      </c>
      <c r="F115" s="58"/>
      <c r="G115" s="56"/>
    </row>
    <row r="116" spans="1:7" ht="27.75" customHeight="1">
      <c r="A116" s="56" t="s">
        <v>40</v>
      </c>
      <c r="B116" s="57">
        <v>226</v>
      </c>
      <c r="C116" s="58">
        <f t="shared" si="6"/>
        <v>530000</v>
      </c>
      <c r="D116" s="58">
        <v>530000</v>
      </c>
      <c r="E116" s="58"/>
      <c r="F116" s="58"/>
      <c r="G116" s="56"/>
    </row>
    <row r="117" spans="1:7" ht="20.25" customHeight="1">
      <c r="A117" s="59" t="s">
        <v>172</v>
      </c>
      <c r="B117" s="57" t="s">
        <v>228</v>
      </c>
      <c r="C117" s="58">
        <f t="shared" si="6"/>
        <v>120000</v>
      </c>
      <c r="D117" s="58">
        <v>120000</v>
      </c>
      <c r="E117" s="58"/>
      <c r="F117" s="58"/>
      <c r="G117" s="56"/>
    </row>
    <row r="118" spans="1:7" ht="24.75" customHeight="1">
      <c r="A118" s="59" t="s">
        <v>173</v>
      </c>
      <c r="B118" s="57" t="s">
        <v>229</v>
      </c>
      <c r="C118" s="58">
        <f t="shared" si="6"/>
        <v>30000</v>
      </c>
      <c r="D118" s="58">
        <v>30000</v>
      </c>
      <c r="E118" s="58"/>
      <c r="F118" s="58"/>
      <c r="G118" s="56"/>
    </row>
    <row r="119" spans="1:7">
      <c r="A119" s="59" t="s">
        <v>174</v>
      </c>
      <c r="B119" s="57" t="s">
        <v>230</v>
      </c>
      <c r="C119" s="58">
        <f t="shared" si="6"/>
        <v>160000</v>
      </c>
      <c r="D119" s="58">
        <v>160000</v>
      </c>
      <c r="E119" s="58"/>
      <c r="F119" s="58"/>
      <c r="G119" s="56"/>
    </row>
    <row r="120" spans="1:7">
      <c r="A120" s="59" t="s">
        <v>175</v>
      </c>
      <c r="B120" s="57" t="s">
        <v>231</v>
      </c>
      <c r="C120" s="58">
        <f t="shared" si="6"/>
        <v>150000</v>
      </c>
      <c r="D120" s="58">
        <v>150000</v>
      </c>
      <c r="E120" s="58"/>
      <c r="F120" s="58"/>
      <c r="G120" s="56"/>
    </row>
    <row r="121" spans="1:7">
      <c r="A121" s="59" t="s">
        <v>176</v>
      </c>
      <c r="B121" s="57" t="s">
        <v>232</v>
      </c>
      <c r="C121" s="58">
        <f t="shared" si="6"/>
        <v>190000</v>
      </c>
      <c r="D121" s="58">
        <v>190000</v>
      </c>
      <c r="E121" s="58"/>
      <c r="F121" s="58"/>
      <c r="G121" s="56"/>
    </row>
    <row r="122" spans="1:7" ht="23.25" customHeight="1">
      <c r="A122" s="59" t="s">
        <v>177</v>
      </c>
      <c r="B122" s="57" t="s">
        <v>233</v>
      </c>
      <c r="C122" s="58">
        <f t="shared" si="6"/>
        <v>56000</v>
      </c>
      <c r="D122" s="58">
        <v>56000</v>
      </c>
      <c r="E122" s="58"/>
      <c r="F122" s="58"/>
      <c r="G122" s="56"/>
    </row>
    <row r="123" spans="1:7" ht="60" customHeight="1">
      <c r="A123" s="56" t="s">
        <v>234</v>
      </c>
      <c r="B123" s="57">
        <v>240</v>
      </c>
      <c r="C123" s="58">
        <f t="shared" si="6"/>
        <v>0</v>
      </c>
      <c r="D123" s="58">
        <f>D125</f>
        <v>0</v>
      </c>
      <c r="E123" s="58">
        <f>E125</f>
        <v>0</v>
      </c>
      <c r="F123" s="58">
        <f>F125</f>
        <v>0</v>
      </c>
      <c r="G123" s="58">
        <f>G125</f>
        <v>0</v>
      </c>
    </row>
    <row r="124" spans="1:7">
      <c r="A124" s="56" t="s">
        <v>94</v>
      </c>
      <c r="B124" s="57"/>
      <c r="C124" s="58"/>
      <c r="D124" s="58"/>
      <c r="E124" s="58"/>
      <c r="F124" s="58"/>
      <c r="G124" s="56"/>
    </row>
    <row r="125" spans="1:7" ht="82.5" customHeight="1">
      <c r="A125" s="56" t="s">
        <v>235</v>
      </c>
      <c r="B125" s="57">
        <v>241</v>
      </c>
      <c r="C125" s="58">
        <f>D125+E125+F125</f>
        <v>0</v>
      </c>
      <c r="D125" s="58"/>
      <c r="E125" s="58"/>
      <c r="F125" s="58"/>
      <c r="G125" s="56"/>
    </row>
    <row r="126" spans="1:7" ht="39" customHeight="1">
      <c r="A126" s="56" t="s">
        <v>236</v>
      </c>
      <c r="B126" s="57">
        <v>260</v>
      </c>
      <c r="C126" s="58">
        <f>D126+E126+F126</f>
        <v>0</v>
      </c>
      <c r="D126" s="58">
        <f>D128+D129</f>
        <v>0</v>
      </c>
      <c r="E126" s="58">
        <f>E128+E129</f>
        <v>0</v>
      </c>
      <c r="F126" s="58">
        <f>F128+F129</f>
        <v>0</v>
      </c>
      <c r="G126" s="58">
        <f>G128+G129</f>
        <v>0</v>
      </c>
    </row>
    <row r="127" spans="1:7">
      <c r="A127" s="56" t="s">
        <v>94</v>
      </c>
      <c r="B127" s="57"/>
      <c r="C127" s="58"/>
      <c r="D127" s="58"/>
      <c r="E127" s="58"/>
      <c r="F127" s="58"/>
      <c r="G127" s="56"/>
    </row>
    <row r="128" spans="1:7" ht="35.25" customHeight="1">
      <c r="A128" s="56" t="s">
        <v>10</v>
      </c>
      <c r="B128" s="57">
        <v>262</v>
      </c>
      <c r="C128" s="58">
        <f t="shared" ref="C128:C134" si="8">D128+E128+F128</f>
        <v>0</v>
      </c>
      <c r="D128" s="58"/>
      <c r="E128" s="58"/>
      <c r="F128" s="58"/>
      <c r="G128" s="56"/>
    </row>
    <row r="129" spans="1:7" ht="84" customHeight="1">
      <c r="A129" s="56" t="s">
        <v>22</v>
      </c>
      <c r="B129" s="57">
        <v>263</v>
      </c>
      <c r="C129" s="58">
        <f t="shared" si="8"/>
        <v>0</v>
      </c>
      <c r="D129" s="58"/>
      <c r="E129" s="58"/>
      <c r="F129" s="58"/>
      <c r="G129" s="56"/>
    </row>
    <row r="130" spans="1:7">
      <c r="A130" s="56" t="s">
        <v>17</v>
      </c>
      <c r="B130" s="57">
        <v>290</v>
      </c>
      <c r="C130" s="58">
        <f t="shared" si="8"/>
        <v>376000</v>
      </c>
      <c r="D130" s="58">
        <f>SUM(D132:D133)</f>
        <v>376000</v>
      </c>
      <c r="E130" s="58">
        <f>SUM(E132:E133)</f>
        <v>0</v>
      </c>
      <c r="F130" s="58">
        <f>SUM(F132:F133)</f>
        <v>0</v>
      </c>
      <c r="G130" s="58">
        <f>SUM(G132:G133)</f>
        <v>0</v>
      </c>
    </row>
    <row r="131" spans="1:7">
      <c r="A131" s="56" t="s">
        <v>96</v>
      </c>
      <c r="B131" s="57">
        <v>290</v>
      </c>
      <c r="C131" s="58">
        <f t="shared" si="8"/>
        <v>0</v>
      </c>
      <c r="D131" s="58"/>
      <c r="E131" s="58"/>
      <c r="F131" s="58"/>
      <c r="G131" s="56"/>
    </row>
    <row r="132" spans="1:7" ht="33.75" customHeight="1">
      <c r="A132" s="56" t="s">
        <v>171</v>
      </c>
      <c r="B132" s="57">
        <v>290</v>
      </c>
      <c r="C132" s="58">
        <f t="shared" si="8"/>
        <v>364000</v>
      </c>
      <c r="D132" s="58">
        <v>364000</v>
      </c>
      <c r="E132" s="58"/>
      <c r="F132" s="58"/>
      <c r="G132" s="56"/>
    </row>
    <row r="133" spans="1:7" ht="22.5" customHeight="1">
      <c r="A133" s="56" t="s">
        <v>40</v>
      </c>
      <c r="B133" s="57"/>
      <c r="C133" s="58">
        <f t="shared" si="8"/>
        <v>12000</v>
      </c>
      <c r="D133" s="58">
        <v>12000</v>
      </c>
      <c r="E133" s="58"/>
      <c r="F133" s="58"/>
      <c r="G133" s="56"/>
    </row>
    <row r="134" spans="1:7" ht="41.25" customHeight="1">
      <c r="A134" s="56" t="s">
        <v>237</v>
      </c>
      <c r="B134" s="57">
        <v>300</v>
      </c>
      <c r="C134" s="58">
        <f t="shared" si="8"/>
        <v>5376100</v>
      </c>
      <c r="D134" s="58">
        <f>D145+D155</f>
        <v>5341100</v>
      </c>
      <c r="E134" s="58">
        <f>E145+E155</f>
        <v>0</v>
      </c>
      <c r="F134" s="58">
        <f>F145+F155</f>
        <v>35000</v>
      </c>
      <c r="G134" s="58">
        <f>G145+G155</f>
        <v>0</v>
      </c>
    </row>
    <row r="135" spans="1:7">
      <c r="A135" s="56" t="s">
        <v>96</v>
      </c>
      <c r="B135" s="57"/>
      <c r="C135" s="58"/>
      <c r="D135" s="58"/>
      <c r="E135" s="58"/>
      <c r="F135" s="58"/>
      <c r="G135" s="56"/>
    </row>
    <row r="136" spans="1:7" ht="39" customHeight="1">
      <c r="A136" s="56" t="s">
        <v>171</v>
      </c>
      <c r="B136" s="57">
        <v>300</v>
      </c>
      <c r="C136" s="58">
        <f>D136+E136+F136</f>
        <v>800000</v>
      </c>
      <c r="D136" s="58">
        <f>D147+D157</f>
        <v>765000</v>
      </c>
      <c r="E136" s="58">
        <f>E147+E157</f>
        <v>0</v>
      </c>
      <c r="F136" s="58">
        <f>F147+F157</f>
        <v>35000</v>
      </c>
      <c r="G136" s="58">
        <f>G147+G157</f>
        <v>0</v>
      </c>
    </row>
    <row r="137" spans="1:7" ht="31.5" customHeight="1">
      <c r="A137" s="56" t="s">
        <v>40</v>
      </c>
      <c r="B137" s="57">
        <v>300</v>
      </c>
      <c r="C137" s="58">
        <f>D137+E137+F137</f>
        <v>4280000</v>
      </c>
      <c r="D137" s="58">
        <f t="shared" ref="D137:D143" si="9">D148+D158</f>
        <v>4280000</v>
      </c>
      <c r="E137" s="58"/>
      <c r="F137" s="58"/>
      <c r="G137" s="56"/>
    </row>
    <row r="138" spans="1:7">
      <c r="A138" s="59" t="s">
        <v>172</v>
      </c>
      <c r="B138" s="57" t="s">
        <v>238</v>
      </c>
      <c r="C138" s="58">
        <f t="shared" ref="C138:C165" si="10">D138+E138+F138</f>
        <v>53000</v>
      </c>
      <c r="D138" s="58">
        <f t="shared" si="9"/>
        <v>53000</v>
      </c>
      <c r="E138" s="58"/>
      <c r="F138" s="58"/>
      <c r="G138" s="56"/>
    </row>
    <row r="139" spans="1:7" ht="23.25" customHeight="1">
      <c r="A139" s="59" t="s">
        <v>173</v>
      </c>
      <c r="B139" s="57" t="s">
        <v>239</v>
      </c>
      <c r="C139" s="58">
        <f t="shared" si="10"/>
        <v>9000</v>
      </c>
      <c r="D139" s="58">
        <f t="shared" si="9"/>
        <v>9000</v>
      </c>
      <c r="E139" s="58"/>
      <c r="F139" s="58"/>
      <c r="G139" s="56"/>
    </row>
    <row r="140" spans="1:7">
      <c r="A140" s="59" t="s">
        <v>174</v>
      </c>
      <c r="B140" s="57" t="s">
        <v>240</v>
      </c>
      <c r="C140" s="58">
        <f t="shared" si="10"/>
        <v>20100</v>
      </c>
      <c r="D140" s="58">
        <f t="shared" si="9"/>
        <v>20100</v>
      </c>
      <c r="E140" s="58"/>
      <c r="F140" s="58"/>
      <c r="G140" s="56"/>
    </row>
    <row r="141" spans="1:7">
      <c r="A141" s="59" t="s">
        <v>175</v>
      </c>
      <c r="B141" s="57" t="s">
        <v>241</v>
      </c>
      <c r="C141" s="58">
        <f t="shared" si="10"/>
        <v>84000</v>
      </c>
      <c r="D141" s="58">
        <f t="shared" si="9"/>
        <v>84000</v>
      </c>
      <c r="E141" s="58"/>
      <c r="F141" s="58"/>
      <c r="G141" s="56"/>
    </row>
    <row r="142" spans="1:7">
      <c r="A142" s="59" t="s">
        <v>176</v>
      </c>
      <c r="B142" s="57" t="s">
        <v>242</v>
      </c>
      <c r="C142" s="58">
        <f t="shared" si="10"/>
        <v>120000</v>
      </c>
      <c r="D142" s="58">
        <f t="shared" si="9"/>
        <v>120000</v>
      </c>
      <c r="E142" s="58"/>
      <c r="F142" s="58"/>
      <c r="G142" s="56"/>
    </row>
    <row r="143" spans="1:7" ht="21.75" customHeight="1">
      <c r="A143" s="59" t="s">
        <v>177</v>
      </c>
      <c r="B143" s="57" t="s">
        <v>243</v>
      </c>
      <c r="C143" s="58">
        <f t="shared" si="10"/>
        <v>10000</v>
      </c>
      <c r="D143" s="58">
        <f t="shared" si="9"/>
        <v>10000</v>
      </c>
      <c r="E143" s="58"/>
      <c r="F143" s="58"/>
      <c r="G143" s="56"/>
    </row>
    <row r="144" spans="1:7">
      <c r="A144" s="56" t="s">
        <v>94</v>
      </c>
      <c r="B144" s="57"/>
      <c r="C144" s="58">
        <f t="shared" si="10"/>
        <v>0</v>
      </c>
      <c r="D144" s="58"/>
      <c r="E144" s="58"/>
      <c r="F144" s="58"/>
      <c r="G144" s="56"/>
    </row>
    <row r="145" spans="1:7" ht="42.75" customHeight="1">
      <c r="A145" s="56" t="s">
        <v>14</v>
      </c>
      <c r="B145" s="57">
        <v>310</v>
      </c>
      <c r="C145" s="58">
        <f t="shared" si="10"/>
        <v>4295000</v>
      </c>
      <c r="D145" s="58">
        <f>SUM(D147:D154)</f>
        <v>4295000</v>
      </c>
      <c r="E145" s="58">
        <f>SUM(E147:E154)</f>
        <v>0</v>
      </c>
      <c r="F145" s="58">
        <f>SUM(F147:F154)</f>
        <v>0</v>
      </c>
      <c r="G145" s="58">
        <f>SUM(G147:G154)</f>
        <v>0</v>
      </c>
    </row>
    <row r="146" spans="1:7">
      <c r="A146" s="56" t="s">
        <v>96</v>
      </c>
      <c r="B146" s="57"/>
      <c r="C146" s="58">
        <f t="shared" si="10"/>
        <v>0</v>
      </c>
      <c r="D146" s="58"/>
      <c r="E146" s="58"/>
      <c r="F146" s="58"/>
      <c r="G146" s="56"/>
    </row>
    <row r="147" spans="1:7" ht="39" customHeight="1">
      <c r="A147" s="56" t="s">
        <v>171</v>
      </c>
      <c r="B147" s="57">
        <v>310</v>
      </c>
      <c r="C147" s="58">
        <f t="shared" si="10"/>
        <v>35000</v>
      </c>
      <c r="D147" s="58">
        <v>35000</v>
      </c>
      <c r="E147" s="58"/>
      <c r="F147" s="58"/>
      <c r="G147" s="56"/>
    </row>
    <row r="148" spans="1:7" ht="24.75" customHeight="1">
      <c r="A148" s="56" t="s">
        <v>40</v>
      </c>
      <c r="B148" s="57">
        <v>310</v>
      </c>
      <c r="C148" s="58">
        <f t="shared" si="10"/>
        <v>4200000</v>
      </c>
      <c r="D148" s="58">
        <v>4200000</v>
      </c>
      <c r="E148" s="58"/>
      <c r="F148" s="58"/>
      <c r="G148" s="56"/>
    </row>
    <row r="149" spans="1:7">
      <c r="A149" s="59" t="s">
        <v>172</v>
      </c>
      <c r="B149" s="57" t="s">
        <v>244</v>
      </c>
      <c r="C149" s="58">
        <f t="shared" si="10"/>
        <v>0</v>
      </c>
      <c r="D149" s="58"/>
      <c r="E149" s="58"/>
      <c r="F149" s="58"/>
      <c r="G149" s="56"/>
    </row>
    <row r="150" spans="1:7" ht="27" customHeight="1">
      <c r="A150" s="59" t="s">
        <v>173</v>
      </c>
      <c r="B150" s="57" t="s">
        <v>245</v>
      </c>
      <c r="C150" s="58">
        <f t="shared" si="10"/>
        <v>0</v>
      </c>
      <c r="D150" s="58"/>
      <c r="E150" s="58"/>
      <c r="F150" s="58"/>
      <c r="G150" s="56"/>
    </row>
    <row r="151" spans="1:7">
      <c r="A151" s="59" t="s">
        <v>174</v>
      </c>
      <c r="B151" s="57" t="s">
        <v>246</v>
      </c>
      <c r="C151" s="58">
        <f t="shared" si="10"/>
        <v>0</v>
      </c>
      <c r="D151" s="58"/>
      <c r="E151" s="58"/>
      <c r="F151" s="58"/>
      <c r="G151" s="56"/>
    </row>
    <row r="152" spans="1:7">
      <c r="A152" s="59" t="s">
        <v>175</v>
      </c>
      <c r="B152" s="57" t="s">
        <v>247</v>
      </c>
      <c r="C152" s="58">
        <f t="shared" si="10"/>
        <v>0</v>
      </c>
      <c r="D152" s="58"/>
      <c r="E152" s="58"/>
      <c r="F152" s="58"/>
      <c r="G152" s="56"/>
    </row>
    <row r="153" spans="1:7">
      <c r="A153" s="59" t="s">
        <v>176</v>
      </c>
      <c r="B153" s="57" t="s">
        <v>248</v>
      </c>
      <c r="C153" s="58">
        <f t="shared" si="10"/>
        <v>60000</v>
      </c>
      <c r="D153" s="58">
        <v>60000</v>
      </c>
      <c r="E153" s="58"/>
      <c r="F153" s="58"/>
      <c r="G153" s="56"/>
    </row>
    <row r="154" spans="1:7" ht="25.5" customHeight="1">
      <c r="A154" s="59" t="s">
        <v>177</v>
      </c>
      <c r="B154" s="57" t="s">
        <v>249</v>
      </c>
      <c r="C154" s="58">
        <f t="shared" si="10"/>
        <v>0</v>
      </c>
      <c r="D154" s="58"/>
      <c r="E154" s="58"/>
      <c r="F154" s="58"/>
      <c r="G154" s="56"/>
    </row>
    <row r="155" spans="1:7" ht="37.5" customHeight="1">
      <c r="A155" s="56" t="s">
        <v>16</v>
      </c>
      <c r="B155" s="57">
        <v>340</v>
      </c>
      <c r="C155" s="58">
        <f t="shared" si="10"/>
        <v>1081100</v>
      </c>
      <c r="D155" s="58">
        <f>SUM(D157:D164)</f>
        <v>1046100</v>
      </c>
      <c r="E155" s="58">
        <f>SUM(E157:E164)</f>
        <v>0</v>
      </c>
      <c r="F155" s="58">
        <f>SUM(F157:F164)</f>
        <v>35000</v>
      </c>
      <c r="G155" s="58">
        <f>SUM(G157:G164)</f>
        <v>0</v>
      </c>
    </row>
    <row r="156" spans="1:7">
      <c r="A156" s="56" t="s">
        <v>96</v>
      </c>
      <c r="B156" s="57"/>
      <c r="C156" s="58">
        <f t="shared" si="10"/>
        <v>0</v>
      </c>
      <c r="D156" s="58"/>
      <c r="E156" s="58"/>
      <c r="F156" s="58"/>
      <c r="G156" s="56"/>
    </row>
    <row r="157" spans="1:7" ht="37.5" customHeight="1">
      <c r="A157" s="56" t="s">
        <v>171</v>
      </c>
      <c r="B157" s="57">
        <v>340</v>
      </c>
      <c r="C157" s="58">
        <f t="shared" si="10"/>
        <v>765000</v>
      </c>
      <c r="D157" s="58">
        <v>730000</v>
      </c>
      <c r="E157" s="58"/>
      <c r="F157" s="58">
        <v>35000</v>
      </c>
      <c r="G157" s="56"/>
    </row>
    <row r="158" spans="1:7" ht="24" customHeight="1">
      <c r="A158" s="56" t="s">
        <v>40</v>
      </c>
      <c r="B158" s="57">
        <v>340</v>
      </c>
      <c r="C158" s="58">
        <f t="shared" si="10"/>
        <v>80000</v>
      </c>
      <c r="D158" s="58">
        <v>80000</v>
      </c>
      <c r="E158" s="58"/>
      <c r="F158" s="58"/>
      <c r="G158" s="56"/>
    </row>
    <row r="159" spans="1:7">
      <c r="A159" s="59" t="s">
        <v>172</v>
      </c>
      <c r="B159" s="57" t="s">
        <v>250</v>
      </c>
      <c r="C159" s="58">
        <f t="shared" si="10"/>
        <v>53000</v>
      </c>
      <c r="D159" s="58">
        <v>53000</v>
      </c>
      <c r="E159" s="58"/>
      <c r="F159" s="58"/>
      <c r="G159" s="56"/>
    </row>
    <row r="160" spans="1:7" ht="28.5" customHeight="1">
      <c r="A160" s="59" t="s">
        <v>173</v>
      </c>
      <c r="B160" s="57" t="s">
        <v>251</v>
      </c>
      <c r="C160" s="58">
        <f t="shared" si="10"/>
        <v>9000</v>
      </c>
      <c r="D160" s="58">
        <v>9000</v>
      </c>
      <c r="E160" s="58"/>
      <c r="F160" s="58"/>
      <c r="G160" s="56"/>
    </row>
    <row r="161" spans="1:7">
      <c r="A161" s="59" t="s">
        <v>174</v>
      </c>
      <c r="B161" s="57" t="s">
        <v>252</v>
      </c>
      <c r="C161" s="58">
        <f t="shared" si="10"/>
        <v>20100</v>
      </c>
      <c r="D161" s="58">
        <v>20100</v>
      </c>
      <c r="E161" s="58"/>
      <c r="F161" s="58"/>
      <c r="G161" s="56"/>
    </row>
    <row r="162" spans="1:7">
      <c r="A162" s="59" t="s">
        <v>175</v>
      </c>
      <c r="B162" s="57" t="s">
        <v>253</v>
      </c>
      <c r="C162" s="58">
        <f t="shared" si="10"/>
        <v>84000</v>
      </c>
      <c r="D162" s="58">
        <v>84000</v>
      </c>
      <c r="E162" s="58"/>
      <c r="F162" s="58"/>
      <c r="G162" s="56"/>
    </row>
    <row r="163" spans="1:7">
      <c r="A163" s="59" t="s">
        <v>176</v>
      </c>
      <c r="B163" s="57" t="s">
        <v>254</v>
      </c>
      <c r="C163" s="58">
        <f t="shared" si="10"/>
        <v>60000</v>
      </c>
      <c r="D163" s="58">
        <v>60000</v>
      </c>
      <c r="E163" s="58"/>
      <c r="F163" s="58"/>
      <c r="G163" s="56"/>
    </row>
    <row r="164" spans="1:7" ht="25.5" customHeight="1">
      <c r="A164" s="59" t="s">
        <v>177</v>
      </c>
      <c r="B164" s="57" t="s">
        <v>255</v>
      </c>
      <c r="C164" s="58">
        <f t="shared" si="10"/>
        <v>10000</v>
      </c>
      <c r="D164" s="58">
        <v>10000</v>
      </c>
      <c r="E164" s="58"/>
      <c r="F164" s="58"/>
      <c r="G164" s="56"/>
    </row>
    <row r="165" spans="1:7" ht="39.75" customHeight="1">
      <c r="A165" s="56" t="s">
        <v>256</v>
      </c>
      <c r="B165" s="57">
        <v>500</v>
      </c>
      <c r="C165" s="58">
        <f t="shared" si="10"/>
        <v>0</v>
      </c>
      <c r="D165" s="58">
        <f>D167</f>
        <v>0</v>
      </c>
      <c r="E165" s="58">
        <f>E167</f>
        <v>0</v>
      </c>
      <c r="F165" s="58">
        <f>F167</f>
        <v>0</v>
      </c>
      <c r="G165" s="58">
        <f>G167</f>
        <v>0</v>
      </c>
    </row>
    <row r="166" spans="1:7">
      <c r="A166" s="56" t="s">
        <v>94</v>
      </c>
      <c r="B166" s="57"/>
      <c r="C166" s="58"/>
      <c r="D166" s="58"/>
      <c r="E166" s="58"/>
      <c r="F166" s="58"/>
      <c r="G166" s="56"/>
    </row>
    <row r="167" spans="1:7" ht="66" customHeight="1">
      <c r="A167" s="56" t="s">
        <v>257</v>
      </c>
      <c r="B167" s="57">
        <v>520</v>
      </c>
      <c r="C167" s="58">
        <f>D167+E167+F167</f>
        <v>0</v>
      </c>
      <c r="D167" s="58"/>
      <c r="E167" s="58"/>
      <c r="F167" s="58"/>
      <c r="G167" s="56"/>
    </row>
    <row r="168" spans="1:7" ht="26.25" customHeight="1">
      <c r="A168" s="56" t="s">
        <v>258</v>
      </c>
      <c r="B168" s="57"/>
      <c r="C168" s="58">
        <f>D168+E168+F168</f>
        <v>0</v>
      </c>
      <c r="D168" s="58"/>
      <c r="E168" s="58"/>
      <c r="F168" s="58"/>
      <c r="G168" s="56"/>
    </row>
    <row r="169" spans="1:7" ht="39" customHeight="1">
      <c r="A169" s="56" t="s">
        <v>259</v>
      </c>
      <c r="B169" s="57" t="s">
        <v>168</v>
      </c>
      <c r="C169" s="58">
        <f>D169+E169+F169</f>
        <v>0</v>
      </c>
      <c r="D169" s="58"/>
      <c r="E169" s="58"/>
      <c r="F169" s="58"/>
      <c r="G169" s="56"/>
    </row>
  </sheetData>
  <mergeCells count="7">
    <mergeCell ref="A1:G1"/>
    <mergeCell ref="A3:A5"/>
    <mergeCell ref="B3:B5"/>
    <mergeCell ref="C3:C5"/>
    <mergeCell ref="D3:G3"/>
    <mergeCell ref="D4:F4"/>
    <mergeCell ref="G4:G5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9"/>
  <sheetViews>
    <sheetView view="pageBreakPreview" zoomScale="60" zoomScaleNormal="75" workbookViewId="0">
      <selection activeCell="I11" sqref="I11"/>
    </sheetView>
  </sheetViews>
  <sheetFormatPr defaultRowHeight="15"/>
  <cols>
    <col min="1" max="1" width="16.85546875" style="1" customWidth="1"/>
    <col min="2" max="2" width="8" style="1" customWidth="1"/>
    <col min="3" max="3" width="8.140625" style="1" customWidth="1"/>
    <col min="4" max="4" width="11" style="1" customWidth="1"/>
    <col min="5" max="5" width="14.5703125" style="1" customWidth="1"/>
    <col min="6" max="6" width="14" style="1" customWidth="1"/>
    <col min="7" max="7" width="16" style="1" customWidth="1"/>
    <col min="8" max="8" width="14.28515625" style="1" customWidth="1"/>
    <col min="9" max="9" width="14.7109375" style="1" customWidth="1"/>
    <col min="10" max="10" width="12.85546875" style="1" customWidth="1"/>
    <col min="11" max="11" width="12.42578125" style="1" customWidth="1"/>
    <col min="12" max="12" width="16.42578125" style="1" customWidth="1"/>
    <col min="13" max="13" width="13" style="1" customWidth="1"/>
    <col min="14" max="14" width="11.5703125" style="1" customWidth="1"/>
    <col min="15" max="16384" width="9.140625" style="1"/>
  </cols>
  <sheetData>
    <row r="1" spans="1:14" ht="27" customHeight="1">
      <c r="A1" s="83" t="s">
        <v>37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ht="54.75" customHeight="1">
      <c r="A2" s="89" t="s">
        <v>1</v>
      </c>
      <c r="B2" s="89" t="s">
        <v>26</v>
      </c>
      <c r="C2" s="89" t="s">
        <v>2</v>
      </c>
      <c r="D2" s="89" t="s">
        <v>32</v>
      </c>
      <c r="E2" s="86">
        <v>2016</v>
      </c>
      <c r="F2" s="87"/>
      <c r="G2" s="87"/>
      <c r="H2" s="88"/>
      <c r="I2" s="84" t="s">
        <v>34</v>
      </c>
      <c r="J2" s="85"/>
      <c r="K2" s="85"/>
      <c r="L2" s="84" t="s">
        <v>35</v>
      </c>
      <c r="M2" s="84"/>
      <c r="N2" s="84"/>
    </row>
    <row r="3" spans="1:14" ht="187.5" customHeight="1">
      <c r="A3" s="85"/>
      <c r="B3" s="85"/>
      <c r="C3" s="85"/>
      <c r="D3" s="85"/>
      <c r="E3" s="13" t="s">
        <v>3</v>
      </c>
      <c r="F3" s="13" t="s">
        <v>4</v>
      </c>
      <c r="G3" s="13" t="s">
        <v>31</v>
      </c>
      <c r="H3" s="13" t="s">
        <v>5</v>
      </c>
      <c r="I3" s="13" t="s">
        <v>4</v>
      </c>
      <c r="J3" s="13" t="s">
        <v>31</v>
      </c>
      <c r="K3" s="13" t="s">
        <v>5</v>
      </c>
      <c r="L3" s="13" t="s">
        <v>4</v>
      </c>
      <c r="M3" s="13" t="s">
        <v>31</v>
      </c>
      <c r="N3" s="13" t="s">
        <v>5</v>
      </c>
    </row>
    <row r="4" spans="1:14" ht="38.25">
      <c r="A4" s="14" t="s">
        <v>6</v>
      </c>
      <c r="B4" s="6">
        <v>200</v>
      </c>
      <c r="C4" s="9"/>
      <c r="D4" s="9"/>
      <c r="E4" s="4">
        <f>F4+G4+H4</f>
        <v>56463943.880000003</v>
      </c>
      <c r="F4" s="4">
        <f t="shared" ref="F4:N4" si="0">F14+F34+F43+F52+F50</f>
        <v>55691500</v>
      </c>
      <c r="G4" s="4">
        <f t="shared" si="0"/>
        <v>400000</v>
      </c>
      <c r="H4" s="4">
        <f t="shared" si="0"/>
        <v>372443.88</v>
      </c>
      <c r="I4" s="4">
        <f t="shared" si="0"/>
        <v>55691500</v>
      </c>
      <c r="J4" s="4">
        <f t="shared" si="0"/>
        <v>0</v>
      </c>
      <c r="K4" s="4">
        <f t="shared" si="0"/>
        <v>0</v>
      </c>
      <c r="L4" s="4">
        <f t="shared" si="0"/>
        <v>55691500</v>
      </c>
      <c r="M4" s="4">
        <f t="shared" si="0"/>
        <v>0</v>
      </c>
      <c r="N4" s="4">
        <f t="shared" si="0"/>
        <v>0</v>
      </c>
    </row>
    <row r="5" spans="1:14">
      <c r="A5" s="14"/>
      <c r="B5" s="6"/>
      <c r="C5" s="9"/>
      <c r="D5" s="9"/>
      <c r="E5" s="4">
        <f>F5+G5+H5</f>
        <v>56463943.880000003</v>
      </c>
      <c r="F5" s="4">
        <f>SUM(F6:F13)</f>
        <v>55691500</v>
      </c>
      <c r="G5" s="4">
        <f t="shared" ref="G5:N5" si="1">SUM(G6:G13)</f>
        <v>400000</v>
      </c>
      <c r="H5" s="4">
        <f t="shared" si="1"/>
        <v>372443.88</v>
      </c>
      <c r="I5" s="4">
        <f t="shared" si="1"/>
        <v>55691500</v>
      </c>
      <c r="J5" s="4">
        <f t="shared" si="1"/>
        <v>0</v>
      </c>
      <c r="K5" s="4">
        <f t="shared" si="1"/>
        <v>0</v>
      </c>
      <c r="L5" s="4">
        <f t="shared" si="1"/>
        <v>55691500</v>
      </c>
      <c r="M5" s="4">
        <f t="shared" si="1"/>
        <v>0</v>
      </c>
      <c r="N5" s="4">
        <f t="shared" si="1"/>
        <v>0</v>
      </c>
    </row>
    <row r="6" spans="1:14">
      <c r="A6" s="16" t="s">
        <v>39</v>
      </c>
      <c r="B6" s="6"/>
      <c r="C6" s="9"/>
      <c r="D6" s="9"/>
      <c r="E6" s="4">
        <f t="shared" ref="E6:E13" si="2">F6+G6+H6</f>
        <v>28088443.879999999</v>
      </c>
      <c r="F6" s="4">
        <f>F17+F26+F45+F54+F65+F74+F78+F87+F98+F107+F117+F127</f>
        <v>27316000</v>
      </c>
      <c r="G6" s="4">
        <f t="shared" ref="G6:N6" si="3">G17+G26+G45+G54+G65+G74+G78+G87+G98+G107+G117+G127</f>
        <v>400000</v>
      </c>
      <c r="H6" s="4">
        <f t="shared" si="3"/>
        <v>372443.88</v>
      </c>
      <c r="I6" s="4">
        <f t="shared" si="3"/>
        <v>27316000</v>
      </c>
      <c r="J6" s="4">
        <f t="shared" si="3"/>
        <v>0</v>
      </c>
      <c r="K6" s="4">
        <f t="shared" si="3"/>
        <v>0</v>
      </c>
      <c r="L6" s="4">
        <f t="shared" si="3"/>
        <v>27316000</v>
      </c>
      <c r="M6" s="4">
        <f t="shared" si="3"/>
        <v>0</v>
      </c>
      <c r="N6" s="4">
        <f t="shared" si="3"/>
        <v>0</v>
      </c>
    </row>
    <row r="7" spans="1:14" ht="25.5">
      <c r="A7" s="16" t="s">
        <v>40</v>
      </c>
      <c r="B7" s="6"/>
      <c r="C7" s="9"/>
      <c r="D7" s="9"/>
      <c r="E7" s="4">
        <f t="shared" si="2"/>
        <v>15141900</v>
      </c>
      <c r="F7" s="4">
        <f>F18+F27+F46+F55+F66+F75+F79+F88+F99+F108+F118+F128+F96</f>
        <v>15141900</v>
      </c>
      <c r="G7" s="4">
        <f t="shared" ref="G7:N7" si="4">G18+G27+G46+G55+G66+G75+G79+G88+G99+G108+G118+G128+G96</f>
        <v>0</v>
      </c>
      <c r="H7" s="4">
        <f t="shared" si="4"/>
        <v>0</v>
      </c>
      <c r="I7" s="4">
        <f t="shared" si="4"/>
        <v>15141900</v>
      </c>
      <c r="J7" s="4">
        <f t="shared" si="4"/>
        <v>0</v>
      </c>
      <c r="K7" s="4">
        <f t="shared" si="4"/>
        <v>0</v>
      </c>
      <c r="L7" s="4">
        <f t="shared" si="4"/>
        <v>15141900</v>
      </c>
      <c r="M7" s="4">
        <f t="shared" si="4"/>
        <v>0</v>
      </c>
      <c r="N7" s="4">
        <f t="shared" si="4"/>
        <v>0</v>
      </c>
    </row>
    <row r="8" spans="1:14">
      <c r="A8" s="16" t="s">
        <v>41</v>
      </c>
      <c r="B8" s="6"/>
      <c r="C8" s="9"/>
      <c r="D8" s="9"/>
      <c r="E8" s="4">
        <f t="shared" si="2"/>
        <v>2666000</v>
      </c>
      <c r="F8" s="4">
        <f>F19+F28++F56+F67+F80+F89+F100+F109+F119+F129</f>
        <v>2666000</v>
      </c>
      <c r="G8" s="4">
        <f t="shared" ref="G8:N8" si="5">G19+G28++G56+G67+G80+G89+G100+G109+G119+G129</f>
        <v>0</v>
      </c>
      <c r="H8" s="4">
        <f t="shared" si="5"/>
        <v>0</v>
      </c>
      <c r="I8" s="4">
        <f t="shared" si="5"/>
        <v>2666000</v>
      </c>
      <c r="J8" s="4">
        <f t="shared" si="5"/>
        <v>0</v>
      </c>
      <c r="K8" s="4">
        <f t="shared" si="5"/>
        <v>0</v>
      </c>
      <c r="L8" s="4">
        <f t="shared" si="5"/>
        <v>2666000</v>
      </c>
      <c r="M8" s="4">
        <f t="shared" si="5"/>
        <v>0</v>
      </c>
      <c r="N8" s="4">
        <f t="shared" si="5"/>
        <v>0</v>
      </c>
    </row>
    <row r="9" spans="1:14">
      <c r="A9" s="16" t="s">
        <v>43</v>
      </c>
      <c r="B9" s="6"/>
      <c r="C9" s="9"/>
      <c r="D9" s="9"/>
      <c r="E9" s="4">
        <f t="shared" si="2"/>
        <v>420000</v>
      </c>
      <c r="F9" s="4">
        <f>F20+F29+F57+F68+F81+F90+F101+F110+F120+F130</f>
        <v>420000</v>
      </c>
      <c r="G9" s="4">
        <f t="shared" ref="G9:N9" si="6">G20+G29+G57+G68+G81+G90+G101+G110+G120+G130</f>
        <v>0</v>
      </c>
      <c r="H9" s="4">
        <f t="shared" si="6"/>
        <v>0</v>
      </c>
      <c r="I9" s="4">
        <f t="shared" si="6"/>
        <v>420000</v>
      </c>
      <c r="J9" s="4">
        <f t="shared" si="6"/>
        <v>0</v>
      </c>
      <c r="K9" s="4">
        <f t="shared" si="6"/>
        <v>0</v>
      </c>
      <c r="L9" s="4">
        <f t="shared" si="6"/>
        <v>420000</v>
      </c>
      <c r="M9" s="4">
        <f t="shared" si="6"/>
        <v>0</v>
      </c>
      <c r="N9" s="4">
        <f t="shared" si="6"/>
        <v>0</v>
      </c>
    </row>
    <row r="10" spans="1:14">
      <c r="A10" s="16" t="s">
        <v>44</v>
      </c>
      <c r="B10" s="6"/>
      <c r="C10" s="9"/>
      <c r="D10" s="9"/>
      <c r="E10" s="4">
        <f t="shared" si="2"/>
        <v>2008100</v>
      </c>
      <c r="F10" s="4">
        <f>F21+F30+F58+F69+F82+F91+F102+F111+F121+F131</f>
        <v>2008100</v>
      </c>
      <c r="G10" s="4">
        <f t="shared" ref="G10:N10" si="7">G21+G30+G58+G69+G82+G91+G102+G111+G121+G131</f>
        <v>0</v>
      </c>
      <c r="H10" s="4">
        <f t="shared" si="7"/>
        <v>0</v>
      </c>
      <c r="I10" s="4">
        <f t="shared" si="7"/>
        <v>2008100</v>
      </c>
      <c r="J10" s="4">
        <f t="shared" si="7"/>
        <v>0</v>
      </c>
      <c r="K10" s="4">
        <f t="shared" si="7"/>
        <v>0</v>
      </c>
      <c r="L10" s="4">
        <f t="shared" si="7"/>
        <v>2008100</v>
      </c>
      <c r="M10" s="4">
        <f t="shared" si="7"/>
        <v>0</v>
      </c>
      <c r="N10" s="4">
        <f t="shared" si="7"/>
        <v>0</v>
      </c>
    </row>
    <row r="11" spans="1:14">
      <c r="A11" s="16" t="s">
        <v>45</v>
      </c>
      <c r="B11" s="6"/>
      <c r="C11" s="9"/>
      <c r="D11" s="9"/>
      <c r="E11" s="4">
        <f t="shared" si="2"/>
        <v>3553600</v>
      </c>
      <c r="F11" s="4">
        <f>F22+F31+F59+F70+F83+F92+F103+F112+F122+F132</f>
        <v>3553600</v>
      </c>
      <c r="G11" s="4">
        <f t="shared" ref="G11:N11" si="8">G22+G31+G59+G70+G83+G92+G103+G112+G122+G132</f>
        <v>0</v>
      </c>
      <c r="H11" s="4">
        <f t="shared" si="8"/>
        <v>0</v>
      </c>
      <c r="I11" s="4">
        <f t="shared" si="8"/>
        <v>3553600</v>
      </c>
      <c r="J11" s="4">
        <f t="shared" si="8"/>
        <v>0</v>
      </c>
      <c r="K11" s="4">
        <f t="shared" si="8"/>
        <v>0</v>
      </c>
      <c r="L11" s="4">
        <f t="shared" si="8"/>
        <v>3553600</v>
      </c>
      <c r="M11" s="4">
        <f t="shared" si="8"/>
        <v>0</v>
      </c>
      <c r="N11" s="4">
        <f t="shared" si="8"/>
        <v>0</v>
      </c>
    </row>
    <row r="12" spans="1:14">
      <c r="A12" s="16" t="s">
        <v>46</v>
      </c>
      <c r="B12" s="6"/>
      <c r="C12" s="9"/>
      <c r="D12" s="9"/>
      <c r="E12" s="4">
        <f t="shared" si="2"/>
        <v>3921200</v>
      </c>
      <c r="F12" s="4">
        <f>F23+F32+F60+F71+F84+F93+F104+F113+F123+F133</f>
        <v>3921200</v>
      </c>
      <c r="G12" s="4">
        <f t="shared" ref="G12:N12" si="9">G23+G32+G60+G71+G84+G93+G104+G113+G123+G133</f>
        <v>0</v>
      </c>
      <c r="H12" s="4">
        <f t="shared" si="9"/>
        <v>0</v>
      </c>
      <c r="I12" s="4">
        <f t="shared" si="9"/>
        <v>3921200</v>
      </c>
      <c r="J12" s="4">
        <f t="shared" si="9"/>
        <v>0</v>
      </c>
      <c r="K12" s="4">
        <f t="shared" si="9"/>
        <v>0</v>
      </c>
      <c r="L12" s="4">
        <f t="shared" si="9"/>
        <v>3921200</v>
      </c>
      <c r="M12" s="4">
        <f t="shared" si="9"/>
        <v>0</v>
      </c>
      <c r="N12" s="4">
        <f t="shared" si="9"/>
        <v>0</v>
      </c>
    </row>
    <row r="13" spans="1:14">
      <c r="A13" s="16" t="s">
        <v>47</v>
      </c>
      <c r="B13" s="6"/>
      <c r="C13" s="9"/>
      <c r="D13" s="9"/>
      <c r="E13" s="4">
        <f t="shared" si="2"/>
        <v>664700</v>
      </c>
      <c r="F13" s="4">
        <f>F24+F33+F61+F72+F76+F85+F94+F105+F114+F124+F134</f>
        <v>664700</v>
      </c>
      <c r="G13" s="4">
        <f t="shared" ref="G13:N13" si="10">G24+G33+G61+G72+G76+G85+G94+G105+G114+G124+G134</f>
        <v>0</v>
      </c>
      <c r="H13" s="4">
        <f t="shared" si="10"/>
        <v>0</v>
      </c>
      <c r="I13" s="4">
        <f t="shared" si="10"/>
        <v>664700</v>
      </c>
      <c r="J13" s="4">
        <f t="shared" si="10"/>
        <v>0</v>
      </c>
      <c r="K13" s="4">
        <f t="shared" si="10"/>
        <v>0</v>
      </c>
      <c r="L13" s="4">
        <f t="shared" si="10"/>
        <v>664700</v>
      </c>
      <c r="M13" s="4">
        <f t="shared" si="10"/>
        <v>0</v>
      </c>
      <c r="N13" s="4">
        <f t="shared" si="10"/>
        <v>0</v>
      </c>
    </row>
    <row r="14" spans="1:14" ht="38.25">
      <c r="A14" s="15" t="s">
        <v>23</v>
      </c>
      <c r="B14" s="6">
        <v>210</v>
      </c>
      <c r="C14" s="8"/>
      <c r="D14" s="8"/>
      <c r="E14" s="4">
        <f>F14+G14+H14</f>
        <v>44176200</v>
      </c>
      <c r="F14" s="5">
        <f t="shared" ref="F14:N14" si="11">F15</f>
        <v>44176200</v>
      </c>
      <c r="G14" s="5">
        <f t="shared" si="11"/>
        <v>0</v>
      </c>
      <c r="H14" s="5">
        <f t="shared" si="11"/>
        <v>0</v>
      </c>
      <c r="I14" s="5">
        <f t="shared" si="11"/>
        <v>44176200</v>
      </c>
      <c r="J14" s="5">
        <f t="shared" si="11"/>
        <v>0</v>
      </c>
      <c r="K14" s="5">
        <f t="shared" si="11"/>
        <v>0</v>
      </c>
      <c r="L14" s="5">
        <f t="shared" si="11"/>
        <v>44176200</v>
      </c>
      <c r="M14" s="5">
        <f t="shared" si="11"/>
        <v>0</v>
      </c>
      <c r="N14" s="5">
        <f t="shared" si="11"/>
        <v>0</v>
      </c>
    </row>
    <row r="15" spans="1:14" ht="38.25">
      <c r="A15" s="15" t="s">
        <v>24</v>
      </c>
      <c r="B15" s="6">
        <v>211</v>
      </c>
      <c r="C15" s="8"/>
      <c r="D15" s="8"/>
      <c r="E15" s="4">
        <f>F15+G15+H15</f>
        <v>44176200</v>
      </c>
      <c r="F15" s="5">
        <f t="shared" ref="F15:N15" si="12">F16+F25</f>
        <v>44176200</v>
      </c>
      <c r="G15" s="5">
        <f t="shared" si="12"/>
        <v>0</v>
      </c>
      <c r="H15" s="5">
        <f t="shared" si="12"/>
        <v>0</v>
      </c>
      <c r="I15" s="5">
        <f t="shared" si="12"/>
        <v>44176200</v>
      </c>
      <c r="J15" s="5">
        <f t="shared" si="12"/>
        <v>0</v>
      </c>
      <c r="K15" s="5">
        <f t="shared" si="12"/>
        <v>0</v>
      </c>
      <c r="L15" s="5">
        <f t="shared" si="12"/>
        <v>44176200</v>
      </c>
      <c r="M15" s="5">
        <f t="shared" si="12"/>
        <v>0</v>
      </c>
      <c r="N15" s="5">
        <f t="shared" si="12"/>
        <v>0</v>
      </c>
    </row>
    <row r="16" spans="1:14" ht="25.5">
      <c r="A16" s="16" t="s">
        <v>42</v>
      </c>
      <c r="B16" s="7"/>
      <c r="C16" s="10">
        <v>111</v>
      </c>
      <c r="D16" s="10">
        <v>211</v>
      </c>
      <c r="E16" s="2">
        <f>F16+G16+H16</f>
        <v>33950800</v>
      </c>
      <c r="F16" s="3">
        <f>SUM(F17:F24)</f>
        <v>33950800</v>
      </c>
      <c r="G16" s="3">
        <f t="shared" ref="G16:N16" si="13">SUM(G17:G24)</f>
        <v>0</v>
      </c>
      <c r="H16" s="3">
        <f t="shared" si="13"/>
        <v>0</v>
      </c>
      <c r="I16" s="3">
        <f t="shared" si="13"/>
        <v>33950800</v>
      </c>
      <c r="J16" s="3">
        <f t="shared" si="13"/>
        <v>0</v>
      </c>
      <c r="K16" s="3">
        <f t="shared" si="13"/>
        <v>0</v>
      </c>
      <c r="L16" s="3">
        <f t="shared" si="13"/>
        <v>33950800</v>
      </c>
      <c r="M16" s="3">
        <f t="shared" si="13"/>
        <v>0</v>
      </c>
      <c r="N16" s="3">
        <f t="shared" si="13"/>
        <v>0</v>
      </c>
    </row>
    <row r="17" spans="1:14" ht="22.5" customHeight="1">
      <c r="A17" s="16" t="s">
        <v>39</v>
      </c>
      <c r="B17" s="7"/>
      <c r="C17" s="10">
        <v>111</v>
      </c>
      <c r="D17" s="10">
        <v>211</v>
      </c>
      <c r="E17" s="2">
        <f t="shared" ref="E17:E138" si="14">F17+G17+H17</f>
        <v>18923200</v>
      </c>
      <c r="F17" s="3">
        <v>18923200</v>
      </c>
      <c r="G17" s="3"/>
      <c r="H17" s="3"/>
      <c r="I17" s="17">
        <v>18923200</v>
      </c>
      <c r="J17" s="17"/>
      <c r="K17" s="17"/>
      <c r="L17" s="17">
        <v>18923200</v>
      </c>
      <c r="M17" s="17"/>
      <c r="N17" s="17"/>
    </row>
    <row r="18" spans="1:14" ht="33" customHeight="1">
      <c r="A18" s="16" t="s">
        <v>40</v>
      </c>
      <c r="B18" s="7"/>
      <c r="C18" s="10">
        <v>111</v>
      </c>
      <c r="D18" s="10">
        <v>211</v>
      </c>
      <c r="E18" s="2">
        <f t="shared" si="14"/>
        <v>6497600</v>
      </c>
      <c r="F18" s="3">
        <v>6497600</v>
      </c>
      <c r="G18" s="3"/>
      <c r="H18" s="3"/>
      <c r="I18" s="17">
        <v>6497600</v>
      </c>
      <c r="J18" s="17"/>
      <c r="K18" s="17"/>
      <c r="L18" s="17">
        <v>6497600</v>
      </c>
      <c r="M18" s="17"/>
      <c r="N18" s="17"/>
    </row>
    <row r="19" spans="1:14" ht="18.75" customHeight="1">
      <c r="A19" s="16" t="s">
        <v>41</v>
      </c>
      <c r="B19" s="7"/>
      <c r="C19" s="10">
        <v>111</v>
      </c>
      <c r="D19" s="10">
        <v>211</v>
      </c>
      <c r="E19" s="2">
        <f t="shared" si="14"/>
        <v>1700000</v>
      </c>
      <c r="F19" s="3">
        <v>1700000</v>
      </c>
      <c r="G19" s="3"/>
      <c r="H19" s="3"/>
      <c r="I19" s="17">
        <v>1700000</v>
      </c>
      <c r="J19" s="17"/>
      <c r="K19" s="17"/>
      <c r="L19" s="17">
        <v>1700000</v>
      </c>
      <c r="M19" s="17"/>
      <c r="N19" s="17"/>
    </row>
    <row r="20" spans="1:14" ht="18.75" customHeight="1">
      <c r="A20" s="16" t="s">
        <v>43</v>
      </c>
      <c r="B20" s="7"/>
      <c r="C20" s="10">
        <v>111</v>
      </c>
      <c r="D20" s="10">
        <v>211</v>
      </c>
      <c r="E20" s="2">
        <f t="shared" si="14"/>
        <v>250000</v>
      </c>
      <c r="F20" s="3">
        <v>250000</v>
      </c>
      <c r="G20" s="3"/>
      <c r="H20" s="3"/>
      <c r="I20" s="17">
        <v>250000</v>
      </c>
      <c r="J20" s="17"/>
      <c r="K20" s="17"/>
      <c r="L20" s="17">
        <v>250000</v>
      </c>
      <c r="M20" s="17"/>
      <c r="N20" s="17"/>
    </row>
    <row r="21" spans="1:14">
      <c r="A21" s="16" t="s">
        <v>44</v>
      </c>
      <c r="B21" s="7"/>
      <c r="C21" s="10">
        <v>111</v>
      </c>
      <c r="D21" s="10">
        <v>211</v>
      </c>
      <c r="E21" s="2">
        <f t="shared" si="14"/>
        <v>1290000</v>
      </c>
      <c r="F21" s="3">
        <v>1290000</v>
      </c>
      <c r="G21" s="3"/>
      <c r="H21" s="3"/>
      <c r="I21" s="17">
        <v>1290000</v>
      </c>
      <c r="J21" s="17"/>
      <c r="K21" s="17"/>
      <c r="L21" s="17">
        <v>1290000</v>
      </c>
      <c r="M21" s="17"/>
      <c r="N21" s="17"/>
    </row>
    <row r="22" spans="1:14">
      <c r="A22" s="16" t="s">
        <v>45</v>
      </c>
      <c r="B22" s="7"/>
      <c r="C22" s="10">
        <v>111</v>
      </c>
      <c r="D22" s="10">
        <v>211</v>
      </c>
      <c r="E22" s="2">
        <f t="shared" si="14"/>
        <v>2293100</v>
      </c>
      <c r="F22" s="3">
        <v>2293100</v>
      </c>
      <c r="G22" s="3"/>
      <c r="H22" s="3"/>
      <c r="I22" s="17">
        <v>2293100</v>
      </c>
      <c r="J22" s="17"/>
      <c r="K22" s="17"/>
      <c r="L22" s="17">
        <v>2293100</v>
      </c>
      <c r="M22" s="17"/>
      <c r="N22" s="17"/>
    </row>
    <row r="23" spans="1:14">
      <c r="A23" s="16" t="s">
        <v>46</v>
      </c>
      <c r="B23" s="7"/>
      <c r="C23" s="10">
        <v>111</v>
      </c>
      <c r="D23" s="10">
        <v>211</v>
      </c>
      <c r="E23" s="2">
        <f t="shared" si="14"/>
        <v>2600200</v>
      </c>
      <c r="F23" s="3">
        <v>2600200</v>
      </c>
      <c r="G23" s="3"/>
      <c r="H23" s="3"/>
      <c r="I23" s="17">
        <v>2600200</v>
      </c>
      <c r="J23" s="17"/>
      <c r="K23" s="17"/>
      <c r="L23" s="17">
        <v>2600200</v>
      </c>
      <c r="M23" s="17"/>
      <c r="N23" s="17"/>
    </row>
    <row r="24" spans="1:14">
      <c r="A24" s="16" t="s">
        <v>47</v>
      </c>
      <c r="B24" s="7"/>
      <c r="C24" s="10">
        <v>111</v>
      </c>
      <c r="D24" s="10">
        <v>211</v>
      </c>
      <c r="E24" s="2">
        <f t="shared" si="14"/>
        <v>396700</v>
      </c>
      <c r="F24" s="3">
        <v>396700</v>
      </c>
      <c r="G24" s="3"/>
      <c r="H24" s="3"/>
      <c r="I24" s="17">
        <v>396700</v>
      </c>
      <c r="J24" s="17"/>
      <c r="K24" s="17"/>
      <c r="L24" s="17">
        <v>396700</v>
      </c>
      <c r="M24" s="17"/>
      <c r="N24" s="17"/>
    </row>
    <row r="25" spans="1:14" s="18" customFormat="1" ht="38.25">
      <c r="A25" s="15" t="s">
        <v>48</v>
      </c>
      <c r="B25" s="6"/>
      <c r="C25" s="8">
        <v>119</v>
      </c>
      <c r="D25" s="8">
        <v>213</v>
      </c>
      <c r="E25" s="4">
        <f t="shared" si="14"/>
        <v>10225400</v>
      </c>
      <c r="F25" s="5">
        <f>SUM(F26:F33)</f>
        <v>10225400</v>
      </c>
      <c r="G25" s="5">
        <f t="shared" ref="G25:N25" si="15">SUM(G26:G33)</f>
        <v>0</v>
      </c>
      <c r="H25" s="5">
        <f t="shared" si="15"/>
        <v>0</v>
      </c>
      <c r="I25" s="5">
        <f t="shared" si="15"/>
        <v>10225400</v>
      </c>
      <c r="J25" s="5">
        <f t="shared" si="15"/>
        <v>0</v>
      </c>
      <c r="K25" s="5">
        <f t="shared" si="15"/>
        <v>0</v>
      </c>
      <c r="L25" s="5">
        <f t="shared" si="15"/>
        <v>10225400</v>
      </c>
      <c r="M25" s="5">
        <f t="shared" si="15"/>
        <v>0</v>
      </c>
      <c r="N25" s="5">
        <f t="shared" si="15"/>
        <v>0</v>
      </c>
    </row>
    <row r="26" spans="1:14">
      <c r="A26" s="16" t="s">
        <v>39</v>
      </c>
      <c r="B26" s="7"/>
      <c r="C26" s="10">
        <v>119</v>
      </c>
      <c r="D26" s="10">
        <v>213</v>
      </c>
      <c r="E26" s="2">
        <f t="shared" si="14"/>
        <v>5714800</v>
      </c>
      <c r="F26" s="3">
        <v>5714800</v>
      </c>
      <c r="G26" s="3"/>
      <c r="H26" s="3"/>
      <c r="I26" s="17">
        <v>5714800</v>
      </c>
      <c r="J26" s="17"/>
      <c r="K26" s="17"/>
      <c r="L26" s="17">
        <v>5714800</v>
      </c>
      <c r="M26" s="17"/>
      <c r="N26" s="17"/>
    </row>
    <row r="27" spans="1:14" ht="25.5">
      <c r="A27" s="16" t="s">
        <v>40</v>
      </c>
      <c r="B27" s="7"/>
      <c r="C27" s="10">
        <v>119</v>
      </c>
      <c r="D27" s="10">
        <v>213</v>
      </c>
      <c r="E27" s="2">
        <f t="shared" si="14"/>
        <v>1962300</v>
      </c>
      <c r="F27" s="3">
        <v>1962300</v>
      </c>
      <c r="G27" s="3"/>
      <c r="H27" s="3"/>
      <c r="I27" s="17">
        <v>1962300</v>
      </c>
      <c r="J27" s="17"/>
      <c r="K27" s="17"/>
      <c r="L27" s="17">
        <v>1962300</v>
      </c>
      <c r="M27" s="17"/>
      <c r="N27" s="17"/>
    </row>
    <row r="28" spans="1:14">
      <c r="A28" s="16" t="s">
        <v>41</v>
      </c>
      <c r="B28" s="7"/>
      <c r="C28" s="10">
        <v>119</v>
      </c>
      <c r="D28" s="10">
        <v>213</v>
      </c>
      <c r="E28" s="2">
        <f t="shared" si="14"/>
        <v>513000</v>
      </c>
      <c r="F28" s="3">
        <v>513000</v>
      </c>
      <c r="G28" s="3"/>
      <c r="H28" s="3"/>
      <c r="I28" s="17">
        <v>513000</v>
      </c>
      <c r="J28" s="17"/>
      <c r="K28" s="17"/>
      <c r="L28" s="17">
        <v>513000</v>
      </c>
      <c r="M28" s="17"/>
      <c r="N28" s="17"/>
    </row>
    <row r="29" spans="1:14">
      <c r="A29" s="16" t="s">
        <v>43</v>
      </c>
      <c r="B29" s="7"/>
      <c r="C29" s="10">
        <v>119</v>
      </c>
      <c r="D29" s="10">
        <v>213</v>
      </c>
      <c r="E29" s="2">
        <f t="shared" si="14"/>
        <v>60000</v>
      </c>
      <c r="F29" s="3">
        <v>60000</v>
      </c>
      <c r="G29" s="3"/>
      <c r="H29" s="3"/>
      <c r="I29" s="17">
        <v>60000</v>
      </c>
      <c r="J29" s="17"/>
      <c r="K29" s="17"/>
      <c r="L29" s="17">
        <v>60000</v>
      </c>
      <c r="M29" s="17"/>
      <c r="N29" s="17"/>
    </row>
    <row r="30" spans="1:14">
      <c r="A30" s="16" t="s">
        <v>44</v>
      </c>
      <c r="B30" s="7"/>
      <c r="C30" s="10">
        <v>119</v>
      </c>
      <c r="D30" s="10">
        <v>213</v>
      </c>
      <c r="E30" s="2">
        <f t="shared" si="14"/>
        <v>392000</v>
      </c>
      <c r="F30" s="3">
        <v>392000</v>
      </c>
      <c r="G30" s="3"/>
      <c r="H30" s="3"/>
      <c r="I30" s="17">
        <v>392000</v>
      </c>
      <c r="J30" s="17"/>
      <c r="K30" s="17"/>
      <c r="L30" s="17">
        <v>392000</v>
      </c>
      <c r="M30" s="17"/>
      <c r="N30" s="17"/>
    </row>
    <row r="31" spans="1:14">
      <c r="A31" s="16" t="s">
        <v>45</v>
      </c>
      <c r="B31" s="7"/>
      <c r="C31" s="10">
        <v>119</v>
      </c>
      <c r="D31" s="10">
        <v>213</v>
      </c>
      <c r="E31" s="2">
        <f t="shared" si="14"/>
        <v>692500</v>
      </c>
      <c r="F31" s="3">
        <v>692500</v>
      </c>
      <c r="G31" s="3"/>
      <c r="H31" s="3"/>
      <c r="I31" s="17">
        <v>692500</v>
      </c>
      <c r="J31" s="17"/>
      <c r="K31" s="17"/>
      <c r="L31" s="17">
        <v>692500</v>
      </c>
      <c r="M31" s="17"/>
      <c r="N31" s="17"/>
    </row>
    <row r="32" spans="1:14">
      <c r="A32" s="16" t="s">
        <v>46</v>
      </c>
      <c r="B32" s="7"/>
      <c r="C32" s="10">
        <v>119</v>
      </c>
      <c r="D32" s="10">
        <v>213</v>
      </c>
      <c r="E32" s="2">
        <f t="shared" si="14"/>
        <v>771000</v>
      </c>
      <c r="F32" s="3">
        <v>771000</v>
      </c>
      <c r="G32" s="3"/>
      <c r="H32" s="3"/>
      <c r="I32" s="17">
        <v>771000</v>
      </c>
      <c r="J32" s="17"/>
      <c r="K32" s="17"/>
      <c r="L32" s="17">
        <v>771000</v>
      </c>
      <c r="M32" s="17"/>
      <c r="N32" s="17"/>
    </row>
    <row r="33" spans="1:14">
      <c r="A33" s="16" t="s">
        <v>47</v>
      </c>
      <c r="B33" s="7"/>
      <c r="C33" s="10">
        <v>119</v>
      </c>
      <c r="D33" s="10">
        <v>213</v>
      </c>
      <c r="E33" s="2">
        <f t="shared" si="14"/>
        <v>119800</v>
      </c>
      <c r="F33" s="3">
        <v>119800</v>
      </c>
      <c r="G33" s="3"/>
      <c r="H33" s="3"/>
      <c r="I33" s="17">
        <v>119800</v>
      </c>
      <c r="J33" s="17"/>
      <c r="K33" s="17"/>
      <c r="L33" s="17">
        <v>119800</v>
      </c>
      <c r="M33" s="17"/>
      <c r="N33" s="17"/>
    </row>
    <row r="34" spans="1:14" ht="38.25">
      <c r="A34" s="15" t="s">
        <v>25</v>
      </c>
      <c r="B34" s="6">
        <v>220</v>
      </c>
      <c r="C34" s="8"/>
      <c r="D34" s="8"/>
      <c r="E34" s="4">
        <f t="shared" ref="E34:E43" si="16">F34+G34+H34</f>
        <v>0</v>
      </c>
      <c r="F34" s="5">
        <f t="shared" ref="F34:N34" si="17">F35+F36+F37+F38+F39+F40+F41+F42</f>
        <v>0</v>
      </c>
      <c r="G34" s="5">
        <f t="shared" si="17"/>
        <v>0</v>
      </c>
      <c r="H34" s="5">
        <f t="shared" si="17"/>
        <v>0</v>
      </c>
      <c r="I34" s="5">
        <f t="shared" si="17"/>
        <v>0</v>
      </c>
      <c r="J34" s="5">
        <f t="shared" si="17"/>
        <v>0</v>
      </c>
      <c r="K34" s="5">
        <f t="shared" si="17"/>
        <v>0</v>
      </c>
      <c r="L34" s="5">
        <f t="shared" si="17"/>
        <v>0</v>
      </c>
      <c r="M34" s="5">
        <f t="shared" si="17"/>
        <v>0</v>
      </c>
      <c r="N34" s="5">
        <f t="shared" si="17"/>
        <v>0</v>
      </c>
    </row>
    <row r="35" spans="1:14">
      <c r="A35" s="16" t="s">
        <v>7</v>
      </c>
      <c r="B35" s="7"/>
      <c r="C35" s="10">
        <v>112</v>
      </c>
      <c r="D35" s="10">
        <v>212</v>
      </c>
      <c r="E35" s="2">
        <f t="shared" si="16"/>
        <v>0</v>
      </c>
      <c r="F35" s="3"/>
      <c r="G35" s="3"/>
      <c r="H35" s="3"/>
      <c r="I35" s="17"/>
      <c r="J35" s="17"/>
      <c r="K35" s="17"/>
      <c r="L35" s="17"/>
      <c r="M35" s="17"/>
      <c r="N35" s="17"/>
    </row>
    <row r="36" spans="1:14" ht="25.5">
      <c r="A36" s="16" t="s">
        <v>9</v>
      </c>
      <c r="B36" s="7"/>
      <c r="C36" s="10">
        <v>112</v>
      </c>
      <c r="D36" s="10">
        <v>222</v>
      </c>
      <c r="E36" s="2">
        <f t="shared" si="16"/>
        <v>0</v>
      </c>
      <c r="F36" s="3"/>
      <c r="G36" s="3"/>
      <c r="H36" s="3"/>
      <c r="I36" s="17"/>
      <c r="J36" s="17"/>
      <c r="K36" s="17"/>
      <c r="L36" s="17"/>
      <c r="M36" s="17"/>
      <c r="N36" s="17"/>
    </row>
    <row r="37" spans="1:14" ht="51">
      <c r="A37" s="16" t="s">
        <v>10</v>
      </c>
      <c r="B37" s="7"/>
      <c r="C37" s="10">
        <v>112</v>
      </c>
      <c r="D37" s="10">
        <v>262</v>
      </c>
      <c r="E37" s="2">
        <f t="shared" si="16"/>
        <v>0</v>
      </c>
      <c r="F37" s="3"/>
      <c r="G37" s="3"/>
      <c r="H37" s="3"/>
      <c r="I37" s="17"/>
      <c r="J37" s="17"/>
      <c r="K37" s="17"/>
      <c r="L37" s="17"/>
      <c r="M37" s="17"/>
      <c r="N37" s="17"/>
    </row>
    <row r="38" spans="1:14">
      <c r="A38" s="16" t="s">
        <v>17</v>
      </c>
      <c r="B38" s="7"/>
      <c r="C38" s="10">
        <v>112</v>
      </c>
      <c r="D38" s="10">
        <v>290</v>
      </c>
      <c r="E38" s="2">
        <f t="shared" si="16"/>
        <v>0</v>
      </c>
      <c r="F38" s="3"/>
      <c r="G38" s="3"/>
      <c r="H38" s="3"/>
      <c r="I38" s="17"/>
      <c r="J38" s="17"/>
      <c r="K38" s="17"/>
      <c r="L38" s="17"/>
      <c r="M38" s="17"/>
      <c r="N38" s="17"/>
    </row>
    <row r="39" spans="1:14" ht="51">
      <c r="A39" s="16" t="s">
        <v>10</v>
      </c>
      <c r="B39" s="7"/>
      <c r="C39" s="10">
        <v>119</v>
      </c>
      <c r="D39" s="10">
        <v>262</v>
      </c>
      <c r="E39" s="2">
        <f t="shared" si="16"/>
        <v>0</v>
      </c>
      <c r="F39" s="3"/>
      <c r="G39" s="3"/>
      <c r="H39" s="3"/>
      <c r="I39" s="17"/>
      <c r="J39" s="17"/>
      <c r="K39" s="17"/>
      <c r="L39" s="17"/>
      <c r="M39" s="17"/>
      <c r="N39" s="17"/>
    </row>
    <row r="40" spans="1:14" ht="51">
      <c r="A40" s="16" t="s">
        <v>10</v>
      </c>
      <c r="B40" s="7"/>
      <c r="C40" s="10">
        <v>321</v>
      </c>
      <c r="D40" s="10">
        <v>262</v>
      </c>
      <c r="E40" s="2">
        <f t="shared" si="16"/>
        <v>0</v>
      </c>
      <c r="F40" s="3"/>
      <c r="G40" s="3"/>
      <c r="H40" s="3"/>
      <c r="I40" s="17"/>
      <c r="J40" s="17"/>
      <c r="K40" s="17"/>
      <c r="L40" s="17"/>
      <c r="M40" s="17"/>
      <c r="N40" s="17"/>
    </row>
    <row r="41" spans="1:14" ht="76.5">
      <c r="A41" s="16" t="s">
        <v>22</v>
      </c>
      <c r="B41" s="7"/>
      <c r="C41" s="10">
        <v>321</v>
      </c>
      <c r="D41" s="10">
        <v>263</v>
      </c>
      <c r="E41" s="2">
        <f t="shared" si="16"/>
        <v>0</v>
      </c>
      <c r="F41" s="3"/>
      <c r="G41" s="3"/>
      <c r="H41" s="3"/>
      <c r="I41" s="17"/>
      <c r="J41" s="17"/>
      <c r="K41" s="17"/>
      <c r="L41" s="17"/>
      <c r="M41" s="17"/>
      <c r="N41" s="17"/>
    </row>
    <row r="42" spans="1:14">
      <c r="A42" s="16" t="s">
        <v>17</v>
      </c>
      <c r="B42" s="7"/>
      <c r="C42" s="10">
        <v>340</v>
      </c>
      <c r="D42" s="10">
        <v>290</v>
      </c>
      <c r="E42" s="2">
        <f>F42+G42+H42</f>
        <v>0</v>
      </c>
      <c r="F42" s="3"/>
      <c r="G42" s="3"/>
      <c r="H42" s="3"/>
      <c r="I42" s="17"/>
      <c r="J42" s="17"/>
      <c r="K42" s="17"/>
      <c r="L42" s="17"/>
      <c r="M42" s="17"/>
      <c r="N42" s="17"/>
    </row>
    <row r="43" spans="1:14" ht="69" customHeight="1">
      <c r="A43" s="15" t="s">
        <v>36</v>
      </c>
      <c r="B43" s="6">
        <v>230</v>
      </c>
      <c r="C43" s="8"/>
      <c r="D43" s="8"/>
      <c r="E43" s="4">
        <f t="shared" si="16"/>
        <v>376000</v>
      </c>
      <c r="F43" s="5">
        <f>F44+F47+F48+F49</f>
        <v>376000</v>
      </c>
      <c r="G43" s="5">
        <f t="shared" ref="G43:N43" si="18">G44+G47+G48+G49</f>
        <v>0</v>
      </c>
      <c r="H43" s="5">
        <f t="shared" si="18"/>
        <v>0</v>
      </c>
      <c r="I43" s="5">
        <f t="shared" si="18"/>
        <v>376000</v>
      </c>
      <c r="J43" s="5">
        <f t="shared" si="18"/>
        <v>0</v>
      </c>
      <c r="K43" s="5">
        <f t="shared" si="18"/>
        <v>0</v>
      </c>
      <c r="L43" s="5">
        <f t="shared" si="18"/>
        <v>376000</v>
      </c>
      <c r="M43" s="5">
        <f t="shared" si="18"/>
        <v>0</v>
      </c>
      <c r="N43" s="5">
        <f t="shared" si="18"/>
        <v>0</v>
      </c>
    </row>
    <row r="44" spans="1:14" ht="54" customHeight="1">
      <c r="A44" s="16" t="s">
        <v>50</v>
      </c>
      <c r="B44" s="7"/>
      <c r="C44" s="10">
        <v>851</v>
      </c>
      <c r="D44" s="10">
        <v>290</v>
      </c>
      <c r="E44" s="2">
        <f t="shared" ref="E44:E51" si="19">F44+G44+H44</f>
        <v>376000</v>
      </c>
      <c r="F44" s="3">
        <f>SUM(F45:F46)</f>
        <v>376000</v>
      </c>
      <c r="G44" s="3">
        <f t="shared" ref="G44:N44" si="20">SUM(G45:G46)</f>
        <v>0</v>
      </c>
      <c r="H44" s="3">
        <f t="shared" si="20"/>
        <v>0</v>
      </c>
      <c r="I44" s="3">
        <f t="shared" si="20"/>
        <v>376000</v>
      </c>
      <c r="J44" s="3">
        <f t="shared" si="20"/>
        <v>0</v>
      </c>
      <c r="K44" s="3">
        <f t="shared" si="20"/>
        <v>0</v>
      </c>
      <c r="L44" s="3">
        <f t="shared" si="20"/>
        <v>376000</v>
      </c>
      <c r="M44" s="3">
        <f t="shared" si="20"/>
        <v>0</v>
      </c>
      <c r="N44" s="3">
        <f t="shared" si="20"/>
        <v>0</v>
      </c>
    </row>
    <row r="45" spans="1:14" ht="24" customHeight="1">
      <c r="A45" s="16" t="s">
        <v>39</v>
      </c>
      <c r="B45" s="7"/>
      <c r="C45" s="10">
        <v>851</v>
      </c>
      <c r="D45" s="10">
        <v>290</v>
      </c>
      <c r="E45" s="2">
        <f t="shared" si="19"/>
        <v>364000</v>
      </c>
      <c r="F45" s="3">
        <v>364000</v>
      </c>
      <c r="G45" s="3"/>
      <c r="H45" s="3"/>
      <c r="I45" s="17">
        <v>364000</v>
      </c>
      <c r="J45" s="17"/>
      <c r="K45" s="17"/>
      <c r="L45" s="17">
        <v>364000</v>
      </c>
      <c r="M45" s="17"/>
      <c r="N45" s="17"/>
    </row>
    <row r="46" spans="1:14" ht="23.25" customHeight="1">
      <c r="A46" s="16" t="s">
        <v>49</v>
      </c>
      <c r="B46" s="7"/>
      <c r="C46" s="10">
        <v>851</v>
      </c>
      <c r="D46" s="10">
        <v>290</v>
      </c>
      <c r="E46" s="2">
        <f t="shared" si="19"/>
        <v>12000</v>
      </c>
      <c r="F46" s="3">
        <v>12000</v>
      </c>
      <c r="G46" s="3"/>
      <c r="H46" s="3"/>
      <c r="I46" s="17">
        <v>12000</v>
      </c>
      <c r="J46" s="17"/>
      <c r="K46" s="17"/>
      <c r="L46" s="17">
        <v>12000</v>
      </c>
      <c r="M46" s="17"/>
      <c r="N46" s="17"/>
    </row>
    <row r="47" spans="1:14" ht="54" customHeight="1">
      <c r="A47" s="16" t="s">
        <v>12</v>
      </c>
      <c r="B47" s="7"/>
      <c r="C47" s="10">
        <v>851</v>
      </c>
      <c r="D47" s="10">
        <v>290</v>
      </c>
      <c r="E47" s="2">
        <f t="shared" si="19"/>
        <v>0</v>
      </c>
      <c r="F47" s="3"/>
      <c r="G47" s="3"/>
      <c r="H47" s="3"/>
      <c r="I47" s="17"/>
      <c r="J47" s="17"/>
      <c r="K47" s="17"/>
      <c r="L47" s="17"/>
      <c r="M47" s="17"/>
      <c r="N47" s="17"/>
    </row>
    <row r="48" spans="1:14" ht="54" customHeight="1">
      <c r="A48" s="16" t="s">
        <v>13</v>
      </c>
      <c r="B48" s="7"/>
      <c r="C48" s="10">
        <v>852</v>
      </c>
      <c r="D48" s="10">
        <v>290</v>
      </c>
      <c r="E48" s="2">
        <f t="shared" si="19"/>
        <v>0</v>
      </c>
      <c r="F48" s="3"/>
      <c r="G48" s="3"/>
      <c r="H48" s="3"/>
      <c r="I48" s="17"/>
      <c r="J48" s="17"/>
      <c r="K48" s="17"/>
      <c r="L48" s="17"/>
      <c r="M48" s="17"/>
      <c r="N48" s="17"/>
    </row>
    <row r="49" spans="1:14" ht="54" customHeight="1">
      <c r="A49" s="16" t="s">
        <v>29</v>
      </c>
      <c r="B49" s="7"/>
      <c r="C49" s="10">
        <v>853</v>
      </c>
      <c r="D49" s="10">
        <v>290</v>
      </c>
      <c r="E49" s="2">
        <f t="shared" si="19"/>
        <v>0</v>
      </c>
      <c r="F49" s="3"/>
      <c r="G49" s="3"/>
      <c r="H49" s="3"/>
      <c r="I49" s="17"/>
      <c r="J49" s="17"/>
      <c r="K49" s="17"/>
      <c r="L49" s="17"/>
      <c r="M49" s="17"/>
      <c r="N49" s="17"/>
    </row>
    <row r="50" spans="1:14" ht="60" customHeight="1">
      <c r="A50" s="15" t="s">
        <v>30</v>
      </c>
      <c r="B50" s="12">
        <v>250</v>
      </c>
      <c r="C50" s="11"/>
      <c r="D50" s="8"/>
      <c r="E50" s="4">
        <f t="shared" si="19"/>
        <v>0</v>
      </c>
      <c r="F50" s="5">
        <f t="shared" ref="F50:N50" si="21">F51</f>
        <v>0</v>
      </c>
      <c r="G50" s="5">
        <f t="shared" si="21"/>
        <v>0</v>
      </c>
      <c r="H50" s="5">
        <f t="shared" si="21"/>
        <v>0</v>
      </c>
      <c r="I50" s="5">
        <f t="shared" si="21"/>
        <v>0</v>
      </c>
      <c r="J50" s="5">
        <f t="shared" si="21"/>
        <v>0</v>
      </c>
      <c r="K50" s="5">
        <f t="shared" si="21"/>
        <v>0</v>
      </c>
      <c r="L50" s="5">
        <f t="shared" si="21"/>
        <v>0</v>
      </c>
      <c r="M50" s="5">
        <f t="shared" si="21"/>
        <v>0</v>
      </c>
      <c r="N50" s="5">
        <f t="shared" si="21"/>
        <v>0</v>
      </c>
    </row>
    <row r="51" spans="1:14" ht="54" customHeight="1">
      <c r="A51" s="16" t="s">
        <v>17</v>
      </c>
      <c r="B51" s="7"/>
      <c r="C51" s="10">
        <v>831</v>
      </c>
      <c r="D51" s="10">
        <v>290</v>
      </c>
      <c r="E51" s="2">
        <f t="shared" si="19"/>
        <v>0</v>
      </c>
      <c r="F51" s="3"/>
      <c r="G51" s="3"/>
      <c r="H51" s="3"/>
      <c r="I51" s="17"/>
      <c r="J51" s="17"/>
      <c r="K51" s="17"/>
      <c r="L51" s="17"/>
      <c r="M51" s="17"/>
      <c r="N51" s="17"/>
    </row>
    <row r="52" spans="1:14" ht="38.25">
      <c r="A52" s="15" t="s">
        <v>27</v>
      </c>
      <c r="B52" s="6">
        <v>260</v>
      </c>
      <c r="C52" s="8"/>
      <c r="D52" s="8"/>
      <c r="E52" s="4">
        <f>F52+G52+H52</f>
        <v>11911743.880000001</v>
      </c>
      <c r="F52" s="5">
        <f t="shared" ref="F52:N52" si="22">F53+F62+F63+F95+F97+F106+F115+F116+F125+F126+F135+F136+F137+F138</f>
        <v>11139300</v>
      </c>
      <c r="G52" s="5">
        <f t="shared" si="22"/>
        <v>400000</v>
      </c>
      <c r="H52" s="5">
        <f t="shared" si="22"/>
        <v>372443.88</v>
      </c>
      <c r="I52" s="5">
        <f t="shared" si="22"/>
        <v>11139300</v>
      </c>
      <c r="J52" s="5">
        <f t="shared" si="22"/>
        <v>0</v>
      </c>
      <c r="K52" s="5">
        <f t="shared" si="22"/>
        <v>0</v>
      </c>
      <c r="L52" s="5">
        <f t="shared" si="22"/>
        <v>11139300</v>
      </c>
      <c r="M52" s="5">
        <f t="shared" si="22"/>
        <v>0</v>
      </c>
      <c r="N52" s="5">
        <f t="shared" si="22"/>
        <v>0</v>
      </c>
    </row>
    <row r="53" spans="1:14">
      <c r="A53" s="15" t="s">
        <v>8</v>
      </c>
      <c r="B53" s="7"/>
      <c r="C53" s="10">
        <v>244</v>
      </c>
      <c r="D53" s="10">
        <v>221</v>
      </c>
      <c r="E53" s="2">
        <f t="shared" si="14"/>
        <v>677000</v>
      </c>
      <c r="F53" s="3">
        <f>SUM(F54:F61)</f>
        <v>662000</v>
      </c>
      <c r="G53" s="3">
        <f t="shared" ref="G53:N53" si="23">SUM(G54:G61)</f>
        <v>0</v>
      </c>
      <c r="H53" s="3">
        <f t="shared" si="23"/>
        <v>15000</v>
      </c>
      <c r="I53" s="3">
        <f t="shared" si="23"/>
        <v>662000</v>
      </c>
      <c r="J53" s="3">
        <f t="shared" si="23"/>
        <v>0</v>
      </c>
      <c r="K53" s="3">
        <f t="shared" si="23"/>
        <v>0</v>
      </c>
      <c r="L53" s="3">
        <f t="shared" si="23"/>
        <v>662000</v>
      </c>
      <c r="M53" s="3">
        <f t="shared" si="23"/>
        <v>0</v>
      </c>
      <c r="N53" s="3">
        <f t="shared" si="23"/>
        <v>0</v>
      </c>
    </row>
    <row r="54" spans="1:14">
      <c r="A54" s="16" t="s">
        <v>39</v>
      </c>
      <c r="B54" s="7"/>
      <c r="C54" s="10">
        <v>244</v>
      </c>
      <c r="D54" s="10">
        <v>221</v>
      </c>
      <c r="E54" s="2">
        <f t="shared" si="14"/>
        <v>287000</v>
      </c>
      <c r="F54" s="3">
        <v>272000</v>
      </c>
      <c r="G54" s="3"/>
      <c r="H54" s="3">
        <v>15000</v>
      </c>
      <c r="I54" s="17">
        <v>272000</v>
      </c>
      <c r="J54" s="17"/>
      <c r="K54" s="17"/>
      <c r="L54" s="17">
        <v>272000</v>
      </c>
      <c r="M54" s="17"/>
      <c r="N54" s="17"/>
    </row>
    <row r="55" spans="1:14" ht="25.5">
      <c r="A55" s="16" t="s">
        <v>40</v>
      </c>
      <c r="B55" s="7"/>
      <c r="C55" s="10">
        <v>244</v>
      </c>
      <c r="D55" s="10">
        <v>221</v>
      </c>
      <c r="E55" s="2">
        <f t="shared" si="14"/>
        <v>80000</v>
      </c>
      <c r="F55" s="3">
        <v>80000</v>
      </c>
      <c r="G55" s="3"/>
      <c r="H55" s="3"/>
      <c r="I55" s="17">
        <v>80000</v>
      </c>
      <c r="J55" s="17"/>
      <c r="K55" s="17"/>
      <c r="L55" s="17">
        <v>80000</v>
      </c>
      <c r="M55" s="17"/>
      <c r="N55" s="17"/>
    </row>
    <row r="56" spans="1:14">
      <c r="A56" s="16" t="s">
        <v>41</v>
      </c>
      <c r="B56" s="7"/>
      <c r="C56" s="10">
        <v>244</v>
      </c>
      <c r="D56" s="10">
        <v>221</v>
      </c>
      <c r="E56" s="2">
        <f t="shared" si="14"/>
        <v>80000</v>
      </c>
      <c r="F56" s="3">
        <v>80000</v>
      </c>
      <c r="G56" s="3"/>
      <c r="H56" s="3"/>
      <c r="I56" s="17">
        <v>80000</v>
      </c>
      <c r="J56" s="17"/>
      <c r="K56" s="17"/>
      <c r="L56" s="17">
        <v>80000</v>
      </c>
      <c r="M56" s="17"/>
      <c r="N56" s="17"/>
    </row>
    <row r="57" spans="1:14">
      <c r="A57" s="16" t="s">
        <v>43</v>
      </c>
      <c r="B57" s="7"/>
      <c r="C57" s="10">
        <v>244</v>
      </c>
      <c r="D57" s="10">
        <v>221</v>
      </c>
      <c r="E57" s="2">
        <f t="shared" si="14"/>
        <v>20000</v>
      </c>
      <c r="F57" s="3">
        <v>20000</v>
      </c>
      <c r="G57" s="3"/>
      <c r="H57" s="3"/>
      <c r="I57" s="17">
        <v>20000</v>
      </c>
      <c r="J57" s="17"/>
      <c r="K57" s="17"/>
      <c r="L57" s="17">
        <v>20000</v>
      </c>
      <c r="M57" s="17"/>
      <c r="N57" s="17"/>
    </row>
    <row r="58" spans="1:14">
      <c r="A58" s="16" t="s">
        <v>44</v>
      </c>
      <c r="B58" s="7"/>
      <c r="C58" s="10">
        <v>244</v>
      </c>
      <c r="D58" s="10">
        <v>221</v>
      </c>
      <c r="E58" s="2">
        <f t="shared" si="14"/>
        <v>20000</v>
      </c>
      <c r="F58" s="3">
        <v>20000</v>
      </c>
      <c r="G58" s="3"/>
      <c r="H58" s="3"/>
      <c r="I58" s="17">
        <v>20000</v>
      </c>
      <c r="J58" s="17"/>
      <c r="K58" s="17"/>
      <c r="L58" s="17">
        <v>20000</v>
      </c>
      <c r="M58" s="17"/>
      <c r="N58" s="17"/>
    </row>
    <row r="59" spans="1:14">
      <c r="A59" s="16" t="s">
        <v>45</v>
      </c>
      <c r="B59" s="7"/>
      <c r="C59" s="10">
        <v>244</v>
      </c>
      <c r="D59" s="10">
        <v>221</v>
      </c>
      <c r="E59" s="2">
        <f t="shared" si="14"/>
        <v>80000</v>
      </c>
      <c r="F59" s="3">
        <v>80000</v>
      </c>
      <c r="G59" s="3"/>
      <c r="H59" s="3"/>
      <c r="I59" s="17">
        <v>80000</v>
      </c>
      <c r="J59" s="17"/>
      <c r="K59" s="17"/>
      <c r="L59" s="17">
        <v>80000</v>
      </c>
      <c r="M59" s="17"/>
      <c r="N59" s="17"/>
    </row>
    <row r="60" spans="1:14">
      <c r="A60" s="16" t="s">
        <v>46</v>
      </c>
      <c r="B60" s="7"/>
      <c r="C60" s="10">
        <v>244</v>
      </c>
      <c r="D60" s="10">
        <v>221</v>
      </c>
      <c r="E60" s="2">
        <f t="shared" si="14"/>
        <v>70000</v>
      </c>
      <c r="F60" s="3">
        <v>70000</v>
      </c>
      <c r="G60" s="3"/>
      <c r="H60" s="3"/>
      <c r="I60" s="17">
        <v>70000</v>
      </c>
      <c r="J60" s="17"/>
      <c r="K60" s="17"/>
      <c r="L60" s="17">
        <v>70000</v>
      </c>
      <c r="M60" s="17"/>
      <c r="N60" s="17"/>
    </row>
    <row r="61" spans="1:14">
      <c r="A61" s="16" t="s">
        <v>47</v>
      </c>
      <c r="B61" s="7"/>
      <c r="C61" s="10">
        <v>244</v>
      </c>
      <c r="D61" s="10">
        <v>221</v>
      </c>
      <c r="E61" s="2">
        <f t="shared" si="14"/>
        <v>40000</v>
      </c>
      <c r="F61" s="3">
        <v>40000</v>
      </c>
      <c r="G61" s="3"/>
      <c r="H61" s="3"/>
      <c r="I61" s="17">
        <v>40000</v>
      </c>
      <c r="J61" s="17"/>
      <c r="K61" s="17"/>
      <c r="L61" s="17">
        <v>40000</v>
      </c>
      <c r="M61" s="17"/>
      <c r="N61" s="17"/>
    </row>
    <row r="62" spans="1:14" ht="25.5">
      <c r="A62" s="15" t="s">
        <v>9</v>
      </c>
      <c r="B62" s="7"/>
      <c r="C62" s="10">
        <v>244</v>
      </c>
      <c r="D62" s="10">
        <v>222</v>
      </c>
      <c r="E62" s="2">
        <f t="shared" si="14"/>
        <v>0</v>
      </c>
      <c r="F62" s="3"/>
      <c r="G62" s="3"/>
      <c r="H62" s="3"/>
      <c r="I62" s="17"/>
      <c r="J62" s="17"/>
      <c r="K62" s="17"/>
      <c r="L62" s="17"/>
      <c r="M62" s="17"/>
      <c r="N62" s="17"/>
    </row>
    <row r="63" spans="1:14" s="18" customFormat="1" ht="25.5">
      <c r="A63" s="15" t="s">
        <v>28</v>
      </c>
      <c r="B63" s="6"/>
      <c r="C63" s="8">
        <v>244</v>
      </c>
      <c r="D63" s="8">
        <v>223</v>
      </c>
      <c r="E63" s="4">
        <f t="shared" si="14"/>
        <v>2150200</v>
      </c>
      <c r="F63" s="5">
        <f>F64+F73+F77+F86</f>
        <v>2150200</v>
      </c>
      <c r="G63" s="5">
        <f t="shared" ref="G63:N63" si="24">G64+G73+G77+G86</f>
        <v>0</v>
      </c>
      <c r="H63" s="5">
        <f t="shared" si="24"/>
        <v>0</v>
      </c>
      <c r="I63" s="5">
        <f t="shared" si="24"/>
        <v>2150200</v>
      </c>
      <c r="J63" s="5">
        <f t="shared" si="24"/>
        <v>0</v>
      </c>
      <c r="K63" s="5">
        <f t="shared" si="24"/>
        <v>0</v>
      </c>
      <c r="L63" s="5">
        <f t="shared" si="24"/>
        <v>2150200</v>
      </c>
      <c r="M63" s="5">
        <f t="shared" si="24"/>
        <v>0</v>
      </c>
      <c r="N63" s="5">
        <f t="shared" si="24"/>
        <v>0</v>
      </c>
    </row>
    <row r="64" spans="1:14" ht="25.5">
      <c r="A64" s="16" t="s">
        <v>18</v>
      </c>
      <c r="B64" s="7"/>
      <c r="C64" s="10">
        <v>244</v>
      </c>
      <c r="D64" s="10">
        <v>223</v>
      </c>
      <c r="E64" s="2">
        <f t="shared" si="14"/>
        <v>1624900</v>
      </c>
      <c r="F64" s="3">
        <f>SUM(F65:F72)</f>
        <v>1624900</v>
      </c>
      <c r="G64" s="3">
        <f t="shared" ref="G64:N64" si="25">SUM(G65:G72)</f>
        <v>0</v>
      </c>
      <c r="H64" s="3">
        <f t="shared" si="25"/>
        <v>0</v>
      </c>
      <c r="I64" s="3">
        <f t="shared" si="25"/>
        <v>1624900</v>
      </c>
      <c r="J64" s="3">
        <f t="shared" si="25"/>
        <v>0</v>
      </c>
      <c r="K64" s="3">
        <f t="shared" si="25"/>
        <v>0</v>
      </c>
      <c r="L64" s="3">
        <f t="shared" si="25"/>
        <v>1624900</v>
      </c>
      <c r="M64" s="3">
        <f t="shared" si="25"/>
        <v>0</v>
      </c>
      <c r="N64" s="3">
        <f t="shared" si="25"/>
        <v>0</v>
      </c>
    </row>
    <row r="65" spans="1:14">
      <c r="A65" s="16" t="s">
        <v>39</v>
      </c>
      <c r="B65" s="7"/>
      <c r="C65" s="10">
        <v>244</v>
      </c>
      <c r="D65" s="10">
        <v>223</v>
      </c>
      <c r="E65" s="2">
        <f t="shared" si="14"/>
        <v>599900</v>
      </c>
      <c r="F65" s="3">
        <v>599900</v>
      </c>
      <c r="G65" s="3"/>
      <c r="H65" s="3"/>
      <c r="I65" s="17">
        <v>599900</v>
      </c>
      <c r="J65" s="17"/>
      <c r="K65" s="17"/>
      <c r="L65" s="17">
        <v>599900</v>
      </c>
      <c r="M65" s="17"/>
      <c r="N65" s="17"/>
    </row>
    <row r="66" spans="1:14" ht="25.5">
      <c r="A66" s="16" t="s">
        <v>40</v>
      </c>
      <c r="B66" s="7"/>
      <c r="C66" s="10">
        <v>244</v>
      </c>
      <c r="D66" s="10">
        <v>223</v>
      </c>
      <c r="E66" s="2">
        <f t="shared" si="14"/>
        <v>400000</v>
      </c>
      <c r="F66" s="3">
        <v>400000</v>
      </c>
      <c r="G66" s="3"/>
      <c r="H66" s="3"/>
      <c r="I66" s="17">
        <v>400000</v>
      </c>
      <c r="J66" s="17"/>
      <c r="K66" s="17"/>
      <c r="L66" s="17">
        <v>400000</v>
      </c>
      <c r="M66" s="17"/>
      <c r="N66" s="17"/>
    </row>
    <row r="67" spans="1:14">
      <c r="A67" s="16" t="s">
        <v>41</v>
      </c>
      <c r="B67" s="7"/>
      <c r="C67" s="10">
        <v>244</v>
      </c>
      <c r="D67" s="10">
        <v>223</v>
      </c>
      <c r="E67" s="2">
        <f t="shared" si="14"/>
        <v>200000</v>
      </c>
      <c r="F67" s="3">
        <v>200000</v>
      </c>
      <c r="G67" s="3"/>
      <c r="H67" s="3"/>
      <c r="I67" s="17">
        <v>200000</v>
      </c>
      <c r="J67" s="17"/>
      <c r="K67" s="17"/>
      <c r="L67" s="17">
        <v>200000</v>
      </c>
      <c r="M67" s="17"/>
      <c r="N67" s="17"/>
    </row>
    <row r="68" spans="1:14">
      <c r="A68" s="16" t="s">
        <v>43</v>
      </c>
      <c r="B68" s="7"/>
      <c r="C68" s="10">
        <v>244</v>
      </c>
      <c r="D68" s="10">
        <v>223</v>
      </c>
      <c r="E68" s="2">
        <f t="shared" si="14"/>
        <v>20000</v>
      </c>
      <c r="F68" s="3">
        <v>20000</v>
      </c>
      <c r="G68" s="3"/>
      <c r="H68" s="3"/>
      <c r="I68" s="17">
        <v>20000</v>
      </c>
      <c r="J68" s="17"/>
      <c r="K68" s="17"/>
      <c r="L68" s="17">
        <v>20000</v>
      </c>
      <c r="M68" s="17"/>
      <c r="N68" s="17"/>
    </row>
    <row r="69" spans="1:14">
      <c r="A69" s="16" t="s">
        <v>44</v>
      </c>
      <c r="B69" s="7"/>
      <c r="C69" s="10">
        <v>244</v>
      </c>
      <c r="D69" s="10">
        <v>223</v>
      </c>
      <c r="E69" s="2">
        <f t="shared" si="14"/>
        <v>95000</v>
      </c>
      <c r="F69" s="3">
        <v>95000</v>
      </c>
      <c r="G69" s="3"/>
      <c r="H69" s="3"/>
      <c r="I69" s="17">
        <v>95000</v>
      </c>
      <c r="J69" s="17"/>
      <c r="K69" s="17"/>
      <c r="L69" s="17">
        <v>95000</v>
      </c>
      <c r="M69" s="17"/>
      <c r="N69" s="17"/>
    </row>
    <row r="70" spans="1:14">
      <c r="A70" s="16" t="s">
        <v>45</v>
      </c>
      <c r="B70" s="7"/>
      <c r="C70" s="10">
        <v>244</v>
      </c>
      <c r="D70" s="10">
        <v>223</v>
      </c>
      <c r="E70" s="2">
        <f t="shared" si="14"/>
        <v>230000</v>
      </c>
      <c r="F70" s="3">
        <v>230000</v>
      </c>
      <c r="G70" s="3"/>
      <c r="H70" s="3"/>
      <c r="I70" s="17">
        <v>230000</v>
      </c>
      <c r="J70" s="17"/>
      <c r="K70" s="17"/>
      <c r="L70" s="17">
        <v>230000</v>
      </c>
      <c r="M70" s="17"/>
      <c r="N70" s="17"/>
    </row>
    <row r="71" spans="1:14">
      <c r="A71" s="16" t="s">
        <v>46</v>
      </c>
      <c r="B71" s="7"/>
      <c r="C71" s="10">
        <v>244</v>
      </c>
      <c r="D71" s="10">
        <v>223</v>
      </c>
      <c r="E71" s="2">
        <f t="shared" si="14"/>
        <v>80000</v>
      </c>
      <c r="F71" s="3">
        <v>80000</v>
      </c>
      <c r="G71" s="3"/>
      <c r="H71" s="3"/>
      <c r="I71" s="17">
        <v>80000</v>
      </c>
      <c r="J71" s="17"/>
      <c r="K71" s="17"/>
      <c r="L71" s="17">
        <v>80000</v>
      </c>
      <c r="M71" s="17"/>
      <c r="N71" s="17"/>
    </row>
    <row r="72" spans="1:14">
      <c r="A72" s="16" t="s">
        <v>47</v>
      </c>
      <c r="B72" s="7"/>
      <c r="C72" s="10">
        <v>244</v>
      </c>
      <c r="D72" s="10">
        <v>223</v>
      </c>
      <c r="E72" s="2">
        <f t="shared" si="14"/>
        <v>0</v>
      </c>
      <c r="F72" s="3"/>
      <c r="G72" s="3"/>
      <c r="H72" s="3"/>
      <c r="I72" s="17"/>
      <c r="J72" s="17"/>
      <c r="K72" s="17"/>
      <c r="L72" s="17"/>
      <c r="M72" s="17"/>
      <c r="N72" s="17"/>
    </row>
    <row r="73" spans="1:14" s="18" customFormat="1" ht="43.5" customHeight="1">
      <c r="A73" s="15" t="s">
        <v>19</v>
      </c>
      <c r="B73" s="6"/>
      <c r="C73" s="8">
        <v>244</v>
      </c>
      <c r="D73" s="8">
        <v>223</v>
      </c>
      <c r="E73" s="4">
        <f t="shared" si="14"/>
        <v>172000</v>
      </c>
      <c r="F73" s="5">
        <f>SUM(F74:F76)</f>
        <v>172000</v>
      </c>
      <c r="G73" s="5">
        <f t="shared" ref="G73:N73" si="26">SUM(G74:G76)</f>
        <v>0</v>
      </c>
      <c r="H73" s="5">
        <f t="shared" si="26"/>
        <v>0</v>
      </c>
      <c r="I73" s="5">
        <f t="shared" si="26"/>
        <v>172000</v>
      </c>
      <c r="J73" s="5">
        <f t="shared" si="26"/>
        <v>0</v>
      </c>
      <c r="K73" s="5">
        <f t="shared" si="26"/>
        <v>0</v>
      </c>
      <c r="L73" s="5">
        <f t="shared" si="26"/>
        <v>172000</v>
      </c>
      <c r="M73" s="5">
        <f t="shared" si="26"/>
        <v>0</v>
      </c>
      <c r="N73" s="5">
        <f t="shared" si="26"/>
        <v>0</v>
      </c>
    </row>
    <row r="74" spans="1:14" ht="43.5" customHeight="1">
      <c r="A74" s="16" t="s">
        <v>39</v>
      </c>
      <c r="B74" s="7"/>
      <c r="C74" s="10">
        <v>244</v>
      </c>
      <c r="D74" s="10">
        <v>223</v>
      </c>
      <c r="E74" s="2">
        <f t="shared" si="14"/>
        <v>26000</v>
      </c>
      <c r="F74" s="3">
        <v>26000</v>
      </c>
      <c r="G74" s="3"/>
      <c r="H74" s="3"/>
      <c r="I74" s="3">
        <v>26000</v>
      </c>
      <c r="J74" s="3"/>
      <c r="K74" s="3"/>
      <c r="L74" s="3">
        <v>26000</v>
      </c>
      <c r="M74" s="3"/>
      <c r="N74" s="3"/>
    </row>
    <row r="75" spans="1:14" ht="25.5">
      <c r="A75" s="16" t="s">
        <v>40</v>
      </c>
      <c r="B75" s="7"/>
      <c r="C75" s="10">
        <v>244</v>
      </c>
      <c r="D75" s="10">
        <v>223</v>
      </c>
      <c r="E75" s="2">
        <f t="shared" si="14"/>
        <v>110000</v>
      </c>
      <c r="F75" s="3">
        <v>110000</v>
      </c>
      <c r="G75" s="3"/>
      <c r="H75" s="3"/>
      <c r="I75" s="17">
        <v>110000</v>
      </c>
      <c r="J75" s="17"/>
      <c r="K75" s="17"/>
      <c r="L75" s="17">
        <v>110000</v>
      </c>
      <c r="M75" s="17"/>
      <c r="N75" s="17"/>
    </row>
    <row r="76" spans="1:14">
      <c r="A76" s="16" t="s">
        <v>47</v>
      </c>
      <c r="B76" s="7"/>
      <c r="C76" s="10">
        <v>244</v>
      </c>
      <c r="D76" s="10">
        <v>223</v>
      </c>
      <c r="E76" s="2">
        <f t="shared" si="14"/>
        <v>36000</v>
      </c>
      <c r="F76" s="3">
        <v>36000</v>
      </c>
      <c r="G76" s="3"/>
      <c r="H76" s="3"/>
      <c r="I76" s="17">
        <v>36000</v>
      </c>
      <c r="J76" s="17"/>
      <c r="K76" s="17"/>
      <c r="L76" s="17">
        <v>36000</v>
      </c>
      <c r="M76" s="17"/>
      <c r="N76" s="17"/>
    </row>
    <row r="77" spans="1:14" s="18" customFormat="1" ht="25.5">
      <c r="A77" s="15" t="s">
        <v>21</v>
      </c>
      <c r="B77" s="6"/>
      <c r="C77" s="8">
        <v>244</v>
      </c>
      <c r="D77" s="8">
        <v>223</v>
      </c>
      <c r="E77" s="4">
        <f t="shared" si="14"/>
        <v>300600</v>
      </c>
      <c r="F77" s="5">
        <f>SUM(F78:F85)</f>
        <v>300600</v>
      </c>
      <c r="G77" s="5">
        <f t="shared" ref="G77:N77" si="27">SUM(G78:G85)</f>
        <v>0</v>
      </c>
      <c r="H77" s="5">
        <f t="shared" si="27"/>
        <v>0</v>
      </c>
      <c r="I77" s="5">
        <f t="shared" si="27"/>
        <v>300600</v>
      </c>
      <c r="J77" s="5">
        <f t="shared" si="27"/>
        <v>0</v>
      </c>
      <c r="K77" s="5">
        <f t="shared" si="27"/>
        <v>0</v>
      </c>
      <c r="L77" s="5">
        <f t="shared" si="27"/>
        <v>300600</v>
      </c>
      <c r="M77" s="5">
        <f t="shared" si="27"/>
        <v>0</v>
      </c>
      <c r="N77" s="5">
        <f t="shared" si="27"/>
        <v>0</v>
      </c>
    </row>
    <row r="78" spans="1:14">
      <c r="A78" s="16" t="s">
        <v>39</v>
      </c>
      <c r="B78" s="7"/>
      <c r="C78" s="10">
        <v>244</v>
      </c>
      <c r="D78" s="10">
        <v>223</v>
      </c>
      <c r="E78" s="2">
        <f t="shared" si="14"/>
        <v>160400</v>
      </c>
      <c r="F78" s="3">
        <v>160400</v>
      </c>
      <c r="G78" s="3"/>
      <c r="H78" s="3"/>
      <c r="I78" s="17">
        <v>160400</v>
      </c>
      <c r="J78" s="17"/>
      <c r="K78" s="17"/>
      <c r="L78" s="17">
        <v>160400</v>
      </c>
      <c r="M78" s="17"/>
      <c r="N78" s="17"/>
    </row>
    <row r="79" spans="1:14" ht="25.5">
      <c r="A79" s="16" t="s">
        <v>40</v>
      </c>
      <c r="B79" s="7"/>
      <c r="C79" s="10">
        <v>244</v>
      </c>
      <c r="D79" s="10">
        <v>223</v>
      </c>
      <c r="E79" s="2">
        <f t="shared" si="14"/>
        <v>50000</v>
      </c>
      <c r="F79" s="3">
        <v>50000</v>
      </c>
      <c r="G79" s="3"/>
      <c r="H79" s="3"/>
      <c r="I79" s="17">
        <v>50000</v>
      </c>
      <c r="J79" s="17"/>
      <c r="K79" s="17"/>
      <c r="L79" s="17">
        <v>50000</v>
      </c>
      <c r="M79" s="17"/>
      <c r="N79" s="17"/>
    </row>
    <row r="80" spans="1:14">
      <c r="A80" s="16" t="s">
        <v>41</v>
      </c>
      <c r="B80" s="7"/>
      <c r="C80" s="10">
        <v>244</v>
      </c>
      <c r="D80" s="10">
        <v>223</v>
      </c>
      <c r="E80" s="2">
        <f t="shared" si="14"/>
        <v>0</v>
      </c>
      <c r="F80" s="3"/>
      <c r="G80" s="3"/>
      <c r="H80" s="3"/>
      <c r="I80" s="17"/>
      <c r="J80" s="17"/>
      <c r="K80" s="17"/>
      <c r="L80" s="17"/>
      <c r="M80" s="17"/>
      <c r="N80" s="17"/>
    </row>
    <row r="81" spans="1:14">
      <c r="A81" s="16" t="s">
        <v>43</v>
      </c>
      <c r="B81" s="7"/>
      <c r="C81" s="10">
        <v>244</v>
      </c>
      <c r="D81" s="10">
        <v>223</v>
      </c>
      <c r="E81" s="2">
        <f t="shared" si="14"/>
        <v>10000</v>
      </c>
      <c r="F81" s="3">
        <v>10000</v>
      </c>
      <c r="G81" s="3"/>
      <c r="H81" s="3"/>
      <c r="I81" s="17">
        <v>10000</v>
      </c>
      <c r="J81" s="17"/>
      <c r="K81" s="17"/>
      <c r="L81" s="17">
        <v>10000</v>
      </c>
      <c r="M81" s="17"/>
      <c r="N81" s="17"/>
    </row>
    <row r="82" spans="1:14">
      <c r="A82" s="16" t="s">
        <v>44</v>
      </c>
      <c r="B82" s="7"/>
      <c r="C82" s="10">
        <v>244</v>
      </c>
      <c r="D82" s="10">
        <v>223</v>
      </c>
      <c r="E82" s="2">
        <f t="shared" si="14"/>
        <v>22000</v>
      </c>
      <c r="F82" s="3">
        <v>22000</v>
      </c>
      <c r="G82" s="3"/>
      <c r="H82" s="3"/>
      <c r="I82" s="17">
        <v>22000</v>
      </c>
      <c r="J82" s="17"/>
      <c r="K82" s="17"/>
      <c r="L82" s="17">
        <v>22000</v>
      </c>
      <c r="M82" s="17"/>
      <c r="N82" s="17"/>
    </row>
    <row r="83" spans="1:14">
      <c r="A83" s="16" t="s">
        <v>45</v>
      </c>
      <c r="B83" s="7"/>
      <c r="C83" s="10">
        <v>244</v>
      </c>
      <c r="D83" s="10">
        <v>223</v>
      </c>
      <c r="E83" s="2">
        <f t="shared" si="14"/>
        <v>2000</v>
      </c>
      <c r="F83" s="3">
        <v>2000</v>
      </c>
      <c r="G83" s="3"/>
      <c r="H83" s="3"/>
      <c r="I83" s="17">
        <v>2000</v>
      </c>
      <c r="J83" s="17"/>
      <c r="K83" s="17"/>
      <c r="L83" s="17">
        <v>2000</v>
      </c>
      <c r="M83" s="17"/>
      <c r="N83" s="17"/>
    </row>
    <row r="84" spans="1:14">
      <c r="A84" s="16" t="s">
        <v>46</v>
      </c>
      <c r="B84" s="7"/>
      <c r="C84" s="10">
        <v>244</v>
      </c>
      <c r="D84" s="10">
        <v>223</v>
      </c>
      <c r="E84" s="2">
        <f t="shared" si="14"/>
        <v>50000</v>
      </c>
      <c r="F84" s="3">
        <v>50000</v>
      </c>
      <c r="G84" s="3"/>
      <c r="H84" s="3"/>
      <c r="I84" s="17">
        <v>50000</v>
      </c>
      <c r="J84" s="17"/>
      <c r="K84" s="17"/>
      <c r="L84" s="17">
        <v>50000</v>
      </c>
      <c r="M84" s="17"/>
      <c r="N84" s="17"/>
    </row>
    <row r="85" spans="1:14">
      <c r="A85" s="16" t="s">
        <v>47</v>
      </c>
      <c r="B85" s="7"/>
      <c r="C85" s="10">
        <v>244</v>
      </c>
      <c r="D85" s="10">
        <v>223</v>
      </c>
      <c r="E85" s="2">
        <f t="shared" si="14"/>
        <v>6200</v>
      </c>
      <c r="F85" s="3">
        <v>6200</v>
      </c>
      <c r="G85" s="3"/>
      <c r="H85" s="3"/>
      <c r="I85" s="17">
        <v>6200</v>
      </c>
      <c r="J85" s="17"/>
      <c r="K85" s="17"/>
      <c r="L85" s="17">
        <v>6200</v>
      </c>
      <c r="M85" s="17"/>
      <c r="N85" s="17"/>
    </row>
    <row r="86" spans="1:14" s="18" customFormat="1" ht="25.5">
      <c r="A86" s="15" t="s">
        <v>20</v>
      </c>
      <c r="B86" s="6"/>
      <c r="C86" s="8">
        <v>244</v>
      </c>
      <c r="D86" s="8">
        <v>223</v>
      </c>
      <c r="E86" s="4">
        <f t="shared" si="14"/>
        <v>52700</v>
      </c>
      <c r="F86" s="5">
        <f>SUM(F87:F94)</f>
        <v>52700</v>
      </c>
      <c r="G86" s="5">
        <f t="shared" ref="G86:N86" si="28">SUM(G87:G94)</f>
        <v>0</v>
      </c>
      <c r="H86" s="5">
        <f t="shared" si="28"/>
        <v>0</v>
      </c>
      <c r="I86" s="5">
        <f t="shared" si="28"/>
        <v>52700</v>
      </c>
      <c r="J86" s="5">
        <f t="shared" si="28"/>
        <v>0</v>
      </c>
      <c r="K86" s="5">
        <f t="shared" si="28"/>
        <v>0</v>
      </c>
      <c r="L86" s="5">
        <f t="shared" si="28"/>
        <v>52700</v>
      </c>
      <c r="M86" s="5">
        <f t="shared" si="28"/>
        <v>0</v>
      </c>
      <c r="N86" s="5">
        <f t="shared" si="28"/>
        <v>0</v>
      </c>
    </row>
    <row r="87" spans="1:14">
      <c r="A87" s="16" t="s">
        <v>39</v>
      </c>
      <c r="B87" s="7"/>
      <c r="C87" s="10">
        <v>244</v>
      </c>
      <c r="D87" s="10">
        <v>223</v>
      </c>
      <c r="E87" s="2">
        <f t="shared" si="14"/>
        <v>17700</v>
      </c>
      <c r="F87" s="3">
        <v>17700</v>
      </c>
      <c r="G87" s="3"/>
      <c r="H87" s="3"/>
      <c r="I87" s="17">
        <v>17700</v>
      </c>
      <c r="J87" s="17"/>
      <c r="K87" s="17"/>
      <c r="L87" s="17">
        <v>17700</v>
      </c>
      <c r="M87" s="17"/>
      <c r="N87" s="17"/>
    </row>
    <row r="88" spans="1:14" ht="25.5">
      <c r="A88" s="16" t="s">
        <v>40</v>
      </c>
      <c r="B88" s="7"/>
      <c r="C88" s="10">
        <v>244</v>
      </c>
      <c r="D88" s="10">
        <v>223</v>
      </c>
      <c r="E88" s="2">
        <f t="shared" si="14"/>
        <v>10000</v>
      </c>
      <c r="F88" s="3">
        <v>10000</v>
      </c>
      <c r="G88" s="3"/>
      <c r="H88" s="3"/>
      <c r="I88" s="17">
        <v>10000</v>
      </c>
      <c r="J88" s="17"/>
      <c r="K88" s="17"/>
      <c r="L88" s="17">
        <v>10000</v>
      </c>
      <c r="M88" s="17"/>
      <c r="N88" s="17"/>
    </row>
    <row r="89" spans="1:14">
      <c r="A89" s="16" t="s">
        <v>41</v>
      </c>
      <c r="B89" s="7"/>
      <c r="C89" s="10">
        <v>244</v>
      </c>
      <c r="D89" s="10">
        <v>223</v>
      </c>
      <c r="E89" s="2">
        <f t="shared" si="14"/>
        <v>0</v>
      </c>
      <c r="F89" s="3"/>
      <c r="G89" s="3"/>
      <c r="H89" s="3"/>
      <c r="I89" s="17"/>
      <c r="J89" s="17"/>
      <c r="K89" s="17"/>
      <c r="L89" s="17"/>
      <c r="M89" s="17"/>
      <c r="N89" s="17"/>
    </row>
    <row r="90" spans="1:14">
      <c r="A90" s="16" t="s">
        <v>43</v>
      </c>
      <c r="B90" s="7"/>
      <c r="C90" s="10">
        <v>244</v>
      </c>
      <c r="D90" s="10">
        <v>223</v>
      </c>
      <c r="E90" s="2">
        <f t="shared" si="14"/>
        <v>20000</v>
      </c>
      <c r="F90" s="3">
        <v>20000</v>
      </c>
      <c r="G90" s="3"/>
      <c r="H90" s="3"/>
      <c r="I90" s="17">
        <v>20000</v>
      </c>
      <c r="J90" s="17"/>
      <c r="K90" s="17"/>
      <c r="L90" s="17">
        <v>20000</v>
      </c>
      <c r="M90" s="17"/>
      <c r="N90" s="17"/>
    </row>
    <row r="91" spans="1:14">
      <c r="A91" s="16" t="s">
        <v>44</v>
      </c>
      <c r="B91" s="7"/>
      <c r="C91" s="10">
        <v>244</v>
      </c>
      <c r="D91" s="10">
        <v>223</v>
      </c>
      <c r="E91" s="2">
        <f t="shared" si="14"/>
        <v>3000</v>
      </c>
      <c r="F91" s="3">
        <v>3000</v>
      </c>
      <c r="G91" s="3"/>
      <c r="H91" s="3"/>
      <c r="I91" s="17">
        <v>3000</v>
      </c>
      <c r="J91" s="17"/>
      <c r="K91" s="17"/>
      <c r="L91" s="17">
        <v>3000</v>
      </c>
      <c r="M91" s="17"/>
      <c r="N91" s="17"/>
    </row>
    <row r="92" spans="1:14">
      <c r="A92" s="16" t="s">
        <v>45</v>
      </c>
      <c r="B92" s="7"/>
      <c r="C92" s="10">
        <v>244</v>
      </c>
      <c r="D92" s="10">
        <v>223</v>
      </c>
      <c r="E92" s="2">
        <f t="shared" si="14"/>
        <v>2000</v>
      </c>
      <c r="F92" s="3">
        <v>2000</v>
      </c>
      <c r="G92" s="3"/>
      <c r="H92" s="3"/>
      <c r="I92" s="17">
        <v>2000</v>
      </c>
      <c r="J92" s="17"/>
      <c r="K92" s="17"/>
      <c r="L92" s="17">
        <v>2000</v>
      </c>
      <c r="M92" s="17"/>
      <c r="N92" s="17"/>
    </row>
    <row r="93" spans="1:14">
      <c r="A93" s="16" t="s">
        <v>46</v>
      </c>
      <c r="B93" s="7"/>
      <c r="C93" s="10">
        <v>244</v>
      </c>
      <c r="D93" s="10">
        <v>223</v>
      </c>
      <c r="E93" s="2">
        <f t="shared" si="14"/>
        <v>0</v>
      </c>
      <c r="F93" s="3"/>
      <c r="G93" s="3"/>
      <c r="H93" s="3"/>
      <c r="I93" s="17"/>
      <c r="J93" s="17"/>
      <c r="K93" s="17"/>
      <c r="L93" s="17"/>
      <c r="M93" s="17"/>
      <c r="N93" s="17"/>
    </row>
    <row r="94" spans="1:14">
      <c r="A94" s="16" t="s">
        <v>47</v>
      </c>
      <c r="B94" s="7"/>
      <c r="C94" s="10">
        <v>244</v>
      </c>
      <c r="D94" s="10">
        <v>223</v>
      </c>
      <c r="E94" s="2">
        <f t="shared" si="14"/>
        <v>0</v>
      </c>
      <c r="F94" s="3"/>
      <c r="G94" s="3"/>
      <c r="H94" s="3"/>
      <c r="I94" s="17"/>
      <c r="J94" s="17"/>
      <c r="K94" s="17"/>
      <c r="L94" s="17"/>
      <c r="M94" s="17"/>
      <c r="N94" s="17"/>
    </row>
    <row r="95" spans="1:14" ht="38.25">
      <c r="A95" s="16" t="s">
        <v>33</v>
      </c>
      <c r="B95" s="7"/>
      <c r="C95" s="10">
        <v>244</v>
      </c>
      <c r="D95" s="10">
        <v>224</v>
      </c>
      <c r="E95" s="2">
        <f t="shared" si="14"/>
        <v>40000</v>
      </c>
      <c r="F95" s="3">
        <f>SUM(F96)</f>
        <v>40000</v>
      </c>
      <c r="G95" s="3">
        <f t="shared" ref="G95:N95" si="29">SUM(G96)</f>
        <v>0</v>
      </c>
      <c r="H95" s="3">
        <f t="shared" si="29"/>
        <v>0</v>
      </c>
      <c r="I95" s="3">
        <f t="shared" si="29"/>
        <v>40000</v>
      </c>
      <c r="J95" s="3">
        <f t="shared" si="29"/>
        <v>0</v>
      </c>
      <c r="K95" s="3">
        <f t="shared" si="29"/>
        <v>0</v>
      </c>
      <c r="L95" s="3">
        <f t="shared" si="29"/>
        <v>40000</v>
      </c>
      <c r="M95" s="3">
        <f t="shared" si="29"/>
        <v>0</v>
      </c>
      <c r="N95" s="3">
        <f t="shared" si="29"/>
        <v>0</v>
      </c>
    </row>
    <row r="96" spans="1:14" ht="25.5">
      <c r="A96" s="16" t="s">
        <v>40</v>
      </c>
      <c r="B96" s="7"/>
      <c r="C96" s="10">
        <v>244</v>
      </c>
      <c r="D96" s="10">
        <v>224</v>
      </c>
      <c r="E96" s="2">
        <f t="shared" si="14"/>
        <v>40000</v>
      </c>
      <c r="F96" s="3">
        <v>40000</v>
      </c>
      <c r="G96" s="3"/>
      <c r="H96" s="3"/>
      <c r="I96" s="17">
        <v>40000</v>
      </c>
      <c r="J96" s="17"/>
      <c r="K96" s="17"/>
      <c r="L96" s="17">
        <v>40000</v>
      </c>
      <c r="M96" s="17"/>
      <c r="N96" s="17"/>
    </row>
    <row r="97" spans="1:14" ht="38.25">
      <c r="A97" s="16" t="s">
        <v>38</v>
      </c>
      <c r="B97" s="7"/>
      <c r="C97" s="10">
        <v>244</v>
      </c>
      <c r="D97" s="10">
        <v>225</v>
      </c>
      <c r="E97" s="2">
        <f t="shared" si="14"/>
        <v>1353000</v>
      </c>
      <c r="F97" s="3">
        <f>SUM(F98:F105)</f>
        <v>1353000</v>
      </c>
      <c r="G97" s="3">
        <f t="shared" ref="G97:N97" si="30">SUM(G98:G105)</f>
        <v>0</v>
      </c>
      <c r="H97" s="3">
        <f t="shared" si="30"/>
        <v>0</v>
      </c>
      <c r="I97" s="3">
        <f t="shared" si="30"/>
        <v>1353000</v>
      </c>
      <c r="J97" s="3">
        <f t="shared" si="30"/>
        <v>0</v>
      </c>
      <c r="K97" s="3">
        <f t="shared" si="30"/>
        <v>0</v>
      </c>
      <c r="L97" s="3">
        <f t="shared" si="30"/>
        <v>1353000</v>
      </c>
      <c r="M97" s="3">
        <f t="shared" si="30"/>
        <v>0</v>
      </c>
      <c r="N97" s="3">
        <f t="shared" si="30"/>
        <v>0</v>
      </c>
    </row>
    <row r="98" spans="1:14">
      <c r="A98" s="16" t="s">
        <v>39</v>
      </c>
      <c r="B98" s="7"/>
      <c r="C98" s="10">
        <v>244</v>
      </c>
      <c r="D98" s="10">
        <v>225</v>
      </c>
      <c r="E98" s="2">
        <f t="shared" si="14"/>
        <v>116000</v>
      </c>
      <c r="F98" s="3">
        <v>116000</v>
      </c>
      <c r="G98" s="3"/>
      <c r="H98" s="3"/>
      <c r="I98" s="17">
        <v>116000</v>
      </c>
      <c r="J98" s="17"/>
      <c r="K98" s="17"/>
      <c r="L98" s="17">
        <v>116000</v>
      </c>
      <c r="M98" s="17"/>
      <c r="N98" s="17"/>
    </row>
    <row r="99" spans="1:14" ht="25.5">
      <c r="A99" s="16" t="s">
        <v>40</v>
      </c>
      <c r="B99" s="7"/>
      <c r="C99" s="10">
        <v>244</v>
      </c>
      <c r="D99" s="10">
        <v>225</v>
      </c>
      <c r="E99" s="2">
        <f t="shared" si="14"/>
        <v>1170000</v>
      </c>
      <c r="F99" s="3">
        <v>1170000</v>
      </c>
      <c r="G99" s="3"/>
      <c r="H99" s="3"/>
      <c r="I99" s="17">
        <v>1170000</v>
      </c>
      <c r="J99" s="17"/>
      <c r="K99" s="17"/>
      <c r="L99" s="17">
        <v>1170000</v>
      </c>
      <c r="M99" s="17"/>
      <c r="N99" s="17"/>
    </row>
    <row r="100" spans="1:14">
      <c r="A100" s="16" t="s">
        <v>41</v>
      </c>
      <c r="B100" s="7"/>
      <c r="C100" s="10">
        <v>244</v>
      </c>
      <c r="D100" s="10">
        <v>225</v>
      </c>
      <c r="E100" s="2">
        <f t="shared" si="14"/>
        <v>0</v>
      </c>
      <c r="F100" s="3"/>
      <c r="G100" s="3"/>
      <c r="H100" s="3"/>
      <c r="I100" s="17"/>
      <c r="J100" s="17"/>
      <c r="K100" s="17"/>
      <c r="L100" s="17"/>
      <c r="M100" s="17"/>
      <c r="N100" s="17"/>
    </row>
    <row r="101" spans="1:14">
      <c r="A101" s="16" t="s">
        <v>43</v>
      </c>
      <c r="B101" s="7"/>
      <c r="C101" s="10">
        <v>244</v>
      </c>
      <c r="D101" s="10">
        <v>225</v>
      </c>
      <c r="E101" s="2">
        <f t="shared" si="14"/>
        <v>1000</v>
      </c>
      <c r="F101" s="3">
        <v>1000</v>
      </c>
      <c r="G101" s="3"/>
      <c r="H101" s="3"/>
      <c r="I101" s="17">
        <v>1000</v>
      </c>
      <c r="J101" s="17"/>
      <c r="K101" s="17"/>
      <c r="L101" s="17">
        <v>1000</v>
      </c>
      <c r="M101" s="17"/>
      <c r="N101" s="17"/>
    </row>
    <row r="102" spans="1:14">
      <c r="A102" s="16" t="s">
        <v>44</v>
      </c>
      <c r="B102" s="7"/>
      <c r="C102" s="10">
        <v>244</v>
      </c>
      <c r="D102" s="10">
        <v>225</v>
      </c>
      <c r="E102" s="2">
        <f t="shared" si="14"/>
        <v>6000</v>
      </c>
      <c r="F102" s="3">
        <v>6000</v>
      </c>
      <c r="G102" s="3"/>
      <c r="H102" s="3"/>
      <c r="I102" s="17">
        <v>6000</v>
      </c>
      <c r="J102" s="17"/>
      <c r="K102" s="17"/>
      <c r="L102" s="17">
        <v>6000</v>
      </c>
      <c r="M102" s="17"/>
      <c r="N102" s="17"/>
    </row>
    <row r="103" spans="1:14">
      <c r="A103" s="16" t="s">
        <v>45</v>
      </c>
      <c r="B103" s="7"/>
      <c r="C103" s="10">
        <v>244</v>
      </c>
      <c r="D103" s="10">
        <v>225</v>
      </c>
      <c r="E103" s="2">
        <f t="shared" si="14"/>
        <v>20000</v>
      </c>
      <c r="F103" s="3">
        <v>20000</v>
      </c>
      <c r="G103" s="3"/>
      <c r="H103" s="3"/>
      <c r="I103" s="17">
        <v>20000</v>
      </c>
      <c r="J103" s="17"/>
      <c r="K103" s="17"/>
      <c r="L103" s="17">
        <v>20000</v>
      </c>
      <c r="M103" s="17"/>
      <c r="N103" s="17"/>
    </row>
    <row r="104" spans="1:14">
      <c r="A104" s="16" t="s">
        <v>46</v>
      </c>
      <c r="B104" s="7"/>
      <c r="C104" s="10">
        <v>244</v>
      </c>
      <c r="D104" s="10">
        <v>225</v>
      </c>
      <c r="E104" s="2">
        <f t="shared" si="14"/>
        <v>40000</v>
      </c>
      <c r="F104" s="3">
        <v>40000</v>
      </c>
      <c r="G104" s="3"/>
      <c r="H104" s="3"/>
      <c r="I104" s="17">
        <v>40000</v>
      </c>
      <c r="J104" s="17"/>
      <c r="K104" s="17"/>
      <c r="L104" s="17">
        <v>40000</v>
      </c>
      <c r="M104" s="17"/>
      <c r="N104" s="17"/>
    </row>
    <row r="105" spans="1:14">
      <c r="A105" s="16" t="s">
        <v>47</v>
      </c>
      <c r="B105" s="7"/>
      <c r="C105" s="10">
        <v>244</v>
      </c>
      <c r="D105" s="10">
        <v>225</v>
      </c>
      <c r="E105" s="2">
        <f t="shared" si="14"/>
        <v>0</v>
      </c>
      <c r="F105" s="3"/>
      <c r="G105" s="3"/>
      <c r="H105" s="3"/>
      <c r="I105" s="17"/>
      <c r="J105" s="17"/>
      <c r="K105" s="17"/>
      <c r="L105" s="17"/>
      <c r="M105" s="17"/>
      <c r="N105" s="17"/>
    </row>
    <row r="106" spans="1:14" ht="25.5">
      <c r="A106" s="16" t="s">
        <v>0</v>
      </c>
      <c r="B106" s="7"/>
      <c r="C106" s="10">
        <v>244</v>
      </c>
      <c r="D106" s="10">
        <v>226</v>
      </c>
      <c r="E106" s="2">
        <f t="shared" si="14"/>
        <v>2150443.88</v>
      </c>
      <c r="F106" s="3">
        <f>SUM(F107:F114)</f>
        <v>1593000</v>
      </c>
      <c r="G106" s="3">
        <f t="shared" ref="G106:N106" si="31">SUM(G107:G114)</f>
        <v>400000</v>
      </c>
      <c r="H106" s="3">
        <f t="shared" si="31"/>
        <v>157443.88</v>
      </c>
      <c r="I106" s="3">
        <f t="shared" si="31"/>
        <v>1593000</v>
      </c>
      <c r="J106" s="3">
        <f t="shared" si="31"/>
        <v>0</v>
      </c>
      <c r="K106" s="3">
        <f t="shared" si="31"/>
        <v>0</v>
      </c>
      <c r="L106" s="3">
        <f t="shared" si="31"/>
        <v>1593000</v>
      </c>
      <c r="M106" s="3">
        <f t="shared" si="31"/>
        <v>0</v>
      </c>
      <c r="N106" s="3">
        <f t="shared" si="31"/>
        <v>0</v>
      </c>
    </row>
    <row r="107" spans="1:14">
      <c r="A107" s="16" t="s">
        <v>39</v>
      </c>
      <c r="B107" s="7"/>
      <c r="C107" s="10">
        <v>244</v>
      </c>
      <c r="D107" s="10">
        <v>226</v>
      </c>
      <c r="E107" s="2">
        <f t="shared" si="14"/>
        <v>914443.88</v>
      </c>
      <c r="F107" s="3">
        <v>357000</v>
      </c>
      <c r="G107" s="3">
        <v>400000</v>
      </c>
      <c r="H107" s="3">
        <v>157443.88</v>
      </c>
      <c r="I107" s="17">
        <v>357000</v>
      </c>
      <c r="J107" s="17"/>
      <c r="K107" s="17"/>
      <c r="L107" s="17">
        <v>357000</v>
      </c>
      <c r="M107" s="17"/>
      <c r="N107" s="17"/>
    </row>
    <row r="108" spans="1:14" ht="25.5">
      <c r="A108" s="16" t="s">
        <v>40</v>
      </c>
      <c r="B108" s="7"/>
      <c r="C108" s="10">
        <v>244</v>
      </c>
      <c r="D108" s="10">
        <v>226</v>
      </c>
      <c r="E108" s="2">
        <f t="shared" si="14"/>
        <v>530000</v>
      </c>
      <c r="F108" s="3">
        <v>530000</v>
      </c>
      <c r="G108" s="3"/>
      <c r="H108" s="3"/>
      <c r="I108" s="17">
        <v>530000</v>
      </c>
      <c r="J108" s="17"/>
      <c r="K108" s="17"/>
      <c r="L108" s="17">
        <v>530000</v>
      </c>
      <c r="M108" s="17"/>
      <c r="N108" s="17"/>
    </row>
    <row r="109" spans="1:14">
      <c r="A109" s="16" t="s">
        <v>41</v>
      </c>
      <c r="B109" s="7"/>
      <c r="C109" s="10">
        <v>244</v>
      </c>
      <c r="D109" s="10">
        <v>226</v>
      </c>
      <c r="E109" s="2">
        <f t="shared" si="14"/>
        <v>120000</v>
      </c>
      <c r="F109" s="3">
        <v>120000</v>
      </c>
      <c r="G109" s="3"/>
      <c r="H109" s="3"/>
      <c r="I109" s="17">
        <v>120000</v>
      </c>
      <c r="J109" s="17"/>
      <c r="K109" s="17"/>
      <c r="L109" s="17">
        <v>120000</v>
      </c>
      <c r="M109" s="17"/>
      <c r="N109" s="17"/>
    </row>
    <row r="110" spans="1:14">
      <c r="A110" s="16" t="s">
        <v>43</v>
      </c>
      <c r="B110" s="7"/>
      <c r="C110" s="10">
        <v>244</v>
      </c>
      <c r="D110" s="10">
        <v>226</v>
      </c>
      <c r="E110" s="2">
        <f t="shared" si="14"/>
        <v>30000</v>
      </c>
      <c r="F110" s="3">
        <v>30000</v>
      </c>
      <c r="G110" s="3"/>
      <c r="H110" s="3"/>
      <c r="I110" s="17">
        <v>30000</v>
      </c>
      <c r="J110" s="17"/>
      <c r="K110" s="17"/>
      <c r="L110" s="17">
        <v>30000</v>
      </c>
      <c r="M110" s="17"/>
      <c r="N110" s="17"/>
    </row>
    <row r="111" spans="1:14">
      <c r="A111" s="16" t="s">
        <v>44</v>
      </c>
      <c r="B111" s="7"/>
      <c r="C111" s="10">
        <v>244</v>
      </c>
      <c r="D111" s="10">
        <v>226</v>
      </c>
      <c r="E111" s="2">
        <f t="shared" si="14"/>
        <v>160000</v>
      </c>
      <c r="F111" s="3">
        <v>160000</v>
      </c>
      <c r="G111" s="3"/>
      <c r="H111" s="3"/>
      <c r="I111" s="17">
        <v>160000</v>
      </c>
      <c r="J111" s="17"/>
      <c r="K111" s="17"/>
      <c r="L111" s="17">
        <v>160000</v>
      </c>
      <c r="M111" s="17"/>
      <c r="N111" s="17"/>
    </row>
    <row r="112" spans="1:14">
      <c r="A112" s="16" t="s">
        <v>45</v>
      </c>
      <c r="B112" s="7"/>
      <c r="C112" s="10">
        <v>244</v>
      </c>
      <c r="D112" s="10">
        <v>226</v>
      </c>
      <c r="E112" s="2">
        <f t="shared" si="14"/>
        <v>150000</v>
      </c>
      <c r="F112" s="3">
        <v>150000</v>
      </c>
      <c r="G112" s="3"/>
      <c r="H112" s="3"/>
      <c r="I112" s="17">
        <v>150000</v>
      </c>
      <c r="J112" s="17"/>
      <c r="K112" s="17"/>
      <c r="L112" s="17">
        <v>150000</v>
      </c>
      <c r="M112" s="17"/>
      <c r="N112" s="17"/>
    </row>
    <row r="113" spans="1:14">
      <c r="A113" s="16" t="s">
        <v>46</v>
      </c>
      <c r="B113" s="7"/>
      <c r="C113" s="10">
        <v>244</v>
      </c>
      <c r="D113" s="10">
        <v>226</v>
      </c>
      <c r="E113" s="2">
        <f t="shared" si="14"/>
        <v>190000</v>
      </c>
      <c r="F113" s="3">
        <v>190000</v>
      </c>
      <c r="G113" s="3"/>
      <c r="H113" s="3"/>
      <c r="I113" s="17">
        <v>190000</v>
      </c>
      <c r="J113" s="17"/>
      <c r="K113" s="17"/>
      <c r="L113" s="17">
        <v>190000</v>
      </c>
      <c r="M113" s="17"/>
      <c r="N113" s="17"/>
    </row>
    <row r="114" spans="1:14">
      <c r="A114" s="16" t="s">
        <v>47</v>
      </c>
      <c r="B114" s="7"/>
      <c r="C114" s="10">
        <v>244</v>
      </c>
      <c r="D114" s="10">
        <v>226</v>
      </c>
      <c r="E114" s="2">
        <f t="shared" si="14"/>
        <v>56000</v>
      </c>
      <c r="F114" s="3">
        <v>56000</v>
      </c>
      <c r="G114" s="3"/>
      <c r="H114" s="3"/>
      <c r="I114" s="17">
        <v>56000</v>
      </c>
      <c r="J114" s="17"/>
      <c r="K114" s="17"/>
      <c r="L114" s="17">
        <v>56000</v>
      </c>
      <c r="M114" s="17"/>
      <c r="N114" s="17"/>
    </row>
    <row r="115" spans="1:14" ht="25.5">
      <c r="A115" s="16" t="s">
        <v>11</v>
      </c>
      <c r="B115" s="7"/>
      <c r="C115" s="10">
        <v>244</v>
      </c>
      <c r="D115" s="10">
        <v>290</v>
      </c>
      <c r="E115" s="2">
        <f t="shared" si="14"/>
        <v>0</v>
      </c>
      <c r="F115" s="3"/>
      <c r="G115" s="3"/>
      <c r="H115" s="3"/>
      <c r="I115" s="17"/>
      <c r="J115" s="17"/>
      <c r="K115" s="17"/>
      <c r="L115" s="17"/>
      <c r="M115" s="17"/>
      <c r="N115" s="17"/>
    </row>
    <row r="116" spans="1:14" ht="38.25">
      <c r="A116" s="16" t="s">
        <v>14</v>
      </c>
      <c r="B116" s="7"/>
      <c r="C116" s="10">
        <v>244</v>
      </c>
      <c r="D116" s="10">
        <v>310</v>
      </c>
      <c r="E116" s="2">
        <f t="shared" si="14"/>
        <v>4395000</v>
      </c>
      <c r="F116" s="3">
        <f>SUM(F117:F124)</f>
        <v>4295000</v>
      </c>
      <c r="G116" s="3">
        <f t="shared" ref="G116:N116" si="32">SUM(G117:G124)</f>
        <v>0</v>
      </c>
      <c r="H116" s="3">
        <f t="shared" si="32"/>
        <v>100000</v>
      </c>
      <c r="I116" s="3">
        <f t="shared" si="32"/>
        <v>4295000</v>
      </c>
      <c r="J116" s="3">
        <f t="shared" si="32"/>
        <v>0</v>
      </c>
      <c r="K116" s="3">
        <f t="shared" si="32"/>
        <v>0</v>
      </c>
      <c r="L116" s="3">
        <f t="shared" si="32"/>
        <v>4295000</v>
      </c>
      <c r="M116" s="3">
        <f t="shared" si="32"/>
        <v>0</v>
      </c>
      <c r="N116" s="3">
        <f t="shared" si="32"/>
        <v>0</v>
      </c>
    </row>
    <row r="117" spans="1:14">
      <c r="A117" s="16" t="s">
        <v>39</v>
      </c>
      <c r="B117" s="7"/>
      <c r="C117" s="10">
        <v>244</v>
      </c>
      <c r="D117" s="10">
        <v>310</v>
      </c>
      <c r="E117" s="2">
        <f t="shared" si="14"/>
        <v>135000</v>
      </c>
      <c r="F117" s="3">
        <v>35000</v>
      </c>
      <c r="G117" s="3"/>
      <c r="H117" s="3">
        <v>100000</v>
      </c>
      <c r="I117" s="17">
        <v>35000</v>
      </c>
      <c r="J117" s="17"/>
      <c r="K117" s="17"/>
      <c r="L117" s="17">
        <v>35000</v>
      </c>
      <c r="M117" s="17"/>
      <c r="N117" s="17"/>
    </row>
    <row r="118" spans="1:14" ht="25.5">
      <c r="A118" s="16" t="s">
        <v>40</v>
      </c>
      <c r="B118" s="7"/>
      <c r="C118" s="10">
        <v>244</v>
      </c>
      <c r="D118" s="10">
        <v>310</v>
      </c>
      <c r="E118" s="2">
        <f t="shared" si="14"/>
        <v>4200000</v>
      </c>
      <c r="F118" s="3">
        <v>4200000</v>
      </c>
      <c r="G118" s="3"/>
      <c r="H118" s="3"/>
      <c r="I118" s="17">
        <v>4200000</v>
      </c>
      <c r="J118" s="17"/>
      <c r="K118" s="17"/>
      <c r="L118" s="17">
        <v>4200000</v>
      </c>
      <c r="M118" s="17"/>
      <c r="N118" s="17"/>
    </row>
    <row r="119" spans="1:14">
      <c r="A119" s="16" t="s">
        <v>41</v>
      </c>
      <c r="B119" s="7"/>
      <c r="C119" s="10">
        <v>244</v>
      </c>
      <c r="D119" s="10">
        <v>310</v>
      </c>
      <c r="E119" s="2">
        <f t="shared" si="14"/>
        <v>0</v>
      </c>
      <c r="F119" s="3"/>
      <c r="G119" s="3"/>
      <c r="H119" s="3"/>
      <c r="I119" s="17"/>
      <c r="J119" s="17"/>
      <c r="K119" s="17"/>
      <c r="L119" s="17"/>
      <c r="M119" s="17"/>
      <c r="N119" s="17"/>
    </row>
    <row r="120" spans="1:14">
      <c r="A120" s="16" t="s">
        <v>43</v>
      </c>
      <c r="B120" s="7"/>
      <c r="C120" s="10">
        <v>244</v>
      </c>
      <c r="D120" s="10">
        <v>310</v>
      </c>
      <c r="E120" s="2">
        <f t="shared" si="14"/>
        <v>0</v>
      </c>
      <c r="F120" s="3"/>
      <c r="G120" s="3"/>
      <c r="H120" s="3"/>
      <c r="I120" s="17"/>
      <c r="J120" s="17"/>
      <c r="K120" s="17"/>
      <c r="L120" s="17"/>
      <c r="M120" s="17"/>
      <c r="N120" s="17"/>
    </row>
    <row r="121" spans="1:14">
      <c r="A121" s="16" t="s">
        <v>44</v>
      </c>
      <c r="B121" s="7"/>
      <c r="C121" s="10">
        <v>244</v>
      </c>
      <c r="D121" s="10">
        <v>310</v>
      </c>
      <c r="E121" s="2">
        <f t="shared" si="14"/>
        <v>0</v>
      </c>
      <c r="F121" s="3"/>
      <c r="G121" s="3"/>
      <c r="H121" s="3"/>
      <c r="I121" s="17"/>
      <c r="J121" s="17"/>
      <c r="K121" s="17"/>
      <c r="L121" s="17"/>
      <c r="M121" s="17"/>
      <c r="N121" s="17"/>
    </row>
    <row r="122" spans="1:14">
      <c r="A122" s="16" t="s">
        <v>45</v>
      </c>
      <c r="B122" s="7"/>
      <c r="C122" s="10">
        <v>244</v>
      </c>
      <c r="D122" s="10">
        <v>310</v>
      </c>
      <c r="E122" s="2">
        <f t="shared" si="14"/>
        <v>0</v>
      </c>
      <c r="F122" s="3"/>
      <c r="G122" s="3"/>
      <c r="H122" s="3"/>
      <c r="I122" s="17"/>
      <c r="J122" s="17"/>
      <c r="K122" s="17"/>
      <c r="L122" s="17"/>
      <c r="M122" s="17"/>
      <c r="N122" s="17"/>
    </row>
    <row r="123" spans="1:14">
      <c r="A123" s="16" t="s">
        <v>46</v>
      </c>
      <c r="B123" s="7"/>
      <c r="C123" s="10">
        <v>244</v>
      </c>
      <c r="D123" s="10">
        <v>310</v>
      </c>
      <c r="E123" s="2">
        <f t="shared" si="14"/>
        <v>60000</v>
      </c>
      <c r="F123" s="3">
        <v>60000</v>
      </c>
      <c r="G123" s="3"/>
      <c r="H123" s="3"/>
      <c r="I123" s="17">
        <v>60000</v>
      </c>
      <c r="J123" s="17"/>
      <c r="K123" s="17"/>
      <c r="L123" s="17">
        <v>60000</v>
      </c>
      <c r="M123" s="17"/>
      <c r="N123" s="17"/>
    </row>
    <row r="124" spans="1:14">
      <c r="A124" s="16" t="s">
        <v>47</v>
      </c>
      <c r="B124" s="7"/>
      <c r="C124" s="10">
        <v>244</v>
      </c>
      <c r="D124" s="10">
        <v>310</v>
      </c>
      <c r="E124" s="2">
        <f t="shared" si="14"/>
        <v>0</v>
      </c>
      <c r="F124" s="3"/>
      <c r="G124" s="3"/>
      <c r="H124" s="3"/>
      <c r="I124" s="17"/>
      <c r="J124" s="17"/>
      <c r="K124" s="17"/>
      <c r="L124" s="17"/>
      <c r="M124" s="17"/>
      <c r="N124" s="17"/>
    </row>
    <row r="125" spans="1:14" ht="51">
      <c r="A125" s="16" t="s">
        <v>15</v>
      </c>
      <c r="B125" s="7"/>
      <c r="C125" s="10">
        <v>244</v>
      </c>
      <c r="D125" s="10">
        <v>320</v>
      </c>
      <c r="E125" s="2">
        <f t="shared" si="14"/>
        <v>0</v>
      </c>
      <c r="F125" s="3"/>
      <c r="G125" s="3"/>
      <c r="H125" s="3"/>
      <c r="I125" s="17"/>
      <c r="J125" s="17"/>
      <c r="K125" s="17"/>
      <c r="L125" s="17"/>
      <c r="M125" s="17"/>
      <c r="N125" s="17"/>
    </row>
    <row r="126" spans="1:14" ht="51">
      <c r="A126" s="16" t="s">
        <v>16</v>
      </c>
      <c r="B126" s="7"/>
      <c r="C126" s="10">
        <v>244</v>
      </c>
      <c r="D126" s="10">
        <v>340</v>
      </c>
      <c r="E126" s="2">
        <f t="shared" si="14"/>
        <v>1146100</v>
      </c>
      <c r="F126" s="3">
        <f>SUM(F127:F134)</f>
        <v>1046100</v>
      </c>
      <c r="G126" s="3">
        <f t="shared" ref="G126:N126" si="33">SUM(G127:G134)</f>
        <v>0</v>
      </c>
      <c r="H126" s="3">
        <f t="shared" si="33"/>
        <v>100000</v>
      </c>
      <c r="I126" s="3">
        <f t="shared" si="33"/>
        <v>1046100</v>
      </c>
      <c r="J126" s="3">
        <f t="shared" si="33"/>
        <v>0</v>
      </c>
      <c r="K126" s="3">
        <f t="shared" si="33"/>
        <v>0</v>
      </c>
      <c r="L126" s="3">
        <f t="shared" si="33"/>
        <v>1046100</v>
      </c>
      <c r="M126" s="3">
        <f t="shared" si="33"/>
        <v>0</v>
      </c>
      <c r="N126" s="3">
        <f t="shared" si="33"/>
        <v>0</v>
      </c>
    </row>
    <row r="127" spans="1:14">
      <c r="A127" s="16" t="s">
        <v>39</v>
      </c>
      <c r="B127" s="7"/>
      <c r="C127" s="10">
        <v>244</v>
      </c>
      <c r="D127" s="10">
        <v>340</v>
      </c>
      <c r="E127" s="2">
        <f t="shared" si="14"/>
        <v>830000</v>
      </c>
      <c r="F127" s="3">
        <v>730000</v>
      </c>
      <c r="G127" s="3"/>
      <c r="H127" s="3">
        <v>100000</v>
      </c>
      <c r="I127" s="17">
        <v>730000</v>
      </c>
      <c r="J127" s="17"/>
      <c r="K127" s="17"/>
      <c r="L127" s="17">
        <v>730000</v>
      </c>
      <c r="M127" s="17"/>
      <c r="N127" s="17"/>
    </row>
    <row r="128" spans="1:14" ht="25.5">
      <c r="A128" s="16" t="s">
        <v>40</v>
      </c>
      <c r="B128" s="7"/>
      <c r="C128" s="10">
        <v>244</v>
      </c>
      <c r="D128" s="10">
        <v>340</v>
      </c>
      <c r="E128" s="2">
        <f t="shared" si="14"/>
        <v>80000</v>
      </c>
      <c r="F128" s="3">
        <v>80000</v>
      </c>
      <c r="G128" s="3"/>
      <c r="H128" s="3"/>
      <c r="I128" s="17">
        <v>80000</v>
      </c>
      <c r="J128" s="17"/>
      <c r="K128" s="17"/>
      <c r="L128" s="17">
        <v>80000</v>
      </c>
      <c r="M128" s="17"/>
      <c r="N128" s="17"/>
    </row>
    <row r="129" spans="1:14">
      <c r="A129" s="16" t="s">
        <v>41</v>
      </c>
      <c r="B129" s="7"/>
      <c r="C129" s="10">
        <v>244</v>
      </c>
      <c r="D129" s="10">
        <v>340</v>
      </c>
      <c r="E129" s="2">
        <f t="shared" si="14"/>
        <v>53000</v>
      </c>
      <c r="F129" s="3">
        <v>53000</v>
      </c>
      <c r="G129" s="3"/>
      <c r="H129" s="3"/>
      <c r="I129" s="17">
        <v>53000</v>
      </c>
      <c r="J129" s="17"/>
      <c r="K129" s="17"/>
      <c r="L129" s="17">
        <v>53000</v>
      </c>
      <c r="M129" s="17"/>
      <c r="N129" s="17"/>
    </row>
    <row r="130" spans="1:14">
      <c r="A130" s="16" t="s">
        <v>43</v>
      </c>
      <c r="B130" s="7"/>
      <c r="C130" s="10">
        <v>244</v>
      </c>
      <c r="D130" s="10">
        <v>340</v>
      </c>
      <c r="E130" s="2">
        <f t="shared" si="14"/>
        <v>9000</v>
      </c>
      <c r="F130" s="3">
        <v>9000</v>
      </c>
      <c r="G130" s="3"/>
      <c r="H130" s="3"/>
      <c r="I130" s="17">
        <v>9000</v>
      </c>
      <c r="J130" s="17"/>
      <c r="K130" s="17"/>
      <c r="L130" s="17">
        <v>9000</v>
      </c>
      <c r="M130" s="17"/>
      <c r="N130" s="17"/>
    </row>
    <row r="131" spans="1:14">
      <c r="A131" s="16" t="s">
        <v>44</v>
      </c>
      <c r="B131" s="7"/>
      <c r="C131" s="10">
        <v>244</v>
      </c>
      <c r="D131" s="10">
        <v>340</v>
      </c>
      <c r="E131" s="2">
        <f t="shared" si="14"/>
        <v>20100</v>
      </c>
      <c r="F131" s="3">
        <v>20100</v>
      </c>
      <c r="G131" s="3"/>
      <c r="H131" s="3"/>
      <c r="I131" s="17">
        <v>20100</v>
      </c>
      <c r="J131" s="17"/>
      <c r="K131" s="17"/>
      <c r="L131" s="17">
        <v>20100</v>
      </c>
      <c r="M131" s="17"/>
      <c r="N131" s="17"/>
    </row>
    <row r="132" spans="1:14">
      <c r="A132" s="16" t="s">
        <v>45</v>
      </c>
      <c r="B132" s="7"/>
      <c r="C132" s="10">
        <v>244</v>
      </c>
      <c r="D132" s="10">
        <v>340</v>
      </c>
      <c r="E132" s="2">
        <f t="shared" si="14"/>
        <v>84000</v>
      </c>
      <c r="F132" s="3">
        <v>84000</v>
      </c>
      <c r="G132" s="3"/>
      <c r="H132" s="3"/>
      <c r="I132" s="17">
        <v>84000</v>
      </c>
      <c r="J132" s="17"/>
      <c r="K132" s="17"/>
      <c r="L132" s="17">
        <v>84000</v>
      </c>
      <c r="M132" s="17"/>
      <c r="N132" s="17"/>
    </row>
    <row r="133" spans="1:14">
      <c r="A133" s="16" t="s">
        <v>46</v>
      </c>
      <c r="B133" s="7"/>
      <c r="C133" s="10">
        <v>244</v>
      </c>
      <c r="D133" s="10">
        <v>340</v>
      </c>
      <c r="E133" s="2">
        <f t="shared" si="14"/>
        <v>60000</v>
      </c>
      <c r="F133" s="3">
        <v>60000</v>
      </c>
      <c r="G133" s="3"/>
      <c r="H133" s="3"/>
      <c r="I133" s="17">
        <v>60000</v>
      </c>
      <c r="J133" s="17"/>
      <c r="K133" s="17"/>
      <c r="L133" s="17">
        <v>60000</v>
      </c>
      <c r="M133" s="17"/>
      <c r="N133" s="17"/>
    </row>
    <row r="134" spans="1:14">
      <c r="A134" s="16" t="s">
        <v>47</v>
      </c>
      <c r="B134" s="7"/>
      <c r="C134" s="10">
        <v>244</v>
      </c>
      <c r="D134" s="10">
        <v>340</v>
      </c>
      <c r="E134" s="2">
        <f t="shared" si="14"/>
        <v>10000</v>
      </c>
      <c r="F134" s="3">
        <v>10000</v>
      </c>
      <c r="G134" s="3"/>
      <c r="H134" s="3"/>
      <c r="I134" s="17">
        <v>10000</v>
      </c>
      <c r="J134" s="17"/>
      <c r="K134" s="17"/>
      <c r="L134" s="17">
        <v>10000</v>
      </c>
      <c r="M134" s="17"/>
      <c r="N134" s="17"/>
    </row>
    <row r="135" spans="1:14" ht="25.5">
      <c r="A135" s="16" t="s">
        <v>0</v>
      </c>
      <c r="B135" s="7"/>
      <c r="C135" s="10">
        <v>245</v>
      </c>
      <c r="D135" s="10">
        <v>226</v>
      </c>
      <c r="E135" s="2">
        <f t="shared" si="14"/>
        <v>0</v>
      </c>
      <c r="F135" s="3"/>
      <c r="G135" s="3"/>
      <c r="H135" s="3"/>
      <c r="I135" s="17"/>
      <c r="J135" s="17"/>
      <c r="K135" s="17"/>
      <c r="L135" s="17"/>
      <c r="M135" s="17"/>
      <c r="N135" s="17"/>
    </row>
    <row r="136" spans="1:14" ht="38.25">
      <c r="A136" s="16" t="s">
        <v>14</v>
      </c>
      <c r="B136" s="7"/>
      <c r="C136" s="10">
        <v>245</v>
      </c>
      <c r="D136" s="10">
        <v>310</v>
      </c>
      <c r="E136" s="2">
        <f t="shared" si="14"/>
        <v>0</v>
      </c>
      <c r="F136" s="3"/>
      <c r="G136" s="3"/>
      <c r="H136" s="3"/>
      <c r="I136" s="17"/>
      <c r="J136" s="17"/>
      <c r="K136" s="17"/>
      <c r="L136" s="17"/>
      <c r="M136" s="17"/>
      <c r="N136" s="17"/>
    </row>
    <row r="137" spans="1:14" ht="51">
      <c r="A137" s="16" t="s">
        <v>15</v>
      </c>
      <c r="B137" s="7"/>
      <c r="C137" s="10">
        <v>245</v>
      </c>
      <c r="D137" s="10">
        <v>320</v>
      </c>
      <c r="E137" s="2">
        <f t="shared" si="14"/>
        <v>0</v>
      </c>
      <c r="F137" s="3"/>
      <c r="G137" s="3"/>
      <c r="H137" s="3"/>
      <c r="I137" s="17"/>
      <c r="J137" s="17"/>
      <c r="K137" s="17"/>
      <c r="L137" s="17"/>
      <c r="M137" s="17"/>
      <c r="N137" s="17"/>
    </row>
    <row r="138" spans="1:14" ht="51">
      <c r="A138" s="16" t="s">
        <v>16</v>
      </c>
      <c r="B138" s="7"/>
      <c r="C138" s="10">
        <v>245</v>
      </c>
      <c r="D138" s="10">
        <v>340</v>
      </c>
      <c r="E138" s="2">
        <f t="shared" si="14"/>
        <v>0</v>
      </c>
      <c r="F138" s="3"/>
      <c r="G138" s="3"/>
      <c r="H138" s="3"/>
      <c r="I138" s="17"/>
      <c r="J138" s="17"/>
      <c r="K138" s="17"/>
      <c r="L138" s="17"/>
      <c r="M138" s="17"/>
      <c r="N138" s="17"/>
    </row>
    <row r="139" spans="1:14" ht="99" customHeight="1"/>
  </sheetData>
  <mergeCells count="8">
    <mergeCell ref="A1:N1"/>
    <mergeCell ref="I2:K2"/>
    <mergeCell ref="L2:N2"/>
    <mergeCell ref="E2:H2"/>
    <mergeCell ref="A2:A3"/>
    <mergeCell ref="B2:B3"/>
    <mergeCell ref="C2:C3"/>
    <mergeCell ref="D2:D3"/>
  </mergeCells>
  <phoneticPr fontId="0" type="noConversion"/>
  <pageMargins left="0.11811023622047245" right="0.11811023622047245" top="0.74803149606299213" bottom="0.74803149606299213" header="0.31496062992125984" footer="0.31496062992125984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1"/>
  <sheetViews>
    <sheetView view="pageBreakPreview" zoomScale="60" workbookViewId="0">
      <selection activeCell="D23" sqref="D23"/>
    </sheetView>
  </sheetViews>
  <sheetFormatPr defaultRowHeight="15"/>
  <cols>
    <col min="1" max="1" width="46" customWidth="1"/>
    <col min="2" max="2" width="36.85546875" customWidth="1"/>
    <col min="3" max="3" width="46.85546875" customWidth="1"/>
  </cols>
  <sheetData>
    <row r="1" spans="1:3" ht="15.75">
      <c r="A1" s="19"/>
      <c r="B1" s="19"/>
      <c r="C1" s="20" t="s">
        <v>51</v>
      </c>
    </row>
    <row r="2" spans="1:3" ht="15.75">
      <c r="A2" s="19" t="s">
        <v>52</v>
      </c>
      <c r="B2" s="19"/>
      <c r="C2" s="19"/>
    </row>
    <row r="3" spans="1:3" ht="15.75">
      <c r="A3" s="21"/>
      <c r="B3" s="19" t="s">
        <v>53</v>
      </c>
      <c r="C3" s="19"/>
    </row>
    <row r="4" spans="1:3" ht="15.75">
      <c r="A4" s="22" t="s">
        <v>54</v>
      </c>
      <c r="B4" s="19"/>
      <c r="C4" s="19"/>
    </row>
    <row r="5" spans="1:3" ht="15.75">
      <c r="A5" s="19"/>
      <c r="B5" s="19"/>
      <c r="C5" s="19"/>
    </row>
    <row r="6" spans="1:3" ht="89.25" customHeight="1">
      <c r="A6" s="23" t="s">
        <v>1</v>
      </c>
      <c r="B6" s="23" t="s">
        <v>26</v>
      </c>
      <c r="C6" s="23" t="s">
        <v>55</v>
      </c>
    </row>
    <row r="7" spans="1:3" ht="15.75">
      <c r="A7" s="24">
        <v>1</v>
      </c>
      <c r="B7" s="24">
        <v>2</v>
      </c>
      <c r="C7" s="24">
        <v>3</v>
      </c>
    </row>
    <row r="8" spans="1:3" ht="62.25" customHeight="1">
      <c r="A8" s="25" t="s">
        <v>56</v>
      </c>
      <c r="B8" s="26" t="s">
        <v>57</v>
      </c>
      <c r="C8" s="27"/>
    </row>
    <row r="9" spans="1:3" ht="61.5" customHeight="1">
      <c r="A9" s="25" t="s">
        <v>58</v>
      </c>
      <c r="B9" s="26" t="s">
        <v>59</v>
      </c>
      <c r="C9" s="27"/>
    </row>
    <row r="10" spans="1:3">
      <c r="A10" s="25" t="s">
        <v>60</v>
      </c>
      <c r="B10" s="26" t="s">
        <v>61</v>
      </c>
      <c r="C10" s="27"/>
    </row>
    <row r="11" spans="1:3">
      <c r="A11" s="25" t="s">
        <v>62</v>
      </c>
      <c r="B11" s="26" t="s">
        <v>63</v>
      </c>
      <c r="C11" s="27"/>
    </row>
  </sheetData>
  <pageMargins left="0.7" right="0.7" top="0.75" bottom="0.75" header="0.3" footer="0.3"/>
  <pageSetup paperSize="9" scale="6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8"/>
  <sheetViews>
    <sheetView view="pageBreakPreview" zoomScale="60" workbookViewId="0">
      <selection activeCell="B20" sqref="B20"/>
    </sheetView>
  </sheetViews>
  <sheetFormatPr defaultRowHeight="15"/>
  <cols>
    <col min="1" max="1" width="58.42578125" customWidth="1"/>
    <col min="2" max="2" width="36.7109375" customWidth="1"/>
    <col min="3" max="3" width="37.140625" customWidth="1"/>
  </cols>
  <sheetData>
    <row r="1" spans="1:3" ht="15.75">
      <c r="A1" s="29"/>
      <c r="B1" s="29"/>
      <c r="C1" s="30" t="s">
        <v>65</v>
      </c>
    </row>
    <row r="2" spans="1:3" ht="15.75">
      <c r="A2" s="19" t="s">
        <v>66</v>
      </c>
      <c r="B2" s="29"/>
      <c r="C2" s="29"/>
    </row>
    <row r="3" spans="1:3" ht="15.75">
      <c r="A3" s="29"/>
      <c r="B3" s="29"/>
      <c r="C3" s="29"/>
    </row>
    <row r="4" spans="1:3" ht="15.75">
      <c r="A4" s="31" t="s">
        <v>1</v>
      </c>
      <c r="B4" s="31" t="s">
        <v>26</v>
      </c>
      <c r="C4" s="31" t="s">
        <v>67</v>
      </c>
    </row>
    <row r="5" spans="1:3" ht="15.75">
      <c r="A5" s="31">
        <v>1</v>
      </c>
      <c r="B5" s="31">
        <v>2</v>
      </c>
      <c r="C5" s="31">
        <v>3</v>
      </c>
    </row>
    <row r="6" spans="1:3" ht="15.75">
      <c r="A6" s="32" t="s">
        <v>68</v>
      </c>
      <c r="B6" s="33" t="s">
        <v>57</v>
      </c>
      <c r="C6" s="32"/>
    </row>
    <row r="7" spans="1:3" ht="110.25" customHeight="1">
      <c r="A7" s="28" t="s">
        <v>64</v>
      </c>
      <c r="B7" s="26" t="s">
        <v>59</v>
      </c>
      <c r="C7" s="34"/>
    </row>
    <row r="8" spans="1:3" ht="59.25" customHeight="1">
      <c r="A8" s="35" t="s">
        <v>69</v>
      </c>
      <c r="B8" s="26" t="s">
        <v>61</v>
      </c>
      <c r="C8" s="32"/>
    </row>
  </sheetData>
  <pageMargins left="0.7" right="0.7" top="0.75" bottom="0.75" header="0.3" footer="0.3"/>
  <pageSetup paperSize="9" scale="6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план</vt:lpstr>
      <vt:lpstr>2016г</vt:lpstr>
      <vt:lpstr>2017г</vt:lpstr>
      <vt:lpstr>2018г</vt:lpstr>
      <vt:lpstr>Таблица 2.1.</vt:lpstr>
      <vt:lpstr>Таблица 3</vt:lpstr>
      <vt:lpstr>Таблица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УрывскаяЮВ</cp:lastModifiedBy>
  <cp:lastPrinted>2016-06-17T10:18:43Z</cp:lastPrinted>
  <dcterms:created xsi:type="dcterms:W3CDTF">2016-05-25T03:20:39Z</dcterms:created>
  <dcterms:modified xsi:type="dcterms:W3CDTF">2016-07-13T05:14:31Z</dcterms:modified>
</cp:coreProperties>
</file>