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титул'!$A$1:$L$60</definedName>
    <definedName name="_xlnm.Print_Area" localSheetId="2">'Таблица 2'!$A$1:$P$72</definedName>
  </definedNames>
  <calcPr calcId="125725"/>
</workbook>
</file>

<file path=xl/calcChain.xml><?xml version="1.0" encoding="utf-8"?>
<calcChain xmlns="http://schemas.openxmlformats.org/spreadsheetml/2006/main">
  <c r="H59" i="1"/>
  <c r="H66"/>
  <c r="M7"/>
  <c r="M8"/>
  <c r="M9"/>
  <c r="M10"/>
  <c r="M11"/>
  <c r="M12"/>
  <c r="M13"/>
  <c r="M18"/>
  <c r="M19"/>
  <c r="M20"/>
  <c r="M21"/>
  <c r="M23"/>
  <c r="M24"/>
  <c r="M25"/>
  <c r="M26"/>
  <c r="M27"/>
  <c r="M28"/>
  <c r="M29"/>
  <c r="M30"/>
  <c r="M32"/>
  <c r="M33"/>
  <c r="M34"/>
  <c r="M35"/>
  <c r="M37"/>
  <c r="M39"/>
  <c r="M40"/>
  <c r="M42"/>
  <c r="M43"/>
  <c r="M45"/>
  <c r="M46"/>
  <c r="M47"/>
  <c r="M48"/>
  <c r="M50"/>
  <c r="M51"/>
  <c r="M52"/>
  <c r="M54"/>
  <c r="M55"/>
  <c r="M57"/>
  <c r="M58"/>
  <c r="M59"/>
  <c r="M61"/>
  <c r="M62"/>
  <c r="M63"/>
  <c r="M65"/>
  <c r="M66"/>
  <c r="M67"/>
  <c r="M69"/>
  <c r="M70"/>
  <c r="M71"/>
  <c r="M72"/>
  <c r="I7"/>
  <c r="I8"/>
  <c r="I9"/>
  <c r="I10"/>
  <c r="I11"/>
  <c r="I12"/>
  <c r="I13"/>
  <c r="I18"/>
  <c r="I19"/>
  <c r="I20"/>
  <c r="I21"/>
  <c r="I23"/>
  <c r="I24"/>
  <c r="I25"/>
  <c r="I26"/>
  <c r="I27"/>
  <c r="I28"/>
  <c r="I29"/>
  <c r="I30"/>
  <c r="I32"/>
  <c r="I33"/>
  <c r="I34"/>
  <c r="I35"/>
  <c r="I37"/>
  <c r="I39"/>
  <c r="I40"/>
  <c r="I42"/>
  <c r="I43"/>
  <c r="I45"/>
  <c r="I46"/>
  <c r="I47"/>
  <c r="I48"/>
  <c r="I50"/>
  <c r="I51"/>
  <c r="I52"/>
  <c r="I54"/>
  <c r="I55"/>
  <c r="I57"/>
  <c r="I58"/>
  <c r="I59"/>
  <c r="I61"/>
  <c r="I62"/>
  <c r="I63"/>
  <c r="I65"/>
  <c r="I66"/>
  <c r="I67"/>
  <c r="I69"/>
  <c r="I70"/>
  <c r="I71"/>
  <c r="I72"/>
  <c r="E7"/>
  <c r="E9"/>
  <c r="E10"/>
  <c r="E12"/>
  <c r="E13"/>
  <c r="E18"/>
  <c r="E19"/>
  <c r="E20"/>
  <c r="E21"/>
  <c r="E23"/>
  <c r="E24"/>
  <c r="E25"/>
  <c r="E26"/>
  <c r="E27"/>
  <c r="E28"/>
  <c r="E29"/>
  <c r="E30"/>
  <c r="E32"/>
  <c r="E33"/>
  <c r="E34"/>
  <c r="E35"/>
  <c r="E37"/>
  <c r="E39"/>
  <c r="E40"/>
  <c r="E42"/>
  <c r="E43"/>
  <c r="E45"/>
  <c r="E46"/>
  <c r="E47"/>
  <c r="E48"/>
  <c r="E50"/>
  <c r="E51"/>
  <c r="E52"/>
  <c r="E54"/>
  <c r="E55"/>
  <c r="E57"/>
  <c r="E58"/>
  <c r="E59"/>
  <c r="E61"/>
  <c r="E62"/>
  <c r="E63"/>
  <c r="E65"/>
  <c r="E66"/>
  <c r="E67"/>
  <c r="E69"/>
  <c r="E70"/>
  <c r="E71"/>
  <c r="E72"/>
  <c r="P68" l="1"/>
  <c r="O68"/>
  <c r="N68"/>
  <c r="L68"/>
  <c r="K68"/>
  <c r="J68"/>
  <c r="I68" s="1"/>
  <c r="H68"/>
  <c r="G68"/>
  <c r="F68"/>
  <c r="P64"/>
  <c r="O64"/>
  <c r="N64"/>
  <c r="L64"/>
  <c r="K64"/>
  <c r="J64"/>
  <c r="H64"/>
  <c r="G64"/>
  <c r="F64"/>
  <c r="P60"/>
  <c r="O60"/>
  <c r="N60"/>
  <c r="L60"/>
  <c r="K60"/>
  <c r="J60"/>
  <c r="H60"/>
  <c r="G60"/>
  <c r="F60"/>
  <c r="P56"/>
  <c r="O56"/>
  <c r="N56"/>
  <c r="M56" s="1"/>
  <c r="L56"/>
  <c r="K56"/>
  <c r="J56"/>
  <c r="H56"/>
  <c r="E56" s="1"/>
  <c r="G56"/>
  <c r="F56"/>
  <c r="P53"/>
  <c r="O53"/>
  <c r="N53"/>
  <c r="L53"/>
  <c r="K53"/>
  <c r="J53"/>
  <c r="I53" s="1"/>
  <c r="H53"/>
  <c r="G53"/>
  <c r="F53"/>
  <c r="P49"/>
  <c r="P44" s="1"/>
  <c r="P41" s="1"/>
  <c r="P38" s="1"/>
  <c r="O49"/>
  <c r="N49"/>
  <c r="L49"/>
  <c r="K49"/>
  <c r="K44" s="1"/>
  <c r="K41" s="1"/>
  <c r="K38" s="1"/>
  <c r="J49"/>
  <c r="H49"/>
  <c r="H44" s="1"/>
  <c r="G49"/>
  <c r="F49"/>
  <c r="E49" s="1"/>
  <c r="O44"/>
  <c r="O41" s="1"/>
  <c r="O38" s="1"/>
  <c r="L44"/>
  <c r="L41" s="1"/>
  <c r="L38" s="1"/>
  <c r="J44"/>
  <c r="G44"/>
  <c r="G41" s="1"/>
  <c r="G38" s="1"/>
  <c r="P36"/>
  <c r="O36"/>
  <c r="N36"/>
  <c r="M36" s="1"/>
  <c r="L36"/>
  <c r="K36"/>
  <c r="J36"/>
  <c r="H36"/>
  <c r="G36"/>
  <c r="F36"/>
  <c r="P31"/>
  <c r="O31"/>
  <c r="N31"/>
  <c r="L31"/>
  <c r="K31"/>
  <c r="J31"/>
  <c r="I31" s="1"/>
  <c r="H31"/>
  <c r="G31"/>
  <c r="E31" s="1"/>
  <c r="F31"/>
  <c r="P22"/>
  <c r="O22"/>
  <c r="N22"/>
  <c r="M22" s="1"/>
  <c r="L22"/>
  <c r="K22"/>
  <c r="J22"/>
  <c r="H22"/>
  <c r="G22"/>
  <c r="F22"/>
  <c r="E22" s="1"/>
  <c r="P17"/>
  <c r="O17"/>
  <c r="O16" s="1"/>
  <c r="O15" s="1"/>
  <c r="O14" s="1"/>
  <c r="N17"/>
  <c r="L17"/>
  <c r="L16" s="1"/>
  <c r="L15" s="1"/>
  <c r="K17"/>
  <c r="J17"/>
  <c r="J16" s="1"/>
  <c r="H17"/>
  <c r="G17"/>
  <c r="G16" s="1"/>
  <c r="G15" s="1"/>
  <c r="G14" s="1"/>
  <c r="F17"/>
  <c r="P16"/>
  <c r="N16"/>
  <c r="K16"/>
  <c r="H16"/>
  <c r="P15"/>
  <c r="N15"/>
  <c r="K15"/>
  <c r="H15"/>
  <c r="P6"/>
  <c r="O6"/>
  <c r="M6" s="1"/>
  <c r="N6"/>
  <c r="L6"/>
  <c r="K6"/>
  <c r="J6"/>
  <c r="K14" l="1"/>
  <c r="I16"/>
  <c r="J15"/>
  <c r="I15" s="1"/>
  <c r="M49"/>
  <c r="I60"/>
  <c r="M64"/>
  <c r="M17"/>
  <c r="L14"/>
  <c r="I36"/>
  <c r="N44"/>
  <c r="E53"/>
  <c r="I56"/>
  <c r="M60"/>
  <c r="E68"/>
  <c r="M15"/>
  <c r="M16"/>
  <c r="P14"/>
  <c r="I6"/>
  <c r="E17"/>
  <c r="I22"/>
  <c r="M31"/>
  <c r="E36"/>
  <c r="F44"/>
  <c r="I49"/>
  <c r="M53"/>
  <c r="E60"/>
  <c r="I64"/>
  <c r="M68"/>
  <c r="I44"/>
  <c r="J41"/>
  <c r="I17"/>
  <c r="H41"/>
  <c r="E64"/>
  <c r="F16"/>
  <c r="G8"/>
  <c r="J10" i="9"/>
  <c r="K10"/>
  <c r="L10"/>
  <c r="I41" i="1" l="1"/>
  <c r="J38"/>
  <c r="I38" s="1"/>
  <c r="H12" i="9" s="1"/>
  <c r="N41" i="1"/>
  <c r="M44"/>
  <c r="E44"/>
  <c r="F41"/>
  <c r="F38" s="1"/>
  <c r="H38"/>
  <c r="E16"/>
  <c r="F15"/>
  <c r="E41" l="1"/>
  <c r="N38"/>
  <c r="M41"/>
  <c r="J14"/>
  <c r="I14" s="1"/>
  <c r="E38"/>
  <c r="G12" i="9" s="1"/>
  <c r="H14" i="1"/>
  <c r="H6" s="1"/>
  <c r="E15"/>
  <c r="F14"/>
  <c r="E12" i="9"/>
  <c r="E10" s="1"/>
  <c r="H10"/>
  <c r="M38" i="1" l="1"/>
  <c r="I12" i="9" s="1"/>
  <c r="I10" s="1"/>
  <c r="N14" i="1"/>
  <c r="M14" s="1"/>
  <c r="E14"/>
  <c r="F8"/>
  <c r="F12" i="9" l="1"/>
  <c r="F10" s="1"/>
  <c r="E8" i="1"/>
  <c r="F6"/>
  <c r="G6"/>
  <c r="D12" i="9"/>
  <c r="D10" s="1"/>
  <c r="G10"/>
  <c r="E11" i="1" l="1"/>
  <c r="E6"/>
</calcChain>
</file>

<file path=xl/sharedStrings.xml><?xml version="1.0" encoding="utf-8"?>
<sst xmlns="http://schemas.openxmlformats.org/spreadsheetml/2006/main" count="273" uniqueCount="229">
  <si>
    <t>Прочие работы, услуги</t>
  </si>
  <si>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</si>
  <si>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</si>
  <si>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</si>
  <si>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</si>
  <si>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</si>
  <si>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</si>
  <si>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Начисления на выплаты по оплате труда</t>
  </si>
  <si>
    <t>Услуги связи</t>
  </si>
  <si>
    <t>Транспортные услуги</t>
  </si>
  <si>
    <t>Налог на имущество</t>
  </si>
  <si>
    <t>Налог на землю</t>
  </si>
  <si>
    <t>Увеличение стоимости основных средств</t>
  </si>
  <si>
    <t>Увеличение стоимости нематериальных активов</t>
  </si>
  <si>
    <t>Увеличение стоимости материальных запасов</t>
  </si>
  <si>
    <t>Услуги по теплоснабжению</t>
  </si>
  <si>
    <t>Услуги по обеспечению газом</t>
  </si>
  <si>
    <t>Услуги водоснабжения</t>
  </si>
  <si>
    <t>Услуги электроснабжения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</si>
  <si>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</si>
  <si>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</si>
  <si>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</si>
  <si>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</si>
  <si>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</si>
  <si>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Коммунальные услуги,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</si>
  <si>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</si>
  <si>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</si>
  <si>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</si>
  <si>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</si>
  <si>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Арендная плата за пользование имуществом</t>
  </si>
  <si>
    <t>расходы на уплату налогов, сборов и иных платежей, всего</t>
  </si>
  <si>
    <t>Услуги по содержанию имущества</t>
  </si>
  <si>
    <t>Таблица 2.1.</t>
  </si>
  <si>
    <t>Таблица 3</t>
  </si>
  <si>
    <t>(очередной финансовый год)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</si>
  <si>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</si>
  <si>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</si>
  <si>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</si>
  <si>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</si>
  <si>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</si>
  <si>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</si>
  <si>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</si>
  <si>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</si>
  <si>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</si>
  <si>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</si>
  <si>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</si>
  <si>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</si>
  <si>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</si>
  <si>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</si>
  <si>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</si>
  <si>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</si>
  <si>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</si>
  <si>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</si>
  <si>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</si>
  <si>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</si>
  <si>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</si>
  <si>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</si>
  <si>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</si>
  <si>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</si>
  <si>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</si>
  <si>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</si>
  <si>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</si>
  <si>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</si>
  <si>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</si>
  <si>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</si>
  <si>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</si>
  <si>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</si>
  <si>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</si>
  <si>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</si>
  <si>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</si>
  <si>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</si>
  <si>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</si>
  <si>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</si>
  <si>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</si>
  <si>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</si>
  <si>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</si>
  <si>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</si>
  <si>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</si>
  <si>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</si>
  <si>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</si>
  <si>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</si>
  <si>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</si>
  <si>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</si>
  <si>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</si>
  <si>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</si>
  <si>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</si>
  <si>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</si>
  <si>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</si>
  <si>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</si>
  <si>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</si>
  <si>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</si>
  <si>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</si>
  <si>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</si>
  <si>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</si>
  <si>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</si>
  <si>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</si>
  <si>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</si>
  <si>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</si>
  <si>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</si>
  <si>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</si>
  <si>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</si>
  <si>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</si>
  <si>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</si>
  <si>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</si>
  <si>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</si>
  <si>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</si>
  <si>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</si>
  <si>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</si>
  <si>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</si>
  <si>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</si>
  <si>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</si>
  <si>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</si>
  <si>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</si>
  <si>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</si>
  <si>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</si>
  <si>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</si>
  <si>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</si>
  <si>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</si>
  <si>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</si>
  <si>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</si>
  <si>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</si>
  <si>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</si>
  <si>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</si>
  <si>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</si>
  <si>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</si>
  <si>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</si>
  <si>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</si>
  <si>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</si>
  <si>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</si>
  <si>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</si>
  <si>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</si>
  <si>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</si>
  <si>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</si>
  <si>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</si>
  <si>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</si>
  <si>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</si>
  <si>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</si>
  <si>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</si>
  <si>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</si>
  <si>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</si>
  <si>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</si>
  <si>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</si>
  <si>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</si>
  <si>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</si>
  <si>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</si>
  <si>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</si>
  <si>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Первый год планового периода
2018</t>
  </si>
  <si>
    <t>Второй год планового периода
2019</t>
  </si>
  <si>
    <t>на 2017 год и на плановый период 2018 и 2019 года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</si>
  <si>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</si>
  <si>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</si>
  <si>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</si>
  <si>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</si>
  <si>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</si>
  <si>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</si>
  <si>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 xml:space="preserve">доходы от операций с активами </t>
  </si>
  <si>
    <t xml:space="preserve"> 2017 г.</t>
  </si>
  <si>
    <t>на 2017г. очередной финансовый год</t>
  </si>
  <si>
    <t>на 2018г.     1-ый год планового периода</t>
  </si>
  <si>
    <t>на 2019г.     2-ой год планового периода</t>
  </si>
  <si>
    <t>Единица измерения: руб.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</si>
  <si>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</si>
  <si>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</si>
  <si>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>- дополнительное образование детей.</t>
  </si>
  <si>
    <t>Остаток средств на начало года (благотворительные пожертвования)</t>
  </si>
  <si>
    <t>Остаток средств на начало года (платные услуги)</t>
  </si>
  <si>
    <t>Остаток средств на начало года, всего</t>
  </si>
  <si>
    <t>Остаток средств на начало года (бюджет)</t>
  </si>
  <si>
    <t>Муниципальное бюджетное учреждение дополнительного образования "Пушкинская детская музыкальная школа № 2" Пушкинского муниципального района Московской области</t>
  </si>
  <si>
    <t>ИНН/КПП  5038029720/503801001</t>
  </si>
  <si>
    <t>141200, Московская область, г. Пушкино, ул. Некрасова, д. 3а</t>
  </si>
  <si>
    <t>- нет.</t>
  </si>
  <si>
    <t>Возмещение коммунальных услуг, всего</t>
  </si>
  <si>
    <t>в том числе Б</t>
  </si>
  <si>
    <t>в том числе МЗ</t>
  </si>
  <si>
    <t>Заместитель директора МКУ "Централизованная бухгалтерия"</t>
  </si>
  <si>
    <t>Е.Г. Волкова</t>
  </si>
  <si>
    <t>Старший экономист МКУ "Централизованная бухгалтерия"</t>
  </si>
  <si>
    <t>Ю.В. Кривцова</t>
  </si>
  <si>
    <t>Директор Муниципального бюджетного учреждения дополнительного образования "Пушкинская детская музыкальная школа № 2" Пушкинского муниципального района Московской области</t>
  </si>
  <si>
    <t>Э.Ш. Султанова</t>
  </si>
  <si>
    <t>Раздел I. Сведения о деятельности муниципального учреждения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</si>
  <si>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</si>
  <si>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</si>
  <si>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Раздел III.Показатели по поступлениям и выплатам</t>
  </si>
  <si>
    <t>Раздел IV.Сведения о средствах, поступающих во временное распоряжение учреждения (подразделения)</t>
  </si>
  <si>
    <t>Раздел V. Справочная информация</t>
  </si>
  <si>
    <t>1.1.1. обеспечение необходимых условий для личностного развития, формирования творческого мировоззрения и профессионального самоопределения обучающихся;</t>
  </si>
  <si>
    <t>1.1.2. удовлетворение образовательных потребностей граждан, общества и государства в области различных видов искусств;</t>
  </si>
  <si>
    <t>1.1.3. выявление и поддержка детей, проявляющих способности в области музыкального искусства;</t>
  </si>
  <si>
    <t>1.1.4. создание условий для художественного образования и эстетического воспитания обучающихся;</t>
  </si>
  <si>
    <t>1.1.5. приобретение обучающимися знаний, умений и навыков в области выбранного вида искусства;</t>
  </si>
  <si>
    <t>1.1.6. профессиональная ориентация обучающихся, подготовка их к поступлению в образовательные учреждения, реализующие профессиональные образовательные программы в области искусств;</t>
  </si>
  <si>
    <t>1.1.7. реализация концепции непрерывного образования, обеспечивающей преемственность среднего и высшего образования в области музыкальной культуры и искусства;</t>
  </si>
  <si>
    <t>1.2.8. осуществление инновационной деятельности в области культуры и искусства, социально-педагогических исследований по созданию и внедрению новых форм и методов работы с одарёнными обучающимися, разработке программно-методических средств по основным направлениям деятельности.</t>
  </si>
  <si>
    <t>1.2.1. дополнительное образование в области музыкальной культуры и искусства, в соответствии с образовательными программами, реализуемыми Учреждением;</t>
  </si>
  <si>
    <t>1.3.1. дополнительное образование детей. Эта группировка включает:
- дополнительное образование для детей в возрасте преимущественно от 6 до 18 лет, основными задачами которого является обеспечение необходимых условий для личностного развития, укрепления здоровья, профессионального самоопределения и творческого труда детей, осуществляемое:
- во внешкольных учреждениях (детских музыкальных школах, художественных школах, школах искусств, домах детского творчества и др.)
- в общеобразовательных учреждениях и образовательных учреждениях профессионального образования</t>
  </si>
  <si>
    <t>1.2.2. организация и проведение творческих  мероприятий (конкурсов, фестивалей, концертов, творческих вечеров, театрализованных представлений и т.д.);</t>
  </si>
  <si>
    <t>1.2.3. организация и проведение семинаров, научно-практических конференций;</t>
  </si>
  <si>
    <t>1.2.4. организация творческой деятельности совместно с другими образовательными организациями, в том числе среднего профессионального и высшего профессионального образования, реализующими основные профессиональные образовательные программы в области соответствующего вида искусства;</t>
  </si>
  <si>
    <t>1.2.5. разработка методических материалов по вопросам дополнительного образования в области музыкальной культуры и искусства;</t>
  </si>
  <si>
    <t>1.2.6. инновационная, просветительская и консультационная деятельность по вопросам образования в области музыкальной культуры и искусства;</t>
  </si>
  <si>
    <t>1.2.7. редакционно-издательская и полиграфическая деятельность;</t>
  </si>
  <si>
    <t>1.2.8. Оказание посреднических услуг в сфере образовательной деятельности;</t>
  </si>
  <si>
    <t>1.2.10. концертмейстерские услуги.</t>
  </si>
  <si>
    <t>1.2.9. компьютерный набор и верстка методического и нотного материала;</t>
  </si>
  <si>
    <t>Фонд оплаты труда</t>
  </si>
  <si>
    <t>в том числе МЗ остаток</t>
  </si>
  <si>
    <t>на " 21" апреля 2017г.</t>
  </si>
  <si>
    <t>прочие доходы (благотворительные пожертвования)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</si>
  <si>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</si>
  <si>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</si>
  <si>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</si>
  <si>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закупкк товаров, работ и услуг для обеспечения государственных (муниципальных) нужд:</t>
  </si>
  <si>
    <t>Исполнение судебных актов Российской Федерациии мировых соглашений по возмещению вреда, причиненного в результате деятельности учреждения</t>
  </si>
  <si>
    <t>Уплата прочих налогов и сборов</t>
  </si>
  <si>
    <t>Пособия, компенсация и иные выплаты гражданам, кроме публичных нормативных обязательств</t>
  </si>
  <si>
    <t>Стипендии</t>
  </si>
  <si>
    <t>Иные выплаты населению</t>
  </si>
  <si>
    <t>Иные выплаты персоналу учреждений, за исключением фонда оплаты труда</t>
  </si>
  <si>
    <t>Раздел II. Показатели финансового состояния учреждения на " 1 " января 2017 года</t>
  </si>
  <si>
    <t xml:space="preserve">Раздел III.I Показатели выплат по расходам на закупку товаров, работ, услуг учреждения (подразделения) </t>
  </si>
  <si>
    <t>на     " 21 "   апреля</t>
  </si>
  <si>
    <t xml:space="preserve"> 2017г.</t>
  </si>
  <si>
    <t xml:space="preserve"> </t>
  </si>
  <si>
    <r>
      <rPr>
        <b/>
        <sz val="12"/>
        <rFont val="Times New Roman"/>
        <family val="1"/>
        <charset val="204"/>
      </rPr>
      <t>Приложение № 6</t>
    </r>
    <r>
      <rPr>
        <sz val="12"/>
        <rFont val="Times New Roman"/>
        <family val="1"/>
        <charset val="204"/>
      </rPr>
      <t xml:space="preserve">                                                         к Постановлению администрации Пушкинского муниципального района Московской области</t>
    </r>
  </si>
  <si>
    <t>План финансово-хозяйственной деятельности Муниципального бюджетного учреждения дополнительного образования "Пушкинская детская музыкальная школа № 2" Пушкинского муниципального района Московской области</t>
  </si>
  <si>
    <t>от 14.08.2017 №1909</t>
  </si>
  <si>
    <t>"21" апреля 2017 г.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</si>
</sst>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50">
    <xf numFmtId="0" fontId="0" fillId="0" borderId="0" xfId="0"/>
    <xf numFmtId="0" fontId="1" fillId="0" borderId="0" xfId="0" applyFont="1"/>
    <xf numFmtId="4" fontId="1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/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13" fillId="0" borderId="0" xfId="0" applyFont="1" applyFill="1" applyAlignment="1"/>
    <xf numFmtId="0" fontId="9" fillId="0" borderId="8" xfId="0" applyFont="1" applyFill="1" applyBorder="1" applyAlignment="1">
      <alignment horizontal="center"/>
    </xf>
    <xf numFmtId="0" fontId="17" fillId="0" borderId="0" xfId="1" applyFont="1" applyFill="1" applyAlignment="1" applyProtection="1">
      <alignment horizontal="justify"/>
    </xf>
    <xf numFmtId="0" fontId="11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/>
    </xf>
    <xf numFmtId="0" fontId="20" fillId="0" borderId="0" xfId="0" applyFont="1"/>
    <xf numFmtId="0" fontId="21" fillId="0" borderId="0" xfId="0" applyFont="1"/>
    <xf numFmtId="0" fontId="6" fillId="0" borderId="5" xfId="0" applyFont="1" applyBorder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19" fillId="0" borderId="1" xfId="0" applyNumberFormat="1" applyFont="1" applyBorder="1" applyAlignment="1">
      <alignment wrapText="1"/>
    </xf>
    <xf numFmtId="3" fontId="1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3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horizontal="right" vertical="center" wrapText="1"/>
    </xf>
    <xf numFmtId="4" fontId="15" fillId="2" borderId="1" xfId="0" applyNumberFormat="1" applyFont="1" applyFill="1" applyBorder="1" applyAlignment="1">
      <alignment horizontal="right" vertical="center"/>
    </xf>
    <xf numFmtId="0" fontId="1" fillId="2" borderId="0" xfId="0" applyFont="1" applyFill="1"/>
    <xf numFmtId="0" fontId="9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0" fontId="9" fillId="0" borderId="1" xfId="0" applyFont="1" applyFill="1" applyBorder="1"/>
    <xf numFmtId="0" fontId="1" fillId="2" borderId="1" xfId="0" applyFont="1" applyFill="1" applyBorder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5" xfId="0" applyFont="1" applyBorder="1"/>
    <xf numFmtId="0" fontId="8" fillId="0" borderId="0" xfId="0" applyFont="1" applyBorder="1" applyAlignment="1">
      <alignment horizontal="left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0" fontId="10" fillId="0" borderId="5" xfId="0" applyFont="1" applyFill="1" applyBorder="1" applyAlignment="1">
      <alignment horizontal="center" vertical="center"/>
    </xf>
    <xf numFmtId="49" fontId="14" fillId="0" borderId="0" xfId="0" applyNumberFormat="1" applyFont="1" applyFill="1" applyAlignment="1">
      <alignment horizontal="left" vertical="top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23" fillId="2" borderId="1" xfId="0" applyNumberFormat="1" applyFont="1" applyFill="1" applyBorder="1" applyAlignment="1">
      <alignment wrapText="1"/>
    </xf>
    <xf numFmtId="3" fontId="19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6" fillId="0" borderId="0" xfId="0" applyFont="1" applyBorder="1"/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25" fillId="2" borderId="1" xfId="0" applyNumberFormat="1" applyFont="1" applyFill="1" applyBorder="1" applyAlignment="1">
      <alignment horizontal="right" vertical="center" wrapText="1"/>
    </xf>
    <xf numFmtId="2" fontId="13" fillId="0" borderId="1" xfId="0" applyNumberFormat="1" applyFont="1" applyBorder="1" applyAlignment="1">
      <alignment horizontal="right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4" fontId="26" fillId="0" borderId="1" xfId="0" applyNumberFormat="1" applyFont="1" applyBorder="1" applyAlignment="1">
      <alignment horizontal="right" vertical="center" wrapText="1"/>
    </xf>
    <xf numFmtId="4" fontId="25" fillId="0" borderId="1" xfId="0" applyNumberFormat="1" applyFont="1" applyBorder="1" applyAlignment="1">
      <alignment horizontal="right" vertical="center" wrapText="1"/>
    </xf>
    <xf numFmtId="4" fontId="25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5" fillId="2" borderId="1" xfId="0" applyNumberFormat="1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right" wrapText="1"/>
    </xf>
    <xf numFmtId="4" fontId="15" fillId="0" borderId="1" xfId="0" applyNumberFormat="1" applyFont="1" applyBorder="1" applyAlignment="1">
      <alignment horizontal="right" vertical="center" wrapText="1"/>
    </xf>
    <xf numFmtId="0" fontId="15" fillId="0" borderId="1" xfId="0" applyFont="1" applyBorder="1" applyAlignment="1">
      <alignment horizontal="right" wrapText="1"/>
    </xf>
    <xf numFmtId="49" fontId="9" fillId="0" borderId="0" xfId="0" applyNumberFormat="1" applyFont="1" applyFill="1" applyAlignment="1">
      <alignment horizontal="left" wrapText="1"/>
    </xf>
    <xf numFmtId="49" fontId="14" fillId="0" borderId="0" xfId="0" applyNumberFormat="1" applyFont="1" applyFill="1" applyAlignment="1">
      <alignment horizontal="left" wrapText="1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24" fillId="0" borderId="0" xfId="0" applyFont="1" applyAlignment="1">
      <alignment horizontal="left" wrapText="1"/>
    </xf>
    <xf numFmtId="0" fontId="9" fillId="0" borderId="0" xfId="0" applyNumberFormat="1" applyFont="1" applyFill="1" applyAlignment="1">
      <alignment horizontal="left" wrapText="1"/>
    </xf>
    <xf numFmtId="49" fontId="9" fillId="0" borderId="0" xfId="0" applyNumberFormat="1" applyFont="1" applyFill="1" applyAlignment="1">
      <alignment horizontal="center" wrapText="1"/>
    </xf>
    <xf numFmtId="0" fontId="14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/>
    </xf>
    <xf numFmtId="0" fontId="12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49" fontId="14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11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1"/>
  <sheetViews>
    <sheetView tabSelected="1" view="pageBreakPreview" zoomScale="60" workbookViewId="0">
      <selection activeCell="C10" sqref="C10:F10"/>
    </sheetView>
  </sheetViews>
  <sheetFormatPr defaultRowHeight="15"/>
  <cols>
    <col min="1" max="1" width="12" bestFit="1" customWidth="1"/>
    <col min="6" max="6" width="12" customWidth="1"/>
    <col min="8" max="8" width="34.140625" customWidth="1"/>
    <col min="12" max="12" width="20.5703125" customWidth="1"/>
  </cols>
  <sheetData>
    <row r="1" spans="1:12" ht="81" customHeight="1">
      <c r="A1" s="34"/>
      <c r="B1" s="34"/>
      <c r="C1" s="34"/>
      <c r="D1" s="34"/>
      <c r="E1" s="35"/>
      <c r="F1" s="35"/>
      <c r="G1" s="35"/>
      <c r="H1" s="35"/>
      <c r="I1" s="127" t="s">
        <v>225</v>
      </c>
      <c r="J1" s="127"/>
      <c r="K1" s="127"/>
      <c r="L1" s="127"/>
    </row>
    <row r="2" spans="1:12" ht="24" customHeight="1">
      <c r="A2" s="36"/>
      <c r="B2" s="36"/>
      <c r="C2" s="36"/>
      <c r="D2" s="36"/>
      <c r="E2" s="37"/>
      <c r="F2" s="37"/>
      <c r="G2" s="37"/>
      <c r="H2" s="37"/>
      <c r="I2" s="43" t="s">
        <v>227</v>
      </c>
      <c r="J2" s="43"/>
      <c r="K2" s="43"/>
      <c r="L2" s="43"/>
    </row>
    <row r="3" spans="1:12" ht="17.25" customHeight="1">
      <c r="A3" s="36"/>
      <c r="B3" s="36"/>
      <c r="C3" s="36"/>
      <c r="D3" s="36"/>
      <c r="E3" s="37"/>
      <c r="F3" s="37"/>
      <c r="G3" s="37"/>
      <c r="H3" s="38"/>
      <c r="I3" s="39"/>
      <c r="J3" s="39"/>
      <c r="K3" s="39"/>
      <c r="L3" s="39"/>
    </row>
    <row r="4" spans="1:12" ht="15" hidden="1" customHeight="1">
      <c r="A4" s="128" t="s">
        <v>226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</row>
    <row r="5" spans="1:12" ht="15" customHeight="1">
      <c r="A5" s="128"/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</row>
    <row r="6" spans="1:12" ht="32.25" customHeight="1">
      <c r="A6" s="128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</row>
    <row r="7" spans="1:12" ht="22.5" customHeight="1">
      <c r="A7" s="129" t="s">
        <v>148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</row>
    <row r="8" spans="1:12" ht="18.75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 t="s">
        <v>49</v>
      </c>
    </row>
    <row r="9" spans="1:12" ht="18.75">
      <c r="A9" s="67"/>
      <c r="B9" s="67"/>
      <c r="C9" s="67"/>
      <c r="D9" s="67"/>
      <c r="E9" s="67"/>
      <c r="F9" s="67"/>
      <c r="G9" s="67"/>
      <c r="H9" s="67"/>
      <c r="I9" s="67" t="s">
        <v>50</v>
      </c>
      <c r="J9" s="67"/>
      <c r="K9" s="67"/>
      <c r="L9" s="44"/>
    </row>
    <row r="10" spans="1:12" ht="18.75">
      <c r="A10" s="36"/>
      <c r="B10" s="36"/>
      <c r="C10" s="149" t="s">
        <v>228</v>
      </c>
      <c r="D10" s="149"/>
      <c r="E10" s="149"/>
      <c r="F10" s="149"/>
      <c r="G10" s="36"/>
      <c r="H10" s="36"/>
      <c r="I10" s="36"/>
      <c r="J10" s="36"/>
      <c r="K10" s="36"/>
      <c r="L10" s="44"/>
    </row>
    <row r="11" spans="1:12" ht="18.75">
      <c r="A11" s="122"/>
      <c r="B11" s="122"/>
      <c r="C11" s="122"/>
      <c r="D11" s="122"/>
      <c r="E11" s="122"/>
      <c r="F11" s="36"/>
      <c r="G11" s="36"/>
      <c r="H11" s="36"/>
      <c r="I11" s="123"/>
      <c r="J11" s="124"/>
      <c r="K11" s="71"/>
      <c r="L11" s="72"/>
    </row>
    <row r="12" spans="1:12" ht="18.75">
      <c r="A12" s="119" t="s">
        <v>51</v>
      </c>
      <c r="B12" s="119"/>
      <c r="C12" s="119"/>
      <c r="D12" s="119"/>
      <c r="E12" s="119"/>
      <c r="F12" s="119"/>
      <c r="G12" s="119"/>
      <c r="H12" s="119"/>
      <c r="I12" s="119"/>
      <c r="J12" s="119"/>
      <c r="K12" s="40" t="s">
        <v>52</v>
      </c>
      <c r="L12" s="44">
        <v>50160826</v>
      </c>
    </row>
    <row r="13" spans="1:12" ht="18.75" customHeight="1">
      <c r="A13" s="119" t="s">
        <v>53</v>
      </c>
      <c r="B13" s="119"/>
      <c r="C13" s="119"/>
      <c r="D13" s="119"/>
      <c r="E13" s="119"/>
      <c r="F13" s="119"/>
      <c r="G13" s="119"/>
      <c r="H13" s="119"/>
      <c r="I13" s="119"/>
      <c r="J13" s="119"/>
      <c r="K13" s="36"/>
      <c r="L13" s="41"/>
    </row>
    <row r="14" spans="1:12" ht="17.25" customHeight="1">
      <c r="A14" s="119" t="s">
        <v>54</v>
      </c>
      <c r="B14" s="119"/>
      <c r="C14" s="119"/>
      <c r="D14" s="119"/>
      <c r="E14" s="119"/>
      <c r="F14" s="119"/>
      <c r="G14" s="119"/>
      <c r="H14" s="119"/>
      <c r="I14" s="119"/>
      <c r="J14" s="119"/>
      <c r="K14" s="36"/>
      <c r="L14" s="41"/>
    </row>
    <row r="15" spans="1:12" ht="18.75" hidden="1" customHeight="1">
      <c r="A15" s="120" t="s">
        <v>168</v>
      </c>
      <c r="B15" s="120"/>
      <c r="C15" s="120"/>
      <c r="D15" s="120"/>
      <c r="E15" s="120"/>
      <c r="F15" s="120"/>
      <c r="G15" s="120"/>
      <c r="H15" s="120"/>
      <c r="I15" s="120"/>
      <c r="J15" s="120"/>
      <c r="K15" s="36"/>
      <c r="L15" s="44"/>
    </row>
    <row r="16" spans="1:12" ht="18.75">
      <c r="A16" s="120"/>
      <c r="B16" s="120"/>
      <c r="C16" s="120"/>
      <c r="D16" s="120"/>
      <c r="E16" s="120"/>
      <c r="F16" s="120"/>
      <c r="G16" s="120"/>
      <c r="H16" s="120"/>
      <c r="I16" s="120"/>
      <c r="J16" s="120"/>
      <c r="K16" s="36"/>
      <c r="L16" s="44"/>
    </row>
    <row r="17" spans="1:12" ht="18.75" customHeight="1">
      <c r="A17" s="120"/>
      <c r="B17" s="120"/>
      <c r="C17" s="120"/>
      <c r="D17" s="120"/>
      <c r="E17" s="120"/>
      <c r="F17" s="120"/>
      <c r="G17" s="120"/>
      <c r="H17" s="120"/>
      <c r="I17" s="120"/>
      <c r="J17" s="120"/>
      <c r="K17" s="36"/>
      <c r="L17" s="44"/>
    </row>
    <row r="18" spans="1:12" ht="18.75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36"/>
      <c r="L18" s="44"/>
    </row>
    <row r="19" spans="1:12" ht="18.75">
      <c r="A19" s="121" t="s">
        <v>160</v>
      </c>
      <c r="B19" s="121"/>
      <c r="C19" s="121"/>
      <c r="D19" s="121"/>
      <c r="E19" s="121"/>
      <c r="F19" s="121"/>
      <c r="G19" s="121"/>
      <c r="H19" s="121"/>
      <c r="I19" s="121"/>
      <c r="J19" s="121"/>
      <c r="K19" s="40" t="s">
        <v>56</v>
      </c>
      <c r="L19" s="44">
        <v>383</v>
      </c>
    </row>
    <row r="20" spans="1:12" ht="9" customHeight="1">
      <c r="A20" s="119"/>
      <c r="B20" s="119"/>
      <c r="C20" s="119"/>
      <c r="D20" s="119"/>
      <c r="E20" s="119"/>
      <c r="F20" s="119"/>
      <c r="G20" s="119"/>
      <c r="H20" s="119"/>
      <c r="I20" s="119"/>
      <c r="J20" s="119"/>
      <c r="K20" s="23"/>
      <c r="L20" s="23"/>
    </row>
    <row r="21" spans="1:12" ht="18.75" customHeight="1">
      <c r="A21" s="119" t="s">
        <v>169</v>
      </c>
      <c r="B21" s="119"/>
      <c r="C21" s="119" t="s">
        <v>55</v>
      </c>
      <c r="D21" s="119"/>
      <c r="E21" s="119"/>
      <c r="F21" s="119"/>
      <c r="G21" s="119"/>
      <c r="H21" s="119"/>
      <c r="I21" s="119"/>
      <c r="J21" s="119"/>
      <c r="K21" s="23"/>
      <c r="L21" s="23"/>
    </row>
    <row r="22" spans="1:12" ht="9" customHeight="1">
      <c r="A22" s="119"/>
      <c r="B22" s="119"/>
      <c r="C22" s="119"/>
      <c r="D22" s="119"/>
      <c r="E22" s="119"/>
      <c r="F22" s="119"/>
      <c r="G22" s="119"/>
      <c r="H22" s="119"/>
      <c r="I22" s="119"/>
      <c r="J22" s="119"/>
    </row>
    <row r="23" spans="1:12" ht="18.75" customHeight="1">
      <c r="A23" s="121" t="s">
        <v>57</v>
      </c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</row>
    <row r="24" spans="1:12" ht="18.75" customHeight="1">
      <c r="A24" s="121" t="s">
        <v>58</v>
      </c>
      <c r="B24" s="121"/>
      <c r="C24" s="121"/>
      <c r="D24" s="121"/>
      <c r="E24" s="121"/>
      <c r="F24" s="121"/>
      <c r="G24" s="121" t="s">
        <v>59</v>
      </c>
      <c r="H24" s="121"/>
      <c r="I24" s="121" t="s">
        <v>60</v>
      </c>
      <c r="J24" s="121"/>
      <c r="K24" s="121"/>
      <c r="L24" s="121"/>
    </row>
    <row r="25" spans="1:12" ht="9" customHeight="1">
      <c r="A25" s="120"/>
      <c r="B25" s="121"/>
      <c r="C25" s="121"/>
      <c r="D25" s="121"/>
      <c r="E25" s="121"/>
      <c r="F25" s="121"/>
      <c r="G25" s="121"/>
      <c r="H25" s="121"/>
      <c r="I25" s="121"/>
      <c r="J25" s="121"/>
      <c r="K25" s="121"/>
      <c r="L25" s="121"/>
    </row>
    <row r="26" spans="1:12" ht="16.5" customHeight="1">
      <c r="A26" s="121" t="s">
        <v>61</v>
      </c>
      <c r="B26" s="121"/>
      <c r="C26" s="121"/>
      <c r="D26" s="121"/>
      <c r="E26" s="121"/>
      <c r="F26" s="121"/>
      <c r="G26" s="121" t="s">
        <v>62</v>
      </c>
      <c r="H26" s="121"/>
      <c r="I26" s="121" t="s">
        <v>63</v>
      </c>
      <c r="J26" s="121"/>
      <c r="K26" s="121"/>
      <c r="L26" s="121"/>
    </row>
    <row r="27" spans="1:12" ht="18.75" hidden="1">
      <c r="A27" s="121"/>
      <c r="B27" s="121"/>
      <c r="C27" s="121"/>
      <c r="D27" s="121"/>
      <c r="E27" s="121"/>
      <c r="F27" s="121"/>
      <c r="G27" s="121"/>
      <c r="H27" s="121"/>
      <c r="I27" s="121"/>
      <c r="J27" s="121"/>
      <c r="K27" s="121"/>
      <c r="L27" s="121"/>
    </row>
    <row r="28" spans="1:12" ht="18.75" customHeight="1">
      <c r="A28" s="121" t="s">
        <v>170</v>
      </c>
      <c r="B28" s="121"/>
      <c r="C28" s="121"/>
      <c r="D28" s="121"/>
      <c r="E28" s="121"/>
      <c r="F28" s="121"/>
      <c r="G28" s="121" t="s">
        <v>62</v>
      </c>
      <c r="H28" s="121"/>
      <c r="I28" s="121" t="s">
        <v>63</v>
      </c>
      <c r="J28" s="121"/>
      <c r="K28" s="121"/>
      <c r="L28" s="121"/>
    </row>
    <row r="29" spans="1:12" ht="18.75">
      <c r="A29" s="121"/>
      <c r="B29" s="121"/>
      <c r="C29" s="121"/>
      <c r="D29" s="121"/>
      <c r="E29" s="121"/>
      <c r="F29" s="121"/>
      <c r="G29" s="121"/>
      <c r="H29" s="121"/>
      <c r="I29" s="121"/>
      <c r="J29" s="121"/>
      <c r="K29" s="121"/>
      <c r="L29" s="121"/>
    </row>
    <row r="30" spans="1:12" ht="18.75" customHeight="1">
      <c r="A30" s="118" t="s">
        <v>181</v>
      </c>
      <c r="B30" s="118"/>
      <c r="C30" s="118"/>
      <c r="D30" s="118"/>
      <c r="E30" s="118"/>
      <c r="F30" s="118"/>
      <c r="G30" s="118" t="s">
        <v>62</v>
      </c>
      <c r="H30" s="118"/>
      <c r="I30" s="118" t="s">
        <v>63</v>
      </c>
      <c r="J30" s="118"/>
      <c r="K30" s="118"/>
      <c r="L30" s="118"/>
    </row>
    <row r="31" spans="1:12" ht="9" customHeight="1">
      <c r="A31" s="65"/>
      <c r="B31" s="65"/>
      <c r="C31" s="65"/>
      <c r="D31" s="65"/>
      <c r="E31" s="38"/>
      <c r="F31" s="38"/>
      <c r="G31" s="38"/>
      <c r="H31" s="38"/>
      <c r="I31" s="65"/>
      <c r="J31" s="65"/>
      <c r="K31" s="65"/>
      <c r="L31" s="65"/>
    </row>
    <row r="32" spans="1:12" ht="18.75" customHeight="1">
      <c r="A32" s="118" t="s">
        <v>161</v>
      </c>
      <c r="B32" s="118"/>
      <c r="C32" s="118"/>
      <c r="D32" s="118"/>
      <c r="E32" s="118"/>
      <c r="F32" s="118"/>
      <c r="G32" s="118"/>
      <c r="H32" s="118"/>
      <c r="I32" s="118"/>
      <c r="J32" s="118"/>
      <c r="K32" s="118"/>
      <c r="L32" s="118"/>
    </row>
    <row r="33" spans="1:12" ht="40.5" customHeight="1">
      <c r="A33" s="111" t="s">
        <v>187</v>
      </c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</row>
    <row r="34" spans="1:12" ht="21" customHeight="1">
      <c r="A34" s="111" t="s">
        <v>188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</row>
    <row r="35" spans="1:12" ht="20.25" customHeight="1">
      <c r="A35" s="111" t="s">
        <v>189</v>
      </c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</row>
    <row r="36" spans="1:12" ht="23.25" customHeight="1">
      <c r="A36" s="111" t="s">
        <v>190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</row>
    <row r="37" spans="1:12" ht="23.25" customHeight="1">
      <c r="A37" s="111" t="s">
        <v>191</v>
      </c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</row>
    <row r="38" spans="1:12" ht="39" customHeight="1">
      <c r="A38" s="111" t="s">
        <v>192</v>
      </c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</row>
    <row r="39" spans="1:12" ht="38.25" customHeight="1">
      <c r="A39" s="111" t="s">
        <v>193</v>
      </c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</row>
    <row r="40" spans="1:12" ht="57" customHeight="1">
      <c r="A40" s="116" t="s">
        <v>194</v>
      </c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</row>
    <row r="41" spans="1:12" ht="9" customHeight="1">
      <c r="A41" s="117"/>
      <c r="B41" s="117"/>
      <c r="C41" s="117"/>
      <c r="D41" s="117"/>
      <c r="E41" s="117"/>
      <c r="F41" s="117"/>
      <c r="G41" s="117"/>
      <c r="H41" s="117"/>
      <c r="I41" s="117"/>
      <c r="J41" s="117"/>
      <c r="K41" s="117"/>
      <c r="L41" s="117"/>
    </row>
    <row r="42" spans="1:12" ht="18.75" customHeight="1">
      <c r="A42" s="112" t="s">
        <v>162</v>
      </c>
      <c r="B42" s="112"/>
      <c r="C42" s="112"/>
      <c r="D42" s="112"/>
      <c r="E42" s="112"/>
      <c r="F42" s="112"/>
      <c r="G42" s="112"/>
      <c r="H42" s="112"/>
      <c r="I42" s="112" t="s">
        <v>64</v>
      </c>
      <c r="J42" s="112"/>
      <c r="K42" s="112"/>
      <c r="L42" s="112"/>
    </row>
    <row r="43" spans="1:12" ht="37.5" customHeight="1">
      <c r="A43" s="111" t="s">
        <v>195</v>
      </c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</row>
    <row r="44" spans="1:12" ht="38.25" customHeight="1">
      <c r="A44" s="113" t="s">
        <v>197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</row>
    <row r="45" spans="1:12" ht="22.5" customHeight="1">
      <c r="A45" s="111" t="s">
        <v>198</v>
      </c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</row>
    <row r="46" spans="1:12" ht="58.5" customHeight="1">
      <c r="A46" s="113" t="s">
        <v>199</v>
      </c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5"/>
    </row>
    <row r="47" spans="1:12" ht="41.25" customHeight="1">
      <c r="A47" s="111" t="s">
        <v>200</v>
      </c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</row>
    <row r="48" spans="1:12" ht="37.5" customHeight="1">
      <c r="A48" s="111" t="s">
        <v>201</v>
      </c>
      <c r="B48" s="111"/>
      <c r="C48" s="111"/>
      <c r="D48" s="111"/>
      <c r="E48" s="111"/>
      <c r="F48" s="111"/>
      <c r="G48" s="111"/>
      <c r="H48" s="111"/>
      <c r="I48" s="111"/>
      <c r="J48" s="111"/>
      <c r="K48" s="111"/>
      <c r="L48" s="111"/>
    </row>
    <row r="49" spans="1:12" ht="18.75" customHeight="1">
      <c r="A49" s="111" t="s">
        <v>202</v>
      </c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1"/>
    </row>
    <row r="50" spans="1:12" ht="21" customHeight="1">
      <c r="A50" s="111" t="s">
        <v>203</v>
      </c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</row>
    <row r="51" spans="1:12" ht="21" customHeight="1">
      <c r="A51" s="111" t="s">
        <v>205</v>
      </c>
      <c r="B51" s="111"/>
      <c r="C51" s="111"/>
      <c r="D51" s="111"/>
      <c r="E51" s="111"/>
      <c r="F51" s="111"/>
      <c r="G51" s="111"/>
      <c r="H51" s="111"/>
      <c r="I51" s="111"/>
      <c r="J51" s="111"/>
      <c r="K51" s="111"/>
      <c r="L51" s="111"/>
    </row>
    <row r="52" spans="1:12" ht="21" customHeight="1">
      <c r="A52" s="111" t="s">
        <v>204</v>
      </c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L52" s="111"/>
    </row>
    <row r="53" spans="1:12" ht="12.75" customHeight="1">
      <c r="A53" s="112"/>
      <c r="B53" s="112"/>
      <c r="C53" s="112"/>
      <c r="D53" s="112"/>
      <c r="E53" s="112"/>
      <c r="F53" s="112"/>
      <c r="G53" s="112"/>
      <c r="H53" s="112"/>
      <c r="I53" s="112"/>
      <c r="J53" s="112"/>
      <c r="K53" s="112"/>
      <c r="L53" s="112"/>
    </row>
    <row r="54" spans="1:12" ht="22.5" customHeight="1">
      <c r="A54" s="111" t="s">
        <v>163</v>
      </c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</row>
    <row r="55" spans="1:12" ht="41.25" customHeight="1">
      <c r="A55" s="125" t="s">
        <v>182</v>
      </c>
      <c r="B55" s="125"/>
      <c r="C55" s="125"/>
      <c r="D55" s="125"/>
      <c r="E55" s="125"/>
      <c r="F55" s="125"/>
      <c r="G55" s="125"/>
      <c r="H55" s="125"/>
      <c r="I55" s="125"/>
      <c r="J55" s="125"/>
      <c r="K55" s="125"/>
      <c r="L55" s="125"/>
    </row>
    <row r="56" spans="1:12" ht="133.5" customHeight="1">
      <c r="A56" s="113" t="s">
        <v>196</v>
      </c>
      <c r="B56" s="114"/>
      <c r="C56" s="114"/>
      <c r="D56" s="114"/>
      <c r="E56" s="114"/>
      <c r="F56" s="114"/>
      <c r="G56" s="114"/>
      <c r="H56" s="114"/>
      <c r="I56" s="114"/>
      <c r="J56" s="114"/>
      <c r="K56" s="114"/>
      <c r="L56" s="114"/>
    </row>
    <row r="57" spans="1:12" ht="15" customHeight="1">
      <c r="A57" s="82"/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</row>
    <row r="58" spans="1:12" ht="56.25" customHeight="1">
      <c r="A58" s="125" t="s">
        <v>183</v>
      </c>
      <c r="B58" s="125"/>
      <c r="C58" s="125"/>
      <c r="D58" s="125"/>
      <c r="E58" s="125"/>
      <c r="F58" s="125"/>
      <c r="G58" s="125"/>
      <c r="H58" s="125"/>
      <c r="I58" s="125"/>
      <c r="J58" s="125"/>
      <c r="K58" s="125"/>
      <c r="L58" s="125"/>
    </row>
    <row r="59" spans="1:12" ht="22.5" customHeight="1">
      <c r="A59" s="126" t="s">
        <v>171</v>
      </c>
      <c r="B59" s="126"/>
      <c r="C59" s="126"/>
      <c r="D59" s="126"/>
      <c r="E59" s="126"/>
      <c r="F59" s="126"/>
      <c r="G59" s="126"/>
      <c r="H59" s="126"/>
      <c r="I59" s="126"/>
      <c r="J59" s="126"/>
      <c r="K59" s="126"/>
      <c r="L59" s="126"/>
    </row>
    <row r="60" spans="1:12" ht="21" customHeight="1">
      <c r="A60" s="126"/>
      <c r="B60" s="126"/>
      <c r="C60" s="126"/>
      <c r="D60" s="126"/>
      <c r="E60" s="126"/>
      <c r="F60" s="126"/>
      <c r="G60" s="126"/>
      <c r="H60" s="126"/>
      <c r="I60" s="126"/>
      <c r="J60" s="126"/>
      <c r="K60" s="126"/>
      <c r="L60" s="126"/>
    </row>
    <row r="61" spans="1:12" ht="24" customHeight="1">
      <c r="A61" s="126"/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</row>
  </sheetData>
  <mergeCells count="51">
    <mergeCell ref="I1:L1"/>
    <mergeCell ref="A4:L6"/>
    <mergeCell ref="A7:L7"/>
    <mergeCell ref="A54:L54"/>
    <mergeCell ref="A26:L26"/>
    <mergeCell ref="A19:J19"/>
    <mergeCell ref="A23:L23"/>
    <mergeCell ref="A24:L24"/>
    <mergeCell ref="A25:L25"/>
    <mergeCell ref="A20:J20"/>
    <mergeCell ref="A34:L34"/>
    <mergeCell ref="A35:L35"/>
    <mergeCell ref="A36:L36"/>
    <mergeCell ref="A42:L42"/>
    <mergeCell ref="A28:L28"/>
    <mergeCell ref="A33:L33"/>
    <mergeCell ref="A58:L58"/>
    <mergeCell ref="A59:L59"/>
    <mergeCell ref="A60:L60"/>
    <mergeCell ref="A61:L61"/>
    <mergeCell ref="A55:L55"/>
    <mergeCell ref="C10:F10"/>
    <mergeCell ref="A11:E11"/>
    <mergeCell ref="I11:J11"/>
    <mergeCell ref="A13:J13"/>
    <mergeCell ref="A14:J14"/>
    <mergeCell ref="A32:L32"/>
    <mergeCell ref="A30:L30"/>
    <mergeCell ref="A12:J12"/>
    <mergeCell ref="A37:L37"/>
    <mergeCell ref="A38:L38"/>
    <mergeCell ref="A15:J17"/>
    <mergeCell ref="A21:J21"/>
    <mergeCell ref="A22:J22"/>
    <mergeCell ref="A29:L29"/>
    <mergeCell ref="A27:L27"/>
    <mergeCell ref="A39:L39"/>
    <mergeCell ref="A40:L40"/>
    <mergeCell ref="A41:L41"/>
    <mergeCell ref="A43:L43"/>
    <mergeCell ref="A44:L44"/>
    <mergeCell ref="A45:L45"/>
    <mergeCell ref="A53:L53"/>
    <mergeCell ref="A56:L56"/>
    <mergeCell ref="A46:L46"/>
    <mergeCell ref="A47:L47"/>
    <mergeCell ref="A48:L48"/>
    <mergeCell ref="A49:L49"/>
    <mergeCell ref="A50:L50"/>
    <mergeCell ref="A51:L51"/>
    <mergeCell ref="A52:L52"/>
  </mergeCells>
  <pageMargins left="0.51181102362204722" right="0.31496062992125984" top="0.35433070866141736" bottom="0.35433070866141736" header="0" footer="0"/>
  <pageSetup paperSize="9" scale="62" fitToHeight="2" orientation="portrait" verticalDpi="0" r:id="rId1"/>
  <rowBreaks count="1" manualBreakCount="1">
    <brk id="5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zoomScale="60" workbookViewId="0">
      <selection activeCell="A2" sqref="A2:L2"/>
    </sheetView>
  </sheetViews>
  <sheetFormatPr defaultRowHeight="15"/>
  <cols>
    <col min="8" max="8" width="89.28515625" customWidth="1"/>
    <col min="12" max="12" width="15.5703125" customWidth="1"/>
  </cols>
  <sheetData>
    <row r="1" spans="1:12" ht="22.5" customHeight="1">
      <c r="J1" s="45" t="s">
        <v>135</v>
      </c>
      <c r="K1" s="46"/>
    </row>
    <row r="2" spans="1:12" ht="18.75" customHeight="1">
      <c r="A2" s="118" t="s">
        <v>220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</row>
    <row r="3" spans="1:12" ht="18.75">
      <c r="A3" s="36"/>
      <c r="B3" s="36"/>
      <c r="C3" s="36"/>
      <c r="D3" s="36"/>
      <c r="E3" s="37"/>
      <c r="F3" s="37"/>
      <c r="G3" s="37"/>
      <c r="H3" s="37"/>
      <c r="I3" s="42"/>
      <c r="J3" s="36"/>
      <c r="K3" s="36"/>
      <c r="L3" s="36"/>
    </row>
    <row r="4" spans="1:12" ht="15" customHeight="1">
      <c r="A4" s="130" t="s">
        <v>1</v>
      </c>
      <c r="B4" s="130"/>
      <c r="C4" s="130"/>
      <c r="D4" s="130"/>
      <c r="E4" s="130"/>
      <c r="F4" s="130"/>
      <c r="G4" s="130"/>
      <c r="H4" s="130"/>
      <c r="I4" s="130" t="s">
        <v>65</v>
      </c>
      <c r="J4" s="130"/>
      <c r="K4" s="130"/>
      <c r="L4" s="130"/>
    </row>
    <row r="5" spans="1:12" ht="27.75" customHeight="1">
      <c r="A5" s="130"/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</row>
    <row r="6" spans="1:12" ht="18.75">
      <c r="A6" s="131" t="s">
        <v>66</v>
      </c>
      <c r="B6" s="131"/>
      <c r="C6" s="131"/>
      <c r="D6" s="131"/>
      <c r="E6" s="131"/>
      <c r="F6" s="131"/>
      <c r="G6" s="131"/>
      <c r="H6" s="131"/>
      <c r="I6" s="132">
        <v>1668886.4</v>
      </c>
      <c r="J6" s="132"/>
      <c r="K6" s="132"/>
      <c r="L6" s="132"/>
    </row>
    <row r="7" spans="1:12" ht="18.75">
      <c r="A7" s="133" t="s">
        <v>67</v>
      </c>
      <c r="B7" s="133"/>
      <c r="C7" s="133"/>
      <c r="D7" s="133"/>
      <c r="E7" s="133"/>
      <c r="F7" s="133"/>
      <c r="G7" s="133"/>
      <c r="H7" s="133"/>
      <c r="I7" s="132"/>
      <c r="J7" s="132"/>
      <c r="K7" s="132"/>
      <c r="L7" s="132"/>
    </row>
    <row r="8" spans="1:12" ht="21.75" customHeight="1">
      <c r="A8" s="133" t="s">
        <v>68</v>
      </c>
      <c r="B8" s="133"/>
      <c r="C8" s="133"/>
      <c r="D8" s="133"/>
      <c r="E8" s="133"/>
      <c r="F8" s="133"/>
      <c r="G8" s="133"/>
      <c r="H8" s="133"/>
      <c r="I8" s="132"/>
      <c r="J8" s="132"/>
      <c r="K8" s="132"/>
      <c r="L8" s="132"/>
    </row>
    <row r="9" spans="1:12" ht="18.75">
      <c r="A9" s="133" t="s">
        <v>69</v>
      </c>
      <c r="B9" s="133"/>
      <c r="C9" s="133"/>
      <c r="D9" s="133"/>
      <c r="E9" s="133"/>
      <c r="F9" s="133"/>
      <c r="G9" s="133"/>
      <c r="H9" s="133"/>
      <c r="I9" s="132"/>
      <c r="J9" s="132"/>
      <c r="K9" s="132"/>
      <c r="L9" s="132"/>
    </row>
    <row r="10" spans="1:12" ht="39" customHeight="1">
      <c r="A10" s="133" t="s">
        <v>70</v>
      </c>
      <c r="B10" s="133"/>
      <c r="C10" s="133"/>
      <c r="D10" s="133"/>
      <c r="E10" s="133"/>
      <c r="F10" s="133"/>
      <c r="G10" s="133"/>
      <c r="H10" s="133"/>
      <c r="I10" s="132"/>
      <c r="J10" s="132"/>
      <c r="K10" s="132"/>
      <c r="L10" s="132"/>
    </row>
    <row r="11" spans="1:12" ht="37.5" customHeight="1">
      <c r="A11" s="133" t="s">
        <v>71</v>
      </c>
      <c r="B11" s="133"/>
      <c r="C11" s="133"/>
      <c r="D11" s="133"/>
      <c r="E11" s="133"/>
      <c r="F11" s="133"/>
      <c r="G11" s="133"/>
      <c r="H11" s="133"/>
      <c r="I11" s="132"/>
      <c r="J11" s="132"/>
      <c r="K11" s="132"/>
      <c r="L11" s="132"/>
    </row>
    <row r="12" spans="1:12" ht="39.75" customHeight="1">
      <c r="A12" s="133" t="s">
        <v>72</v>
      </c>
      <c r="B12" s="133"/>
      <c r="C12" s="133"/>
      <c r="D12" s="133"/>
      <c r="E12" s="133"/>
      <c r="F12" s="133"/>
      <c r="G12" s="133"/>
      <c r="H12" s="133"/>
      <c r="I12" s="132"/>
      <c r="J12" s="132"/>
      <c r="K12" s="132"/>
      <c r="L12" s="132"/>
    </row>
    <row r="13" spans="1:12" ht="24.75" customHeight="1">
      <c r="A13" s="133" t="s">
        <v>73</v>
      </c>
      <c r="B13" s="133"/>
      <c r="C13" s="133"/>
      <c r="D13" s="133"/>
      <c r="E13" s="133"/>
      <c r="F13" s="133"/>
      <c r="G13" s="133"/>
      <c r="H13" s="133"/>
      <c r="I13" s="132"/>
      <c r="J13" s="132"/>
      <c r="K13" s="132"/>
      <c r="L13" s="132"/>
    </row>
    <row r="14" spans="1:12" ht="23.25" customHeight="1">
      <c r="A14" s="133" t="s">
        <v>74</v>
      </c>
      <c r="B14" s="133"/>
      <c r="C14" s="133"/>
      <c r="D14" s="133"/>
      <c r="E14" s="133"/>
      <c r="F14" s="133"/>
      <c r="G14" s="133"/>
      <c r="H14" s="133"/>
      <c r="I14" s="132">
        <v>1668886.4</v>
      </c>
      <c r="J14" s="132"/>
      <c r="K14" s="132"/>
      <c r="L14" s="132"/>
    </row>
    <row r="15" spans="1:12" ht="18.75">
      <c r="A15" s="133" t="s">
        <v>69</v>
      </c>
      <c r="B15" s="133"/>
      <c r="C15" s="133"/>
      <c r="D15" s="133"/>
      <c r="E15" s="133"/>
      <c r="F15" s="133"/>
      <c r="G15" s="133"/>
      <c r="H15" s="133"/>
      <c r="I15" s="132"/>
      <c r="J15" s="132"/>
      <c r="K15" s="132"/>
      <c r="L15" s="132"/>
    </row>
    <row r="16" spans="1:12" ht="22.5" customHeight="1">
      <c r="A16" s="133" t="s">
        <v>75</v>
      </c>
      <c r="B16" s="133"/>
      <c r="C16" s="133"/>
      <c r="D16" s="133"/>
      <c r="E16" s="133"/>
      <c r="F16" s="133"/>
      <c r="G16" s="133"/>
      <c r="H16" s="133"/>
      <c r="I16" s="132">
        <v>359946.8</v>
      </c>
      <c r="J16" s="132"/>
      <c r="K16" s="132"/>
      <c r="L16" s="132"/>
    </row>
    <row r="17" spans="1:12" ht="21" customHeight="1">
      <c r="A17" s="133" t="s">
        <v>76</v>
      </c>
      <c r="B17" s="133"/>
      <c r="C17" s="133"/>
      <c r="D17" s="133"/>
      <c r="E17" s="133"/>
      <c r="F17" s="133"/>
      <c r="G17" s="133"/>
      <c r="H17" s="133"/>
      <c r="I17" s="132">
        <v>186716.64</v>
      </c>
      <c r="J17" s="132"/>
      <c r="K17" s="132"/>
      <c r="L17" s="132"/>
    </row>
    <row r="18" spans="1:12" ht="18.75">
      <c r="A18" s="131" t="s">
        <v>77</v>
      </c>
      <c r="B18" s="131"/>
      <c r="C18" s="131"/>
      <c r="D18" s="131"/>
      <c r="E18" s="131"/>
      <c r="F18" s="131"/>
      <c r="G18" s="131"/>
      <c r="H18" s="131"/>
      <c r="I18" s="132"/>
      <c r="J18" s="132"/>
      <c r="K18" s="132"/>
      <c r="L18" s="132"/>
    </row>
    <row r="19" spans="1:12" ht="18.75">
      <c r="A19" s="133" t="s">
        <v>78</v>
      </c>
      <c r="B19" s="133"/>
      <c r="C19" s="133"/>
      <c r="D19" s="133"/>
      <c r="E19" s="133"/>
      <c r="F19" s="133"/>
      <c r="G19" s="133"/>
      <c r="H19" s="133"/>
      <c r="I19" s="132"/>
      <c r="J19" s="132"/>
      <c r="K19" s="132"/>
      <c r="L19" s="132"/>
    </row>
    <row r="20" spans="1:12" ht="20.25" customHeight="1">
      <c r="A20" s="133" t="s">
        <v>79</v>
      </c>
      <c r="B20" s="133"/>
      <c r="C20" s="133"/>
      <c r="D20" s="133"/>
      <c r="E20" s="133"/>
      <c r="F20" s="133"/>
      <c r="G20" s="133"/>
      <c r="H20" s="133"/>
      <c r="I20" s="132"/>
      <c r="J20" s="132"/>
      <c r="K20" s="132"/>
      <c r="L20" s="132"/>
    </row>
    <row r="21" spans="1:12" ht="24" customHeight="1">
      <c r="A21" s="133" t="s">
        <v>80</v>
      </c>
      <c r="B21" s="133"/>
      <c r="C21" s="133"/>
      <c r="D21" s="133"/>
      <c r="E21" s="133"/>
      <c r="F21" s="133"/>
      <c r="G21" s="133"/>
      <c r="H21" s="133"/>
      <c r="I21" s="132"/>
      <c r="J21" s="132"/>
      <c r="K21" s="132"/>
      <c r="L21" s="132"/>
    </row>
    <row r="22" spans="1:12" ht="18.75">
      <c r="A22" s="133" t="s">
        <v>81</v>
      </c>
      <c r="B22" s="133"/>
      <c r="C22" s="133"/>
      <c r="D22" s="133"/>
      <c r="E22" s="133"/>
      <c r="F22" s="133"/>
      <c r="G22" s="133"/>
      <c r="H22" s="133"/>
      <c r="I22" s="132"/>
      <c r="J22" s="132"/>
      <c r="K22" s="132"/>
      <c r="L22" s="132"/>
    </row>
    <row r="23" spans="1:12" ht="18.75">
      <c r="A23" s="133" t="s">
        <v>82</v>
      </c>
      <c r="B23" s="133"/>
      <c r="C23" s="133"/>
      <c r="D23" s="133"/>
      <c r="E23" s="133"/>
      <c r="F23" s="133"/>
      <c r="G23" s="133"/>
      <c r="H23" s="133"/>
      <c r="I23" s="132"/>
      <c r="J23" s="132"/>
      <c r="K23" s="132"/>
      <c r="L23" s="132"/>
    </row>
    <row r="24" spans="1:12" ht="18.75">
      <c r="A24" s="133" t="s">
        <v>83</v>
      </c>
      <c r="B24" s="133"/>
      <c r="C24" s="133"/>
      <c r="D24" s="133"/>
      <c r="E24" s="133"/>
      <c r="F24" s="133"/>
      <c r="G24" s="133"/>
      <c r="H24" s="133"/>
      <c r="I24" s="132"/>
      <c r="J24" s="132"/>
      <c r="K24" s="132"/>
      <c r="L24" s="132"/>
    </row>
    <row r="25" spans="1:12" ht="18.75">
      <c r="A25" s="133" t="s">
        <v>84</v>
      </c>
      <c r="B25" s="133"/>
      <c r="C25" s="133"/>
      <c r="D25" s="133"/>
      <c r="E25" s="133"/>
      <c r="F25" s="133"/>
      <c r="G25" s="133"/>
      <c r="H25" s="133"/>
      <c r="I25" s="132"/>
      <c r="J25" s="132"/>
      <c r="K25" s="132"/>
      <c r="L25" s="132"/>
    </row>
    <row r="26" spans="1:12" ht="18.75">
      <c r="A26" s="133" t="s">
        <v>85</v>
      </c>
      <c r="B26" s="133"/>
      <c r="C26" s="133"/>
      <c r="D26" s="133"/>
      <c r="E26" s="133"/>
      <c r="F26" s="133"/>
      <c r="G26" s="133"/>
      <c r="H26" s="133"/>
      <c r="I26" s="132"/>
      <c r="J26" s="132"/>
      <c r="K26" s="132"/>
      <c r="L26" s="132"/>
    </row>
    <row r="27" spans="1:12" ht="18.75">
      <c r="A27" s="133" t="s">
        <v>86</v>
      </c>
      <c r="B27" s="133"/>
      <c r="C27" s="133"/>
      <c r="D27" s="133"/>
      <c r="E27" s="133"/>
      <c r="F27" s="133"/>
      <c r="G27" s="133"/>
      <c r="H27" s="133"/>
      <c r="I27" s="132"/>
      <c r="J27" s="132"/>
      <c r="K27" s="132"/>
      <c r="L27" s="132"/>
    </row>
    <row r="28" spans="1:12" ht="18.75">
      <c r="A28" s="133" t="s">
        <v>87</v>
      </c>
      <c r="B28" s="133"/>
      <c r="C28" s="133"/>
      <c r="D28" s="133"/>
      <c r="E28" s="133"/>
      <c r="F28" s="133"/>
      <c r="G28" s="133"/>
      <c r="H28" s="133"/>
      <c r="I28" s="132"/>
      <c r="J28" s="132"/>
      <c r="K28" s="132"/>
      <c r="L28" s="132"/>
    </row>
    <row r="29" spans="1:12" ht="18.75">
      <c r="A29" s="133" t="s">
        <v>88</v>
      </c>
      <c r="B29" s="133"/>
      <c r="C29" s="133"/>
      <c r="D29" s="133"/>
      <c r="E29" s="133"/>
      <c r="F29" s="133"/>
      <c r="G29" s="133"/>
      <c r="H29" s="133"/>
      <c r="I29" s="132"/>
      <c r="J29" s="132"/>
      <c r="K29" s="132"/>
      <c r="L29" s="132"/>
    </row>
    <row r="30" spans="1:12" ht="18.75">
      <c r="A30" s="133" t="s">
        <v>89</v>
      </c>
      <c r="B30" s="133"/>
      <c r="C30" s="133"/>
      <c r="D30" s="133"/>
      <c r="E30" s="133"/>
      <c r="F30" s="133"/>
      <c r="G30" s="133"/>
      <c r="H30" s="133"/>
      <c r="I30" s="132"/>
      <c r="J30" s="132"/>
      <c r="K30" s="132"/>
      <c r="L30" s="132"/>
    </row>
    <row r="31" spans="1:12" ht="18.75">
      <c r="A31" s="133" t="s">
        <v>90</v>
      </c>
      <c r="B31" s="133"/>
      <c r="C31" s="133"/>
      <c r="D31" s="133"/>
      <c r="E31" s="133"/>
      <c r="F31" s="133"/>
      <c r="G31" s="133"/>
      <c r="H31" s="133"/>
      <c r="I31" s="132"/>
      <c r="J31" s="132"/>
      <c r="K31" s="132"/>
      <c r="L31" s="132"/>
    </row>
    <row r="32" spans="1:12" ht="39.75" customHeight="1">
      <c r="A32" s="133" t="s">
        <v>91</v>
      </c>
      <c r="B32" s="133"/>
      <c r="C32" s="133"/>
      <c r="D32" s="133"/>
      <c r="E32" s="133"/>
      <c r="F32" s="133"/>
      <c r="G32" s="133"/>
      <c r="H32" s="133"/>
      <c r="I32" s="132"/>
      <c r="J32" s="132"/>
      <c r="K32" s="132"/>
      <c r="L32" s="132"/>
    </row>
    <row r="33" spans="1:12" ht="18.75">
      <c r="A33" s="133" t="s">
        <v>92</v>
      </c>
      <c r="B33" s="133"/>
      <c r="C33" s="133"/>
      <c r="D33" s="133"/>
      <c r="E33" s="133"/>
      <c r="F33" s="133"/>
      <c r="G33" s="133"/>
      <c r="H33" s="133"/>
      <c r="I33" s="132"/>
      <c r="J33" s="132"/>
      <c r="K33" s="132"/>
      <c r="L33" s="132"/>
    </row>
    <row r="34" spans="1:12" ht="18.75">
      <c r="A34" s="133" t="s">
        <v>93</v>
      </c>
      <c r="B34" s="133"/>
      <c r="C34" s="133"/>
      <c r="D34" s="133"/>
      <c r="E34" s="133"/>
      <c r="F34" s="133"/>
      <c r="G34" s="133"/>
      <c r="H34" s="133"/>
      <c r="I34" s="132"/>
      <c r="J34" s="132"/>
      <c r="K34" s="132"/>
      <c r="L34" s="132"/>
    </row>
    <row r="35" spans="1:12" ht="18.75">
      <c r="A35" s="133" t="s">
        <v>94</v>
      </c>
      <c r="B35" s="133"/>
      <c r="C35" s="133"/>
      <c r="D35" s="133"/>
      <c r="E35" s="133"/>
      <c r="F35" s="133"/>
      <c r="G35" s="133"/>
      <c r="H35" s="133"/>
      <c r="I35" s="132"/>
      <c r="J35" s="132"/>
      <c r="K35" s="132"/>
      <c r="L35" s="132"/>
    </row>
    <row r="36" spans="1:12" ht="18.75">
      <c r="A36" s="133" t="s">
        <v>95</v>
      </c>
      <c r="B36" s="133"/>
      <c r="C36" s="133"/>
      <c r="D36" s="133"/>
      <c r="E36" s="133"/>
      <c r="F36" s="133"/>
      <c r="G36" s="133"/>
      <c r="H36" s="133"/>
      <c r="I36" s="132"/>
      <c r="J36" s="132"/>
      <c r="K36" s="132"/>
      <c r="L36" s="132"/>
    </row>
    <row r="37" spans="1:12" ht="18.75">
      <c r="A37" s="133" t="s">
        <v>96</v>
      </c>
      <c r="B37" s="133"/>
      <c r="C37" s="133"/>
      <c r="D37" s="133"/>
      <c r="E37" s="133"/>
      <c r="F37" s="133"/>
      <c r="G37" s="133"/>
      <c r="H37" s="133"/>
      <c r="I37" s="132"/>
      <c r="J37" s="132"/>
      <c r="K37" s="132"/>
      <c r="L37" s="132"/>
    </row>
    <row r="38" spans="1:12" ht="18.75">
      <c r="A38" s="133" t="s">
        <v>97</v>
      </c>
      <c r="B38" s="133"/>
      <c r="C38" s="133"/>
      <c r="D38" s="133"/>
      <c r="E38" s="133"/>
      <c r="F38" s="133"/>
      <c r="G38" s="133"/>
      <c r="H38" s="133"/>
      <c r="I38" s="132"/>
      <c r="J38" s="132"/>
      <c r="K38" s="132"/>
      <c r="L38" s="132"/>
    </row>
    <row r="39" spans="1:12" ht="18.75">
      <c r="A39" s="133" t="s">
        <v>98</v>
      </c>
      <c r="B39" s="133"/>
      <c r="C39" s="133"/>
      <c r="D39" s="133"/>
      <c r="E39" s="133"/>
      <c r="F39" s="133"/>
      <c r="G39" s="133"/>
      <c r="H39" s="133"/>
      <c r="I39" s="132"/>
      <c r="J39" s="132"/>
      <c r="K39" s="132"/>
      <c r="L39" s="132"/>
    </row>
    <row r="40" spans="1:12" ht="18.75">
      <c r="A40" s="133" t="s">
        <v>99</v>
      </c>
      <c r="B40" s="133"/>
      <c r="C40" s="133"/>
      <c r="D40" s="133"/>
      <c r="E40" s="133"/>
      <c r="F40" s="133"/>
      <c r="G40" s="133"/>
      <c r="H40" s="133"/>
      <c r="I40" s="132"/>
      <c r="J40" s="132"/>
      <c r="K40" s="132"/>
      <c r="L40" s="132"/>
    </row>
    <row r="41" spans="1:12" ht="18.75">
      <c r="A41" s="133" t="s">
        <v>100</v>
      </c>
      <c r="B41" s="133"/>
      <c r="C41" s="133"/>
      <c r="D41" s="133"/>
      <c r="E41" s="133"/>
      <c r="F41" s="133"/>
      <c r="G41" s="133"/>
      <c r="H41" s="133"/>
      <c r="I41" s="132"/>
      <c r="J41" s="132"/>
      <c r="K41" s="132"/>
      <c r="L41" s="132"/>
    </row>
    <row r="42" spans="1:12" ht="18.75">
      <c r="A42" s="133" t="s">
        <v>101</v>
      </c>
      <c r="B42" s="133"/>
      <c r="C42" s="133"/>
      <c r="D42" s="133"/>
      <c r="E42" s="133"/>
      <c r="F42" s="133"/>
      <c r="G42" s="133"/>
      <c r="H42" s="133"/>
      <c r="I42" s="132"/>
      <c r="J42" s="132"/>
      <c r="K42" s="132"/>
      <c r="L42" s="132"/>
    </row>
    <row r="43" spans="1:12" ht="18.75">
      <c r="A43" s="133" t="s">
        <v>102</v>
      </c>
      <c r="B43" s="133"/>
      <c r="C43" s="133"/>
      <c r="D43" s="133"/>
      <c r="E43" s="133"/>
      <c r="F43" s="133"/>
      <c r="G43" s="133"/>
      <c r="H43" s="133"/>
      <c r="I43" s="132"/>
      <c r="J43" s="132"/>
      <c r="K43" s="132"/>
      <c r="L43" s="132"/>
    </row>
    <row r="44" spans="1:12" ht="18.75">
      <c r="A44" s="131" t="s">
        <v>103</v>
      </c>
      <c r="B44" s="131"/>
      <c r="C44" s="131"/>
      <c r="D44" s="131"/>
      <c r="E44" s="131"/>
      <c r="F44" s="131"/>
      <c r="G44" s="131"/>
      <c r="H44" s="131"/>
      <c r="I44" s="132"/>
      <c r="J44" s="132"/>
      <c r="K44" s="132"/>
      <c r="L44" s="132"/>
    </row>
    <row r="45" spans="1:12" ht="18.75">
      <c r="A45" s="133" t="s">
        <v>78</v>
      </c>
      <c r="B45" s="133"/>
      <c r="C45" s="133"/>
      <c r="D45" s="133"/>
      <c r="E45" s="133"/>
      <c r="F45" s="133"/>
      <c r="G45" s="133"/>
      <c r="H45" s="133"/>
      <c r="I45" s="132"/>
      <c r="J45" s="132"/>
      <c r="K45" s="132"/>
      <c r="L45" s="132"/>
    </row>
    <row r="46" spans="1:12" ht="18.75">
      <c r="A46" s="133" t="s">
        <v>104</v>
      </c>
      <c r="B46" s="133"/>
      <c r="C46" s="133"/>
      <c r="D46" s="133"/>
      <c r="E46" s="133"/>
      <c r="F46" s="133"/>
      <c r="G46" s="133"/>
      <c r="H46" s="133"/>
      <c r="I46" s="132"/>
      <c r="J46" s="132"/>
      <c r="K46" s="132"/>
      <c r="L46" s="132"/>
    </row>
    <row r="47" spans="1:12" ht="24.75" customHeight="1">
      <c r="A47" s="133" t="s">
        <v>105</v>
      </c>
      <c r="B47" s="133"/>
      <c r="C47" s="133"/>
      <c r="D47" s="133"/>
      <c r="E47" s="133"/>
      <c r="F47" s="133"/>
      <c r="G47" s="133"/>
      <c r="H47" s="133"/>
      <c r="I47" s="132"/>
      <c r="J47" s="132"/>
      <c r="K47" s="132"/>
      <c r="L47" s="132"/>
    </row>
    <row r="48" spans="1:12" ht="18.75">
      <c r="A48" s="133" t="s">
        <v>92</v>
      </c>
      <c r="B48" s="133"/>
      <c r="C48" s="133"/>
      <c r="D48" s="133"/>
      <c r="E48" s="133"/>
      <c r="F48" s="133"/>
      <c r="G48" s="133"/>
      <c r="H48" s="133"/>
      <c r="I48" s="132"/>
      <c r="J48" s="132"/>
      <c r="K48" s="132"/>
      <c r="L48" s="132"/>
    </row>
    <row r="49" spans="1:12" ht="18.75">
      <c r="A49" s="133" t="s">
        <v>106</v>
      </c>
      <c r="B49" s="133"/>
      <c r="C49" s="133"/>
      <c r="D49" s="133"/>
      <c r="E49" s="133"/>
      <c r="F49" s="133"/>
      <c r="G49" s="133"/>
      <c r="H49" s="133"/>
      <c r="I49" s="132"/>
      <c r="J49" s="132"/>
      <c r="K49" s="132"/>
      <c r="L49" s="132"/>
    </row>
    <row r="50" spans="1:12" ht="18.75">
      <c r="A50" s="133" t="s">
        <v>107</v>
      </c>
      <c r="B50" s="133"/>
      <c r="C50" s="133"/>
      <c r="D50" s="133"/>
      <c r="E50" s="133"/>
      <c r="F50" s="133"/>
      <c r="G50" s="133"/>
      <c r="H50" s="133"/>
      <c r="I50" s="132"/>
      <c r="J50" s="132"/>
      <c r="K50" s="132"/>
      <c r="L50" s="132"/>
    </row>
    <row r="51" spans="1:12" ht="18.75">
      <c r="A51" s="133" t="s">
        <v>108</v>
      </c>
      <c r="B51" s="133"/>
      <c r="C51" s="133"/>
      <c r="D51" s="133"/>
      <c r="E51" s="133"/>
      <c r="F51" s="133"/>
      <c r="G51" s="133"/>
      <c r="H51" s="133"/>
      <c r="I51" s="132"/>
      <c r="J51" s="132"/>
      <c r="K51" s="132"/>
      <c r="L51" s="132"/>
    </row>
    <row r="52" spans="1:12" ht="18.75">
      <c r="A52" s="133" t="s">
        <v>109</v>
      </c>
      <c r="B52" s="133"/>
      <c r="C52" s="133"/>
      <c r="D52" s="133"/>
      <c r="E52" s="133"/>
      <c r="F52" s="133"/>
      <c r="G52" s="133"/>
      <c r="H52" s="133"/>
      <c r="I52" s="132"/>
      <c r="J52" s="132"/>
      <c r="K52" s="132"/>
      <c r="L52" s="132"/>
    </row>
    <row r="53" spans="1:12" ht="18.75">
      <c r="A53" s="133" t="s">
        <v>110</v>
      </c>
      <c r="B53" s="133"/>
      <c r="C53" s="133"/>
      <c r="D53" s="133"/>
      <c r="E53" s="133"/>
      <c r="F53" s="133"/>
      <c r="G53" s="133"/>
      <c r="H53" s="133"/>
      <c r="I53" s="132"/>
      <c r="J53" s="132"/>
      <c r="K53" s="132"/>
      <c r="L53" s="132"/>
    </row>
    <row r="54" spans="1:12" ht="18.75">
      <c r="A54" s="133" t="s">
        <v>111</v>
      </c>
      <c r="B54" s="133"/>
      <c r="C54" s="133"/>
      <c r="D54" s="133"/>
      <c r="E54" s="133"/>
      <c r="F54" s="133"/>
      <c r="G54" s="133"/>
      <c r="H54" s="133"/>
      <c r="I54" s="132"/>
      <c r="J54" s="132"/>
      <c r="K54" s="132"/>
      <c r="L54" s="132"/>
    </row>
    <row r="55" spans="1:12" ht="18.75">
      <c r="A55" s="133" t="s">
        <v>112</v>
      </c>
      <c r="B55" s="133"/>
      <c r="C55" s="133"/>
      <c r="D55" s="133"/>
      <c r="E55" s="133"/>
      <c r="F55" s="133"/>
      <c r="G55" s="133"/>
      <c r="H55" s="133"/>
      <c r="I55" s="132"/>
      <c r="J55" s="132"/>
      <c r="K55" s="132"/>
      <c r="L55" s="132"/>
    </row>
    <row r="56" spans="1:12" ht="18.75">
      <c r="A56" s="133" t="s">
        <v>113</v>
      </c>
      <c r="B56" s="133"/>
      <c r="C56" s="133"/>
      <c r="D56" s="133"/>
      <c r="E56" s="133"/>
      <c r="F56" s="133"/>
      <c r="G56" s="133"/>
      <c r="H56" s="133"/>
      <c r="I56" s="132"/>
      <c r="J56" s="132"/>
      <c r="K56" s="132"/>
      <c r="L56" s="132"/>
    </row>
    <row r="57" spans="1:12" ht="18.75">
      <c r="A57" s="133" t="s">
        <v>114</v>
      </c>
      <c r="B57" s="133"/>
      <c r="C57" s="133"/>
      <c r="D57" s="133"/>
      <c r="E57" s="133"/>
      <c r="F57" s="133"/>
      <c r="G57" s="133"/>
      <c r="H57" s="133"/>
      <c r="I57" s="132"/>
      <c r="J57" s="132"/>
      <c r="K57" s="132"/>
      <c r="L57" s="132"/>
    </row>
    <row r="58" spans="1:12" ht="18.75">
      <c r="A58" s="133" t="s">
        <v>115</v>
      </c>
      <c r="B58" s="133"/>
      <c r="C58" s="133"/>
      <c r="D58" s="133"/>
      <c r="E58" s="133"/>
      <c r="F58" s="133"/>
      <c r="G58" s="133"/>
      <c r="H58" s="133"/>
      <c r="I58" s="132"/>
      <c r="J58" s="132"/>
      <c r="K58" s="132"/>
      <c r="L58" s="132"/>
    </row>
    <row r="59" spans="1:12" ht="18.75">
      <c r="A59" s="133" t="s">
        <v>116</v>
      </c>
      <c r="B59" s="133"/>
      <c r="C59" s="133"/>
      <c r="D59" s="133"/>
      <c r="E59" s="133"/>
      <c r="F59" s="133"/>
      <c r="G59" s="133"/>
      <c r="H59" s="133"/>
      <c r="I59" s="132"/>
      <c r="J59" s="132"/>
      <c r="K59" s="132"/>
      <c r="L59" s="132"/>
    </row>
    <row r="60" spans="1:12" ht="18.75">
      <c r="A60" s="133" t="s">
        <v>117</v>
      </c>
      <c r="B60" s="133"/>
      <c r="C60" s="133"/>
      <c r="D60" s="133"/>
      <c r="E60" s="133"/>
      <c r="F60" s="133"/>
      <c r="G60" s="133"/>
      <c r="H60" s="133"/>
      <c r="I60" s="132"/>
      <c r="J60" s="132"/>
      <c r="K60" s="132"/>
      <c r="L60" s="132"/>
    </row>
    <row r="61" spans="1:12" ht="18.75">
      <c r="A61" s="133" t="s">
        <v>118</v>
      </c>
      <c r="B61" s="133"/>
      <c r="C61" s="133"/>
      <c r="D61" s="133"/>
      <c r="E61" s="133"/>
      <c r="F61" s="133"/>
      <c r="G61" s="133"/>
      <c r="H61" s="133"/>
      <c r="I61" s="132"/>
      <c r="J61" s="132"/>
      <c r="K61" s="132"/>
      <c r="L61" s="132"/>
    </row>
    <row r="62" spans="1:12" ht="42" customHeight="1">
      <c r="A62" s="133" t="s">
        <v>119</v>
      </c>
      <c r="B62" s="133"/>
      <c r="C62" s="133"/>
      <c r="D62" s="133"/>
      <c r="E62" s="133"/>
      <c r="F62" s="133"/>
      <c r="G62" s="133"/>
      <c r="H62" s="133"/>
      <c r="I62" s="132"/>
      <c r="J62" s="132"/>
      <c r="K62" s="132"/>
      <c r="L62" s="132"/>
    </row>
    <row r="63" spans="1:12" ht="18.75">
      <c r="A63" s="133" t="s">
        <v>92</v>
      </c>
      <c r="B63" s="133"/>
      <c r="C63" s="133"/>
      <c r="D63" s="133"/>
      <c r="E63" s="133"/>
      <c r="F63" s="133"/>
      <c r="G63" s="133"/>
      <c r="H63" s="133"/>
      <c r="I63" s="132"/>
      <c r="J63" s="132"/>
      <c r="K63" s="132"/>
      <c r="L63" s="132"/>
    </row>
    <row r="64" spans="1:12" ht="18.75">
      <c r="A64" s="133" t="s">
        <v>120</v>
      </c>
      <c r="B64" s="133"/>
      <c r="C64" s="133"/>
      <c r="D64" s="133"/>
      <c r="E64" s="133"/>
      <c r="F64" s="133"/>
      <c r="G64" s="133"/>
      <c r="H64" s="133"/>
      <c r="I64" s="132"/>
      <c r="J64" s="132"/>
      <c r="K64" s="132"/>
      <c r="L64" s="132"/>
    </row>
    <row r="65" spans="1:12" ht="18.75">
      <c r="A65" s="133" t="s">
        <v>121</v>
      </c>
      <c r="B65" s="133"/>
      <c r="C65" s="133"/>
      <c r="D65" s="133"/>
      <c r="E65" s="133"/>
      <c r="F65" s="133"/>
      <c r="G65" s="133"/>
      <c r="H65" s="133"/>
      <c r="I65" s="132"/>
      <c r="J65" s="132"/>
      <c r="K65" s="132"/>
      <c r="L65" s="132"/>
    </row>
    <row r="66" spans="1:12" ht="18.75">
      <c r="A66" s="133" t="s">
        <v>122</v>
      </c>
      <c r="B66" s="133"/>
      <c r="C66" s="133"/>
      <c r="D66" s="133"/>
      <c r="E66" s="133"/>
      <c r="F66" s="133"/>
      <c r="G66" s="133"/>
      <c r="H66" s="133"/>
      <c r="I66" s="132"/>
      <c r="J66" s="132"/>
      <c r="K66" s="132"/>
      <c r="L66" s="132"/>
    </row>
    <row r="67" spans="1:12" ht="18.75">
      <c r="A67" s="133" t="s">
        <v>123</v>
      </c>
      <c r="B67" s="133"/>
      <c r="C67" s="133"/>
      <c r="D67" s="133"/>
      <c r="E67" s="133"/>
      <c r="F67" s="133"/>
      <c r="G67" s="133"/>
      <c r="H67" s="133"/>
      <c r="I67" s="132"/>
      <c r="J67" s="132"/>
      <c r="K67" s="132"/>
      <c r="L67" s="132"/>
    </row>
    <row r="68" spans="1:12" ht="18.75">
      <c r="A68" s="133" t="s">
        <v>124</v>
      </c>
      <c r="B68" s="133"/>
      <c r="C68" s="133"/>
      <c r="D68" s="133"/>
      <c r="E68" s="133"/>
      <c r="F68" s="133"/>
      <c r="G68" s="133"/>
      <c r="H68" s="133"/>
      <c r="I68" s="132"/>
      <c r="J68" s="132"/>
      <c r="K68" s="132"/>
      <c r="L68" s="132"/>
    </row>
    <row r="69" spans="1:12" ht="18.75">
      <c r="A69" s="133" t="s">
        <v>125</v>
      </c>
      <c r="B69" s="133"/>
      <c r="C69" s="133"/>
      <c r="D69" s="133"/>
      <c r="E69" s="133"/>
      <c r="F69" s="133"/>
      <c r="G69" s="133"/>
      <c r="H69" s="133"/>
      <c r="I69" s="132"/>
      <c r="J69" s="132"/>
      <c r="K69" s="132"/>
      <c r="L69" s="132"/>
    </row>
    <row r="70" spans="1:12" ht="18.75">
      <c r="A70" s="133" t="s">
        <v>126</v>
      </c>
      <c r="B70" s="133"/>
      <c r="C70" s="133"/>
      <c r="D70" s="133"/>
      <c r="E70" s="133"/>
      <c r="F70" s="133"/>
      <c r="G70" s="133"/>
      <c r="H70" s="133"/>
      <c r="I70" s="132"/>
      <c r="J70" s="132"/>
      <c r="K70" s="132"/>
      <c r="L70" s="132"/>
    </row>
    <row r="71" spans="1:12" ht="18.75">
      <c r="A71" s="133" t="s">
        <v>127</v>
      </c>
      <c r="B71" s="133"/>
      <c r="C71" s="133"/>
      <c r="D71" s="133"/>
      <c r="E71" s="133"/>
      <c r="F71" s="133"/>
      <c r="G71" s="133"/>
      <c r="H71" s="133"/>
      <c r="I71" s="132"/>
      <c r="J71" s="132"/>
      <c r="K71" s="132"/>
      <c r="L71" s="132"/>
    </row>
    <row r="72" spans="1:12" ht="18.75">
      <c r="A72" s="133" t="s">
        <v>128</v>
      </c>
      <c r="B72" s="133"/>
      <c r="C72" s="133"/>
      <c r="D72" s="133"/>
      <c r="E72" s="133"/>
      <c r="F72" s="133"/>
      <c r="G72" s="133"/>
      <c r="H72" s="133"/>
      <c r="I72" s="132"/>
      <c r="J72" s="132"/>
      <c r="K72" s="132"/>
      <c r="L72" s="132"/>
    </row>
    <row r="73" spans="1:12" ht="18.75">
      <c r="A73" s="133" t="s">
        <v>129</v>
      </c>
      <c r="B73" s="133"/>
      <c r="C73" s="133"/>
      <c r="D73" s="133"/>
      <c r="E73" s="133"/>
      <c r="F73" s="133"/>
      <c r="G73" s="133"/>
      <c r="H73" s="133"/>
      <c r="I73" s="132"/>
      <c r="J73" s="132"/>
      <c r="K73" s="132"/>
      <c r="L73" s="132"/>
    </row>
    <row r="74" spans="1:12" ht="18.75">
      <c r="A74" s="133" t="s">
        <v>130</v>
      </c>
      <c r="B74" s="133"/>
      <c r="C74" s="133"/>
      <c r="D74" s="133"/>
      <c r="E74" s="133"/>
      <c r="F74" s="133"/>
      <c r="G74" s="133"/>
      <c r="H74" s="133"/>
      <c r="I74" s="132"/>
      <c r="J74" s="132"/>
      <c r="K74" s="132"/>
      <c r="L74" s="132"/>
    </row>
    <row r="75" spans="1:12" ht="18.75">
      <c r="A75" s="133" t="s">
        <v>131</v>
      </c>
      <c r="B75" s="133"/>
      <c r="C75" s="133"/>
      <c r="D75" s="133"/>
      <c r="E75" s="133"/>
      <c r="F75" s="133"/>
      <c r="G75" s="133"/>
      <c r="H75" s="133"/>
      <c r="I75" s="132"/>
      <c r="J75" s="132"/>
      <c r="K75" s="132"/>
      <c r="L75" s="132"/>
    </row>
    <row r="76" spans="1:12" ht="18.75">
      <c r="A76" s="133" t="s">
        <v>132</v>
      </c>
      <c r="B76" s="133"/>
      <c r="C76" s="133"/>
      <c r="D76" s="133"/>
      <c r="E76" s="133"/>
      <c r="F76" s="133"/>
      <c r="G76" s="133"/>
      <c r="H76" s="133"/>
      <c r="I76" s="132"/>
      <c r="J76" s="132"/>
      <c r="K76" s="132"/>
      <c r="L76" s="132"/>
    </row>
  </sheetData>
  <mergeCells count="145"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2:L2"/>
    <mergeCell ref="A4:H5"/>
    <mergeCell ref="I4:L5"/>
    <mergeCell ref="A6:H6"/>
    <mergeCell ref="I6:L6"/>
    <mergeCell ref="A10:H10"/>
    <mergeCell ref="I10:L10"/>
    <mergeCell ref="A11:H11"/>
    <mergeCell ref="I11:L11"/>
  </mergeCells>
  <pageMargins left="0.51181102362204722" right="0.51181102362204722" top="0.55118110236220474" bottom="0.55118110236220474" header="0" footer="0"/>
  <pageSetup paperSize="9" scale="67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2"/>
  <sheetViews>
    <sheetView view="pageBreakPreview" topLeftCell="A14" zoomScale="65" zoomScaleNormal="76" zoomScaleSheetLayoutView="65" workbookViewId="0">
      <selection activeCell="F8" sqref="F8:G8"/>
    </sheetView>
  </sheetViews>
  <sheetFormatPr defaultColWidth="9.140625" defaultRowHeight="15"/>
  <cols>
    <col min="1" max="1" width="39.7109375" style="1" customWidth="1"/>
    <col min="2" max="2" width="8" style="1" customWidth="1"/>
    <col min="3" max="3" width="8.140625" style="1" customWidth="1"/>
    <col min="4" max="4" width="0.140625" style="1" customWidth="1"/>
    <col min="5" max="5" width="14.85546875" style="1" customWidth="1"/>
    <col min="6" max="6" width="17.140625" style="1" customWidth="1"/>
    <col min="7" max="7" width="16" style="1" customWidth="1"/>
    <col min="8" max="9" width="16.85546875" style="1" customWidth="1"/>
    <col min="10" max="10" width="14.7109375" style="1" customWidth="1"/>
    <col min="11" max="11" width="14.42578125" style="1" customWidth="1"/>
    <col min="12" max="12" width="15.7109375" style="1" customWidth="1"/>
    <col min="13" max="13" width="18.5703125" style="1" customWidth="1"/>
    <col min="14" max="14" width="15.85546875" style="1" customWidth="1"/>
    <col min="15" max="15" width="15.42578125" style="1" customWidth="1"/>
    <col min="16" max="16" width="14.42578125" style="1" customWidth="1"/>
    <col min="17" max="17" width="13.28515625" style="1" bestFit="1" customWidth="1"/>
    <col min="18" max="16384" width="9.140625" style="1"/>
  </cols>
  <sheetData>
    <row r="1" spans="1:16" ht="22.5" customHeight="1">
      <c r="A1" s="16" t="s">
        <v>184</v>
      </c>
      <c r="O1" s="1" t="s">
        <v>134</v>
      </c>
    </row>
    <row r="2" spans="1:16" ht="19.5" customHeight="1">
      <c r="A2" s="16" t="s">
        <v>208</v>
      </c>
      <c r="B2" s="16"/>
      <c r="C2" s="16"/>
      <c r="D2" s="16"/>
      <c r="E2" s="16"/>
      <c r="F2" s="16"/>
    </row>
    <row r="3" spans="1:16" ht="13.5" customHeight="1">
      <c r="A3" s="16"/>
      <c r="B3" s="16"/>
      <c r="C3" s="16"/>
      <c r="D3" s="16"/>
      <c r="E3" s="16"/>
      <c r="F3" s="16"/>
    </row>
    <row r="4" spans="1:16" ht="43.5" customHeight="1">
      <c r="A4" s="140" t="s">
        <v>1</v>
      </c>
      <c r="B4" s="140" t="s">
        <v>22</v>
      </c>
      <c r="C4" s="140" t="s">
        <v>2</v>
      </c>
      <c r="D4" s="140" t="s">
        <v>28</v>
      </c>
      <c r="E4" s="137">
        <v>2017</v>
      </c>
      <c r="F4" s="138"/>
      <c r="G4" s="138"/>
      <c r="H4" s="139"/>
      <c r="I4" s="134" t="s">
        <v>146</v>
      </c>
      <c r="J4" s="135"/>
      <c r="K4" s="135"/>
      <c r="L4" s="136"/>
      <c r="M4" s="134" t="s">
        <v>147</v>
      </c>
      <c r="N4" s="135"/>
      <c r="O4" s="135"/>
      <c r="P4" s="136"/>
    </row>
    <row r="5" spans="1:16" ht="180.75" customHeight="1">
      <c r="A5" s="141"/>
      <c r="B5" s="141"/>
      <c r="C5" s="141"/>
      <c r="D5" s="141"/>
      <c r="E5" s="83" t="s">
        <v>3</v>
      </c>
      <c r="F5" s="83" t="s">
        <v>4</v>
      </c>
      <c r="G5" s="83" t="s">
        <v>27</v>
      </c>
      <c r="H5" s="83" t="s">
        <v>5</v>
      </c>
      <c r="I5" s="83" t="s">
        <v>3</v>
      </c>
      <c r="J5" s="83" t="s">
        <v>4</v>
      </c>
      <c r="K5" s="83" t="s">
        <v>27</v>
      </c>
      <c r="L5" s="83" t="s">
        <v>5</v>
      </c>
      <c r="M5" s="83" t="s">
        <v>3</v>
      </c>
      <c r="N5" s="83" t="s">
        <v>4</v>
      </c>
      <c r="O5" s="83" t="s">
        <v>27</v>
      </c>
      <c r="P5" s="83" t="s">
        <v>5</v>
      </c>
    </row>
    <row r="6" spans="1:16" ht="38.25" customHeight="1">
      <c r="A6" s="85" t="s">
        <v>149</v>
      </c>
      <c r="B6" s="86">
        <v>100</v>
      </c>
      <c r="C6" s="87"/>
      <c r="D6" s="87"/>
      <c r="E6" s="100">
        <f>F6+G6+H6</f>
        <v>11149780.699999999</v>
      </c>
      <c r="F6" s="100">
        <f t="shared" ref="F6:G6" si="0">F7+F8+F9+F10+F11+F12+F13</f>
        <v>11019053.51</v>
      </c>
      <c r="G6" s="100">
        <f t="shared" si="0"/>
        <v>7197.19</v>
      </c>
      <c r="H6" s="100">
        <f>H7+H8+H9+H10+H11+H12+H13</f>
        <v>123530</v>
      </c>
      <c r="I6" s="100">
        <f>J6+K6+L6</f>
        <v>11019053.51</v>
      </c>
      <c r="J6" s="100">
        <f t="shared" ref="J6:K6" si="1">J7+J8+J9+J10+J11+J12+J13</f>
        <v>11019053.51</v>
      </c>
      <c r="K6" s="100">
        <f t="shared" si="1"/>
        <v>0</v>
      </c>
      <c r="L6" s="70">
        <f>L7+L8+L9+L10+L11+L12+L13</f>
        <v>0</v>
      </c>
      <c r="M6" s="70">
        <f>N6+O6+P6</f>
        <v>11019053.51</v>
      </c>
      <c r="N6" s="70">
        <f t="shared" ref="N6:O6" si="2">N7+N8+N9+N10+N11+N12+N13</f>
        <v>11019053.51</v>
      </c>
      <c r="O6" s="70">
        <f t="shared" si="2"/>
        <v>0</v>
      </c>
      <c r="P6" s="70">
        <f>P7+P8+P9+P10+P11+P12+P13</f>
        <v>0</v>
      </c>
    </row>
    <row r="7" spans="1:16" ht="20.25" customHeight="1">
      <c r="A7" s="52" t="s">
        <v>150</v>
      </c>
      <c r="B7" s="53">
        <v>110</v>
      </c>
      <c r="C7" s="84"/>
      <c r="D7" s="84"/>
      <c r="E7" s="100">
        <f t="shared" ref="E7:E70" si="3">F7+G7+H7</f>
        <v>0</v>
      </c>
      <c r="F7" s="101"/>
      <c r="G7" s="101"/>
      <c r="H7" s="101"/>
      <c r="I7" s="100">
        <f t="shared" ref="I7:I70" si="4">J7+K7+L7</f>
        <v>0</v>
      </c>
      <c r="J7" s="101"/>
      <c r="K7" s="101"/>
      <c r="L7" s="88"/>
      <c r="M7" s="70">
        <f t="shared" ref="M7:M70" si="5">N7+O7+P7</f>
        <v>0</v>
      </c>
      <c r="N7" s="88"/>
      <c r="O7" s="88"/>
      <c r="P7" s="88"/>
    </row>
    <row r="8" spans="1:16" ht="24.75" customHeight="1">
      <c r="A8" s="52" t="s">
        <v>151</v>
      </c>
      <c r="B8" s="53">
        <v>120</v>
      </c>
      <c r="C8" s="84"/>
      <c r="D8" s="84"/>
      <c r="E8" s="100">
        <f t="shared" si="3"/>
        <v>11026250.699999999</v>
      </c>
      <c r="F8" s="102">
        <f>F14-F68+F72</f>
        <v>11019053.51</v>
      </c>
      <c r="G8" s="102">
        <f>G14-G68+G71</f>
        <v>7197.19</v>
      </c>
      <c r="H8" s="102"/>
      <c r="I8" s="100">
        <f t="shared" si="4"/>
        <v>11019053.51</v>
      </c>
      <c r="J8" s="103">
        <v>11019053.51</v>
      </c>
      <c r="K8" s="103"/>
      <c r="L8" s="89"/>
      <c r="M8" s="70">
        <f t="shared" si="5"/>
        <v>11019053.51</v>
      </c>
      <c r="N8" s="89">
        <v>11019053.51</v>
      </c>
      <c r="O8" s="89"/>
      <c r="P8" s="89"/>
    </row>
    <row r="9" spans="1:16" ht="35.25" customHeight="1">
      <c r="A9" s="52" t="s">
        <v>152</v>
      </c>
      <c r="B9" s="53">
        <v>130</v>
      </c>
      <c r="C9" s="84"/>
      <c r="D9" s="84"/>
      <c r="E9" s="100">
        <f t="shared" si="3"/>
        <v>0</v>
      </c>
      <c r="F9" s="102"/>
      <c r="G9" s="102"/>
      <c r="H9" s="102"/>
      <c r="I9" s="100">
        <f t="shared" si="4"/>
        <v>0</v>
      </c>
      <c r="J9" s="102"/>
      <c r="K9" s="102"/>
      <c r="L9" s="90"/>
      <c r="M9" s="70">
        <f t="shared" si="5"/>
        <v>0</v>
      </c>
      <c r="N9" s="90"/>
      <c r="O9" s="90"/>
      <c r="P9" s="90"/>
    </row>
    <row r="10" spans="1:16" ht="66.75" hidden="1" customHeight="1">
      <c r="A10" s="52" t="s">
        <v>153</v>
      </c>
      <c r="B10" s="53">
        <v>140</v>
      </c>
      <c r="C10" s="84"/>
      <c r="D10" s="84"/>
      <c r="E10" s="100">
        <f t="shared" si="3"/>
        <v>0</v>
      </c>
      <c r="F10" s="102"/>
      <c r="G10" s="102"/>
      <c r="H10" s="102"/>
      <c r="I10" s="100">
        <f t="shared" si="4"/>
        <v>0</v>
      </c>
      <c r="J10" s="102"/>
      <c r="K10" s="102"/>
      <c r="L10" s="90"/>
      <c r="M10" s="70">
        <f t="shared" si="5"/>
        <v>0</v>
      </c>
      <c r="N10" s="90"/>
      <c r="O10" s="90"/>
      <c r="P10" s="90"/>
    </row>
    <row r="11" spans="1:16" ht="30.75" customHeight="1">
      <c r="A11" s="52" t="s">
        <v>154</v>
      </c>
      <c r="B11" s="53">
        <v>150</v>
      </c>
      <c r="C11" s="84"/>
      <c r="D11" s="84"/>
      <c r="E11" s="100">
        <f t="shared" si="3"/>
        <v>0</v>
      </c>
      <c r="F11" s="102"/>
      <c r="G11" s="102"/>
      <c r="H11" s="102"/>
      <c r="I11" s="100">
        <f t="shared" si="4"/>
        <v>0</v>
      </c>
      <c r="J11" s="102"/>
      <c r="K11" s="102"/>
      <c r="L11" s="90"/>
      <c r="M11" s="70">
        <f t="shared" si="5"/>
        <v>0</v>
      </c>
      <c r="N11" s="90"/>
      <c r="O11" s="90"/>
      <c r="P11" s="90"/>
    </row>
    <row r="12" spans="1:16" ht="32.25" customHeight="1">
      <c r="A12" s="52" t="s">
        <v>209</v>
      </c>
      <c r="B12" s="53">
        <v>160</v>
      </c>
      <c r="C12" s="84"/>
      <c r="D12" s="84"/>
      <c r="E12" s="100">
        <f t="shared" si="3"/>
        <v>123530</v>
      </c>
      <c r="F12" s="102"/>
      <c r="G12" s="102"/>
      <c r="H12" s="102">
        <v>123530</v>
      </c>
      <c r="I12" s="100">
        <f t="shared" si="4"/>
        <v>0</v>
      </c>
      <c r="J12" s="102"/>
      <c r="K12" s="102"/>
      <c r="L12" s="90"/>
      <c r="M12" s="70">
        <f t="shared" si="5"/>
        <v>0</v>
      </c>
      <c r="N12" s="90"/>
      <c r="O12" s="90"/>
      <c r="P12" s="90"/>
    </row>
    <row r="13" spans="1:16" ht="18" customHeight="1">
      <c r="A13" s="52" t="s">
        <v>155</v>
      </c>
      <c r="B13" s="53">
        <v>180</v>
      </c>
      <c r="C13" s="84"/>
      <c r="D13" s="84"/>
      <c r="E13" s="100">
        <f t="shared" si="3"/>
        <v>0</v>
      </c>
      <c r="F13" s="102"/>
      <c r="G13" s="102"/>
      <c r="H13" s="102"/>
      <c r="I13" s="100">
        <f t="shared" si="4"/>
        <v>0</v>
      </c>
      <c r="J13" s="102"/>
      <c r="K13" s="102"/>
      <c r="L13" s="90"/>
      <c r="M13" s="70">
        <f t="shared" si="5"/>
        <v>0</v>
      </c>
      <c r="N13" s="90"/>
      <c r="O13" s="90"/>
      <c r="P13" s="90"/>
    </row>
    <row r="14" spans="1:16" ht="13.5" customHeight="1">
      <c r="A14" s="13" t="s">
        <v>6</v>
      </c>
      <c r="B14" s="6">
        <v>200</v>
      </c>
      <c r="C14" s="9"/>
      <c r="D14" s="9"/>
      <c r="E14" s="100">
        <f t="shared" si="3"/>
        <v>11559068.91</v>
      </c>
      <c r="F14" s="104">
        <f>F15+F22+F31+F38+F36</f>
        <v>11019409.51</v>
      </c>
      <c r="G14" s="104">
        <f t="shared" ref="G14" si="6">G15+G22+G31+G38+G36</f>
        <v>7197.19</v>
      </c>
      <c r="H14" s="104">
        <f>H15+H22+H31+H38+H36</f>
        <v>532462.21</v>
      </c>
      <c r="I14" s="100">
        <f t="shared" si="4"/>
        <v>11049053.51</v>
      </c>
      <c r="J14" s="104">
        <f>J15+J22+J31+J38+J36</f>
        <v>11019053.51</v>
      </c>
      <c r="K14" s="104">
        <f t="shared" ref="K14" si="7">K15+K22+K31+K38+K36</f>
        <v>0</v>
      </c>
      <c r="L14" s="4">
        <f>L15+L22+L31+L38+L36</f>
        <v>30000</v>
      </c>
      <c r="M14" s="70">
        <f t="shared" si="5"/>
        <v>11049053.51</v>
      </c>
      <c r="N14" s="4">
        <f>N15+N22+N31+N38+N36</f>
        <v>11019053.51</v>
      </c>
      <c r="O14" s="4">
        <f t="shared" ref="O14" si="8">O15+O22+O31+O38+O36</f>
        <v>0</v>
      </c>
      <c r="P14" s="4">
        <f>P15+P22+P31+P38+P36</f>
        <v>30000</v>
      </c>
    </row>
    <row r="15" spans="1:16" ht="21" customHeight="1">
      <c r="A15" s="14" t="s">
        <v>19</v>
      </c>
      <c r="B15" s="6">
        <v>210</v>
      </c>
      <c r="C15" s="8"/>
      <c r="D15" s="8"/>
      <c r="E15" s="100">
        <f t="shared" si="3"/>
        <v>10759409.51</v>
      </c>
      <c r="F15" s="105">
        <f t="shared" ref="F15:P15" si="9">F16</f>
        <v>10759409.51</v>
      </c>
      <c r="G15" s="105">
        <f t="shared" si="9"/>
        <v>0</v>
      </c>
      <c r="H15" s="105">
        <f t="shared" si="9"/>
        <v>0</v>
      </c>
      <c r="I15" s="100">
        <f t="shared" si="4"/>
        <v>10759053.51</v>
      </c>
      <c r="J15" s="105">
        <f t="shared" si="9"/>
        <v>10759053.51</v>
      </c>
      <c r="K15" s="105">
        <f t="shared" si="9"/>
        <v>0</v>
      </c>
      <c r="L15" s="5">
        <f t="shared" si="9"/>
        <v>0</v>
      </c>
      <c r="M15" s="70">
        <f t="shared" si="5"/>
        <v>10759053.51</v>
      </c>
      <c r="N15" s="5">
        <f t="shared" si="9"/>
        <v>10759053.51</v>
      </c>
      <c r="O15" s="5">
        <f t="shared" si="9"/>
        <v>0</v>
      </c>
      <c r="P15" s="5">
        <f t="shared" si="9"/>
        <v>0</v>
      </c>
    </row>
    <row r="16" spans="1:16" ht="28.5" customHeight="1">
      <c r="A16" s="14" t="s">
        <v>20</v>
      </c>
      <c r="B16" s="6">
        <v>211</v>
      </c>
      <c r="C16" s="8"/>
      <c r="D16" s="8"/>
      <c r="E16" s="100">
        <f t="shared" si="3"/>
        <v>10759409.51</v>
      </c>
      <c r="F16" s="105">
        <f t="shared" ref="F16:H16" si="10">F17+F20</f>
        <v>10759409.51</v>
      </c>
      <c r="G16" s="105">
        <f t="shared" si="10"/>
        <v>0</v>
      </c>
      <c r="H16" s="105">
        <f t="shared" si="10"/>
        <v>0</v>
      </c>
      <c r="I16" s="100">
        <f t="shared" si="4"/>
        <v>10759053.51</v>
      </c>
      <c r="J16" s="105">
        <f t="shared" ref="J16:O16" si="11">J17+J20</f>
        <v>10759053.51</v>
      </c>
      <c r="K16" s="105">
        <f t="shared" si="11"/>
        <v>0</v>
      </c>
      <c r="L16" s="5">
        <f t="shared" si="11"/>
        <v>0</v>
      </c>
      <c r="M16" s="70">
        <f t="shared" si="5"/>
        <v>10759053.51</v>
      </c>
      <c r="N16" s="5">
        <f t="shared" ref="N16" si="12">N17+N20</f>
        <v>10759053.51</v>
      </c>
      <c r="O16" s="5">
        <f t="shared" si="11"/>
        <v>0</v>
      </c>
      <c r="P16" s="5">
        <f>P17+P20</f>
        <v>0</v>
      </c>
    </row>
    <row r="17" spans="1:17">
      <c r="A17" s="15" t="s">
        <v>206</v>
      </c>
      <c r="B17" s="7"/>
      <c r="C17" s="10">
        <v>111</v>
      </c>
      <c r="D17" s="10">
        <v>211</v>
      </c>
      <c r="E17" s="100">
        <f t="shared" si="3"/>
        <v>8263837.96</v>
      </c>
      <c r="F17" s="106">
        <f>SUM(F18:F19)</f>
        <v>8263837.96</v>
      </c>
      <c r="G17" s="106">
        <f t="shared" ref="G17:H17" si="13">SUM(G18:G19)</f>
        <v>0</v>
      </c>
      <c r="H17" s="106">
        <f t="shared" si="13"/>
        <v>0</v>
      </c>
      <c r="I17" s="100">
        <f t="shared" si="4"/>
        <v>8263481.9900000002</v>
      </c>
      <c r="J17" s="106">
        <f>SUM(J18:J19)</f>
        <v>8263481.9900000002</v>
      </c>
      <c r="K17" s="106">
        <f t="shared" ref="K17:L17" si="14">SUM(K18:K19)</f>
        <v>0</v>
      </c>
      <c r="L17" s="3">
        <f t="shared" si="14"/>
        <v>0</v>
      </c>
      <c r="M17" s="70">
        <f t="shared" si="5"/>
        <v>8263481.9900000002</v>
      </c>
      <c r="N17" s="3">
        <f>SUM(N18:N19)</f>
        <v>8263481.9900000002</v>
      </c>
      <c r="O17" s="3">
        <f t="shared" ref="O17:P17" si="15">SUM(O18:O19)</f>
        <v>0</v>
      </c>
      <c r="P17" s="3">
        <f t="shared" si="15"/>
        <v>0</v>
      </c>
      <c r="Q17" s="56"/>
    </row>
    <row r="18" spans="1:17">
      <c r="A18" s="15" t="s">
        <v>174</v>
      </c>
      <c r="B18" s="7"/>
      <c r="C18" s="10"/>
      <c r="D18" s="10"/>
      <c r="E18" s="100">
        <f t="shared" si="3"/>
        <v>8263481.96</v>
      </c>
      <c r="F18" s="106">
        <v>8263481.96</v>
      </c>
      <c r="G18" s="106"/>
      <c r="H18" s="106"/>
      <c r="I18" s="100">
        <f t="shared" si="4"/>
        <v>8263481.9900000002</v>
      </c>
      <c r="J18" s="106">
        <v>8263481.9900000002</v>
      </c>
      <c r="K18" s="106"/>
      <c r="L18" s="3"/>
      <c r="M18" s="70">
        <f t="shared" si="5"/>
        <v>8263481.9900000002</v>
      </c>
      <c r="N18" s="3">
        <v>8263481.9900000002</v>
      </c>
      <c r="O18" s="3"/>
      <c r="P18" s="3"/>
    </row>
    <row r="19" spans="1:17" ht="18" customHeight="1">
      <c r="A19" s="15" t="s">
        <v>207</v>
      </c>
      <c r="B19" s="7"/>
      <c r="C19" s="10"/>
      <c r="D19" s="10"/>
      <c r="E19" s="100">
        <f t="shared" si="3"/>
        <v>356</v>
      </c>
      <c r="F19" s="106">
        <v>356</v>
      </c>
      <c r="G19" s="106"/>
      <c r="H19" s="106"/>
      <c r="I19" s="100">
        <f t="shared" si="4"/>
        <v>0</v>
      </c>
      <c r="J19" s="106"/>
      <c r="K19" s="106"/>
      <c r="L19" s="3"/>
      <c r="M19" s="70">
        <f t="shared" si="5"/>
        <v>0</v>
      </c>
      <c r="N19" s="3"/>
      <c r="O19" s="3"/>
      <c r="P19" s="3"/>
    </row>
    <row r="20" spans="1:17" ht="15.75" customHeight="1">
      <c r="A20" s="15" t="s">
        <v>7</v>
      </c>
      <c r="B20" s="7"/>
      <c r="C20" s="10">
        <v>119</v>
      </c>
      <c r="D20" s="10">
        <v>213</v>
      </c>
      <c r="E20" s="100">
        <f t="shared" si="3"/>
        <v>2495571.5499999998</v>
      </c>
      <c r="F20" s="106">
        <v>2495571.5499999998</v>
      </c>
      <c r="G20" s="106"/>
      <c r="H20" s="106"/>
      <c r="I20" s="100">
        <f t="shared" si="4"/>
        <v>2495571.52</v>
      </c>
      <c r="J20" s="106">
        <v>2495571.52</v>
      </c>
      <c r="K20" s="106"/>
      <c r="L20" s="3"/>
      <c r="M20" s="70">
        <f t="shared" si="5"/>
        <v>2495571.52</v>
      </c>
      <c r="N20" s="3">
        <v>2495571.52</v>
      </c>
      <c r="O20" s="3"/>
      <c r="P20" s="3"/>
    </row>
    <row r="21" spans="1:17" ht="34.5" customHeight="1">
      <c r="A21" s="15" t="s">
        <v>219</v>
      </c>
      <c r="B21" s="7"/>
      <c r="C21" s="10">
        <v>112</v>
      </c>
      <c r="D21" s="10"/>
      <c r="E21" s="100">
        <f t="shared" si="3"/>
        <v>0</v>
      </c>
      <c r="F21" s="106"/>
      <c r="G21" s="106"/>
      <c r="H21" s="106"/>
      <c r="I21" s="100">
        <f t="shared" si="4"/>
        <v>0</v>
      </c>
      <c r="J21" s="106"/>
      <c r="K21" s="106"/>
      <c r="L21" s="3"/>
      <c r="M21" s="70">
        <f t="shared" si="5"/>
        <v>0</v>
      </c>
      <c r="N21" s="3"/>
      <c r="O21" s="3"/>
      <c r="P21" s="3"/>
    </row>
    <row r="22" spans="1:17">
      <c r="A22" s="14" t="s">
        <v>21</v>
      </c>
      <c r="B22" s="6">
        <v>220</v>
      </c>
      <c r="C22" s="8">
        <v>300</v>
      </c>
      <c r="D22" s="8"/>
      <c r="E22" s="100">
        <f t="shared" si="3"/>
        <v>1800</v>
      </c>
      <c r="F22" s="105">
        <f t="shared" ref="F22:H22" si="16">F23+F24+F25+F26+F27+F28+F29+F30</f>
        <v>0</v>
      </c>
      <c r="G22" s="105">
        <f t="shared" si="16"/>
        <v>1800</v>
      </c>
      <c r="H22" s="105">
        <f t="shared" si="16"/>
        <v>0</v>
      </c>
      <c r="I22" s="100">
        <f t="shared" si="4"/>
        <v>0</v>
      </c>
      <c r="J22" s="105">
        <f t="shared" ref="J22:L22" si="17">J23+J24+J25+J26+J27+J28+J29+J30</f>
        <v>0</v>
      </c>
      <c r="K22" s="105">
        <f t="shared" si="17"/>
        <v>0</v>
      </c>
      <c r="L22" s="5">
        <f t="shared" si="17"/>
        <v>0</v>
      </c>
      <c r="M22" s="70">
        <f t="shared" si="5"/>
        <v>0</v>
      </c>
      <c r="N22" s="5">
        <f t="shared" ref="N22:P22" si="18">N23+N24+N25+N26+N27+N28+N29+N30</f>
        <v>0</v>
      </c>
      <c r="O22" s="5">
        <f t="shared" si="18"/>
        <v>0</v>
      </c>
      <c r="P22" s="5">
        <f t="shared" si="18"/>
        <v>0</v>
      </c>
    </row>
    <row r="23" spans="1:17" ht="42.75" customHeight="1">
      <c r="A23" s="15" t="s">
        <v>216</v>
      </c>
      <c r="B23" s="7"/>
      <c r="C23" s="10">
        <v>321</v>
      </c>
      <c r="D23" s="10"/>
      <c r="E23" s="100">
        <f t="shared" si="3"/>
        <v>0</v>
      </c>
      <c r="F23" s="106"/>
      <c r="G23" s="106"/>
      <c r="H23" s="106"/>
      <c r="I23" s="100">
        <f t="shared" si="4"/>
        <v>0</v>
      </c>
      <c r="J23" s="106"/>
      <c r="K23" s="106"/>
      <c r="L23" s="3"/>
      <c r="M23" s="70">
        <f t="shared" si="5"/>
        <v>0</v>
      </c>
      <c r="N23" s="3"/>
      <c r="O23" s="3"/>
      <c r="P23" s="3"/>
    </row>
    <row r="24" spans="1:17">
      <c r="A24" s="15" t="s">
        <v>217</v>
      </c>
      <c r="B24" s="7"/>
      <c r="C24" s="10">
        <v>340</v>
      </c>
      <c r="D24" s="10">
        <v>290</v>
      </c>
      <c r="E24" s="100">
        <f t="shared" si="3"/>
        <v>1800</v>
      </c>
      <c r="F24" s="106"/>
      <c r="G24" s="106">
        <v>1800</v>
      </c>
      <c r="H24" s="106"/>
      <c r="I24" s="100">
        <f t="shared" si="4"/>
        <v>0</v>
      </c>
      <c r="J24" s="106"/>
      <c r="K24" s="106"/>
      <c r="L24" s="3"/>
      <c r="M24" s="70">
        <f t="shared" si="5"/>
        <v>0</v>
      </c>
      <c r="N24" s="3"/>
      <c r="O24" s="3"/>
      <c r="P24" s="3"/>
    </row>
    <row r="25" spans="1:17" ht="14.25" customHeight="1">
      <c r="A25" s="15" t="s">
        <v>218</v>
      </c>
      <c r="B25" s="7"/>
      <c r="C25" s="10">
        <v>360</v>
      </c>
      <c r="D25" s="10"/>
      <c r="E25" s="100">
        <f t="shared" si="3"/>
        <v>0</v>
      </c>
      <c r="F25" s="106"/>
      <c r="G25" s="106"/>
      <c r="H25" s="106"/>
      <c r="I25" s="100">
        <f t="shared" si="4"/>
        <v>0</v>
      </c>
      <c r="J25" s="106"/>
      <c r="K25" s="106"/>
      <c r="L25" s="3"/>
      <c r="M25" s="70">
        <f t="shared" si="5"/>
        <v>0</v>
      </c>
      <c r="N25" s="3"/>
      <c r="O25" s="3"/>
      <c r="P25" s="3"/>
    </row>
    <row r="26" spans="1:17" ht="18" hidden="1" customHeight="1">
      <c r="A26" s="15"/>
      <c r="B26" s="7"/>
      <c r="C26" s="10"/>
      <c r="D26" s="10"/>
      <c r="E26" s="100">
        <f t="shared" si="3"/>
        <v>0</v>
      </c>
      <c r="F26" s="106"/>
      <c r="G26" s="106"/>
      <c r="H26" s="106"/>
      <c r="I26" s="100">
        <f t="shared" si="4"/>
        <v>0</v>
      </c>
      <c r="J26" s="106"/>
      <c r="K26" s="106"/>
      <c r="L26" s="3"/>
      <c r="M26" s="70">
        <f t="shared" si="5"/>
        <v>0</v>
      </c>
      <c r="N26" s="3"/>
      <c r="O26" s="3"/>
      <c r="P26" s="3"/>
    </row>
    <row r="27" spans="1:17" ht="20.25" hidden="1" customHeight="1">
      <c r="A27" s="15"/>
      <c r="B27" s="7"/>
      <c r="C27" s="10"/>
      <c r="D27" s="10"/>
      <c r="E27" s="100">
        <f t="shared" si="3"/>
        <v>0</v>
      </c>
      <c r="F27" s="106"/>
      <c r="G27" s="106"/>
      <c r="H27" s="106"/>
      <c r="I27" s="100">
        <f t="shared" si="4"/>
        <v>0</v>
      </c>
      <c r="J27" s="106"/>
      <c r="K27" s="106"/>
      <c r="L27" s="3"/>
      <c r="M27" s="70">
        <f t="shared" si="5"/>
        <v>0</v>
      </c>
      <c r="N27" s="3"/>
      <c r="O27" s="3"/>
      <c r="P27" s="3"/>
    </row>
    <row r="28" spans="1:17" hidden="1">
      <c r="A28" s="15"/>
      <c r="B28" s="7"/>
      <c r="C28" s="10"/>
      <c r="D28" s="10"/>
      <c r="E28" s="100">
        <f t="shared" si="3"/>
        <v>0</v>
      </c>
      <c r="F28" s="106"/>
      <c r="G28" s="106"/>
      <c r="H28" s="106"/>
      <c r="I28" s="100">
        <f t="shared" si="4"/>
        <v>0</v>
      </c>
      <c r="J28" s="106"/>
      <c r="K28" s="106"/>
      <c r="L28" s="3"/>
      <c r="M28" s="70">
        <f t="shared" si="5"/>
        <v>0</v>
      </c>
      <c r="N28" s="3"/>
      <c r="O28" s="3"/>
      <c r="P28" s="3"/>
    </row>
    <row r="29" spans="1:17" ht="28.5" hidden="1" customHeight="1">
      <c r="A29" s="15"/>
      <c r="B29" s="7"/>
      <c r="C29" s="10"/>
      <c r="D29" s="10"/>
      <c r="E29" s="100">
        <f t="shared" si="3"/>
        <v>0</v>
      </c>
      <c r="F29" s="106"/>
      <c r="G29" s="106"/>
      <c r="H29" s="106"/>
      <c r="I29" s="100">
        <f t="shared" si="4"/>
        <v>0</v>
      </c>
      <c r="J29" s="106"/>
      <c r="K29" s="106"/>
      <c r="L29" s="3"/>
      <c r="M29" s="70">
        <f t="shared" si="5"/>
        <v>0</v>
      </c>
      <c r="N29" s="3"/>
      <c r="O29" s="3"/>
      <c r="P29" s="3"/>
    </row>
    <row r="30" spans="1:17" ht="17.25" hidden="1" customHeight="1">
      <c r="A30" s="15"/>
      <c r="B30" s="7"/>
      <c r="C30" s="10"/>
      <c r="D30" s="10"/>
      <c r="E30" s="100">
        <f t="shared" si="3"/>
        <v>0</v>
      </c>
      <c r="F30" s="106"/>
      <c r="G30" s="106"/>
      <c r="H30" s="106"/>
      <c r="I30" s="100">
        <f t="shared" si="4"/>
        <v>0</v>
      </c>
      <c r="J30" s="106"/>
      <c r="K30" s="106"/>
      <c r="L30" s="3"/>
      <c r="M30" s="70">
        <f t="shared" si="5"/>
        <v>0</v>
      </c>
      <c r="N30" s="3"/>
      <c r="O30" s="3"/>
      <c r="P30" s="3"/>
    </row>
    <row r="31" spans="1:17" ht="29.25" customHeight="1">
      <c r="A31" s="14" t="s">
        <v>30</v>
      </c>
      <c r="B31" s="6">
        <v>230</v>
      </c>
      <c r="C31" s="8">
        <v>850</v>
      </c>
      <c r="D31" s="8"/>
      <c r="E31" s="100">
        <f t="shared" si="3"/>
        <v>34797.19</v>
      </c>
      <c r="F31" s="105">
        <f t="shared" ref="F31:H31" si="19">F32+F33+F34+F35</f>
        <v>30000</v>
      </c>
      <c r="G31" s="105">
        <f t="shared" si="19"/>
        <v>4797.1899999999996</v>
      </c>
      <c r="H31" s="105">
        <f t="shared" si="19"/>
        <v>0</v>
      </c>
      <c r="I31" s="100">
        <f t="shared" si="4"/>
        <v>30000</v>
      </c>
      <c r="J31" s="105">
        <f t="shared" ref="J31:L31" si="20">J32+J33+J34+J35</f>
        <v>30000</v>
      </c>
      <c r="K31" s="105">
        <f t="shared" si="20"/>
        <v>0</v>
      </c>
      <c r="L31" s="5">
        <f t="shared" si="20"/>
        <v>0</v>
      </c>
      <c r="M31" s="70">
        <f t="shared" si="5"/>
        <v>30000</v>
      </c>
      <c r="N31" s="5">
        <f t="shared" ref="N31:P31" si="21">N32+N33+N34+N35</f>
        <v>30000</v>
      </c>
      <c r="O31" s="5">
        <f t="shared" si="21"/>
        <v>0</v>
      </c>
      <c r="P31" s="5">
        <f t="shared" si="21"/>
        <v>0</v>
      </c>
    </row>
    <row r="32" spans="1:17" ht="15.75" customHeight="1">
      <c r="A32" s="15" t="s">
        <v>10</v>
      </c>
      <c r="B32" s="7"/>
      <c r="C32" s="10">
        <v>851</v>
      </c>
      <c r="D32" s="10">
        <v>290</v>
      </c>
      <c r="E32" s="100">
        <f t="shared" si="3"/>
        <v>34797.19</v>
      </c>
      <c r="F32" s="106">
        <v>30000</v>
      </c>
      <c r="G32" s="106">
        <v>4797.1899999999996</v>
      </c>
      <c r="H32" s="106"/>
      <c r="I32" s="100">
        <f t="shared" si="4"/>
        <v>30000</v>
      </c>
      <c r="J32" s="106">
        <v>30000</v>
      </c>
      <c r="K32" s="106"/>
      <c r="L32" s="3"/>
      <c r="M32" s="70">
        <f t="shared" si="5"/>
        <v>30000</v>
      </c>
      <c r="N32" s="3">
        <v>30000</v>
      </c>
      <c r="O32" s="3"/>
      <c r="P32" s="3"/>
    </row>
    <row r="33" spans="1:16" ht="17.25" customHeight="1">
      <c r="A33" s="15" t="s">
        <v>11</v>
      </c>
      <c r="B33" s="7"/>
      <c r="C33" s="10">
        <v>851</v>
      </c>
      <c r="D33" s="10">
        <v>290</v>
      </c>
      <c r="E33" s="100">
        <f t="shared" si="3"/>
        <v>0</v>
      </c>
      <c r="F33" s="106"/>
      <c r="G33" s="106"/>
      <c r="H33" s="106"/>
      <c r="I33" s="100">
        <f t="shared" si="4"/>
        <v>0</v>
      </c>
      <c r="J33" s="106"/>
      <c r="K33" s="106"/>
      <c r="L33" s="3"/>
      <c r="M33" s="70">
        <f t="shared" si="5"/>
        <v>0</v>
      </c>
      <c r="N33" s="3"/>
      <c r="O33" s="3"/>
      <c r="P33" s="3"/>
    </row>
    <row r="34" spans="1:16" ht="18" customHeight="1">
      <c r="A34" s="15" t="s">
        <v>215</v>
      </c>
      <c r="B34" s="7"/>
      <c r="C34" s="10">
        <v>852</v>
      </c>
      <c r="D34" s="10">
        <v>290</v>
      </c>
      <c r="E34" s="100">
        <f t="shared" si="3"/>
        <v>0</v>
      </c>
      <c r="F34" s="106"/>
      <c r="G34" s="106"/>
      <c r="H34" s="106"/>
      <c r="I34" s="100">
        <f t="shared" si="4"/>
        <v>0</v>
      </c>
      <c r="J34" s="106"/>
      <c r="K34" s="106"/>
      <c r="L34" s="3"/>
      <c r="M34" s="70">
        <f t="shared" si="5"/>
        <v>0</v>
      </c>
      <c r="N34" s="3"/>
      <c r="O34" s="3"/>
      <c r="P34" s="3"/>
    </row>
    <row r="35" spans="1:16" ht="17.25" customHeight="1">
      <c r="A35" s="15" t="s">
        <v>25</v>
      </c>
      <c r="B35" s="7"/>
      <c r="C35" s="10">
        <v>853</v>
      </c>
      <c r="D35" s="10">
        <v>290</v>
      </c>
      <c r="E35" s="100">
        <f t="shared" si="3"/>
        <v>0</v>
      </c>
      <c r="F35" s="106"/>
      <c r="G35" s="106"/>
      <c r="H35" s="106"/>
      <c r="I35" s="100">
        <f t="shared" si="4"/>
        <v>0</v>
      </c>
      <c r="J35" s="106"/>
      <c r="K35" s="106"/>
      <c r="L35" s="3"/>
      <c r="M35" s="70">
        <f t="shared" si="5"/>
        <v>0</v>
      </c>
      <c r="N35" s="3"/>
      <c r="O35" s="3"/>
      <c r="P35" s="3"/>
    </row>
    <row r="36" spans="1:16" ht="29.25" customHeight="1">
      <c r="A36" s="14" t="s">
        <v>26</v>
      </c>
      <c r="B36" s="12">
        <v>250</v>
      </c>
      <c r="C36" s="11"/>
      <c r="D36" s="8"/>
      <c r="E36" s="100">
        <f t="shared" si="3"/>
        <v>600</v>
      </c>
      <c r="F36" s="105">
        <f>F37</f>
        <v>0</v>
      </c>
      <c r="G36" s="105">
        <f t="shared" ref="G36:P36" si="22">G37</f>
        <v>600</v>
      </c>
      <c r="H36" s="105">
        <f t="shared" si="22"/>
        <v>0</v>
      </c>
      <c r="I36" s="100">
        <f t="shared" si="4"/>
        <v>0</v>
      </c>
      <c r="J36" s="105">
        <f>J37</f>
        <v>0</v>
      </c>
      <c r="K36" s="105">
        <f t="shared" si="22"/>
        <v>0</v>
      </c>
      <c r="L36" s="5">
        <f t="shared" si="22"/>
        <v>0</v>
      </c>
      <c r="M36" s="70">
        <f t="shared" si="5"/>
        <v>0</v>
      </c>
      <c r="N36" s="5">
        <f>N37</f>
        <v>0</v>
      </c>
      <c r="O36" s="5">
        <f t="shared" si="22"/>
        <v>0</v>
      </c>
      <c r="P36" s="5">
        <f t="shared" si="22"/>
        <v>0</v>
      </c>
    </row>
    <row r="37" spans="1:16" ht="58.5" customHeight="1">
      <c r="A37" s="15" t="s">
        <v>214</v>
      </c>
      <c r="B37" s="7"/>
      <c r="C37" s="10">
        <v>831</v>
      </c>
      <c r="D37" s="10">
        <v>290</v>
      </c>
      <c r="E37" s="100">
        <f t="shared" si="3"/>
        <v>600</v>
      </c>
      <c r="F37" s="106"/>
      <c r="G37" s="106">
        <v>600</v>
      </c>
      <c r="H37" s="106"/>
      <c r="I37" s="100">
        <f t="shared" si="4"/>
        <v>0</v>
      </c>
      <c r="J37" s="106"/>
      <c r="K37" s="106"/>
      <c r="L37" s="3"/>
      <c r="M37" s="70">
        <f t="shared" si="5"/>
        <v>0</v>
      </c>
      <c r="N37" s="3"/>
      <c r="O37" s="3"/>
      <c r="P37" s="3"/>
    </row>
    <row r="38" spans="1:16" ht="25.5">
      <c r="A38" s="14" t="s">
        <v>23</v>
      </c>
      <c r="B38" s="6">
        <v>260</v>
      </c>
      <c r="C38" s="8">
        <v>240</v>
      </c>
      <c r="D38" s="8"/>
      <c r="E38" s="100">
        <f t="shared" si="3"/>
        <v>762462.21</v>
      </c>
      <c r="F38" s="105">
        <f>F39+F40+F41+F67</f>
        <v>230000</v>
      </c>
      <c r="G38" s="105">
        <f t="shared" ref="G38:H38" si="23">G39+G40+G41+G67</f>
        <v>0</v>
      </c>
      <c r="H38" s="105">
        <f t="shared" si="23"/>
        <v>532462.21</v>
      </c>
      <c r="I38" s="100">
        <f t="shared" si="4"/>
        <v>260000</v>
      </c>
      <c r="J38" s="105">
        <f>J39+J40+J41+J67</f>
        <v>230000</v>
      </c>
      <c r="K38" s="105">
        <f t="shared" ref="K38" si="24">K39+K40+K41+K67</f>
        <v>0</v>
      </c>
      <c r="L38" s="5">
        <f t="shared" ref="L38" si="25">L39+L40+L41+L67</f>
        <v>30000</v>
      </c>
      <c r="M38" s="70">
        <f t="shared" si="5"/>
        <v>260000</v>
      </c>
      <c r="N38" s="5">
        <f>N39+N40+N41+N67</f>
        <v>230000</v>
      </c>
      <c r="O38" s="5">
        <f t="shared" ref="O38" si="26">O39+O40+O41+O67</f>
        <v>0</v>
      </c>
      <c r="P38" s="5">
        <f t="shared" ref="P38" si="27">P39+P40+P41+P67</f>
        <v>30000</v>
      </c>
    </row>
    <row r="39" spans="1:16" ht="25.5">
      <c r="A39" s="15" t="s">
        <v>211</v>
      </c>
      <c r="B39" s="6"/>
      <c r="C39" s="10">
        <v>241</v>
      </c>
      <c r="D39" s="8"/>
      <c r="E39" s="100">
        <f t="shared" si="3"/>
        <v>0</v>
      </c>
      <c r="F39" s="105"/>
      <c r="G39" s="105"/>
      <c r="H39" s="105"/>
      <c r="I39" s="100">
        <f t="shared" si="4"/>
        <v>0</v>
      </c>
      <c r="J39" s="105"/>
      <c r="K39" s="105"/>
      <c r="L39" s="5"/>
      <c r="M39" s="70">
        <f t="shared" si="5"/>
        <v>0</v>
      </c>
      <c r="N39" s="5"/>
      <c r="O39" s="5"/>
      <c r="P39" s="5"/>
    </row>
    <row r="40" spans="1:16" ht="38.25">
      <c r="A40" s="15" t="s">
        <v>212</v>
      </c>
      <c r="B40" s="6"/>
      <c r="C40" s="10">
        <v>243</v>
      </c>
      <c r="D40" s="8"/>
      <c r="E40" s="100">
        <f t="shared" si="3"/>
        <v>0</v>
      </c>
      <c r="F40" s="105"/>
      <c r="G40" s="105"/>
      <c r="H40" s="105"/>
      <c r="I40" s="100">
        <f t="shared" si="4"/>
        <v>0</v>
      </c>
      <c r="J40" s="105"/>
      <c r="K40" s="105"/>
      <c r="L40" s="5"/>
      <c r="M40" s="70">
        <f t="shared" si="5"/>
        <v>0</v>
      </c>
      <c r="N40" s="5"/>
      <c r="O40" s="5"/>
      <c r="P40" s="5"/>
    </row>
    <row r="41" spans="1:16" ht="38.25">
      <c r="A41" s="14" t="s">
        <v>213</v>
      </c>
      <c r="B41" s="6"/>
      <c r="C41" s="8">
        <v>244</v>
      </c>
      <c r="D41" s="8"/>
      <c r="E41" s="100">
        <f t="shared" si="3"/>
        <v>762462.21</v>
      </c>
      <c r="F41" s="105">
        <f>F42+F43+F44+F52+F53+F56+F60+F63+F64</f>
        <v>230000</v>
      </c>
      <c r="G41" s="105">
        <f t="shared" ref="G41:H41" si="28">G42+G43+G44+G52+G53+G56+G60+G63+G64</f>
        <v>0</v>
      </c>
      <c r="H41" s="105">
        <f t="shared" si="28"/>
        <v>532462.21</v>
      </c>
      <c r="I41" s="100">
        <f t="shared" si="4"/>
        <v>260000</v>
      </c>
      <c r="J41" s="105">
        <f>J42+J43+J44+J52+J53+J56+J60+J63+J64</f>
        <v>230000</v>
      </c>
      <c r="K41" s="105">
        <f t="shared" ref="K41" si="29">K42+K43+K44+K52+K53+K56+K60+K63+K64</f>
        <v>0</v>
      </c>
      <c r="L41" s="5">
        <f t="shared" ref="L41" si="30">L42+L43+L44+L52+L53+L56+L60+L63+L64</f>
        <v>30000</v>
      </c>
      <c r="M41" s="70">
        <f t="shared" si="5"/>
        <v>260000</v>
      </c>
      <c r="N41" s="5">
        <f>N42+N43+N44+N52+N53+N56+N60+N63+N64</f>
        <v>230000</v>
      </c>
      <c r="O41" s="5">
        <f t="shared" ref="O41" si="31">O42+O43+O44+O52+O53+O56+O60+O63+O64</f>
        <v>0</v>
      </c>
      <c r="P41" s="5">
        <f t="shared" ref="P41" si="32">P42+P43+P44+P52+P53+P56+P60+P63+P64</f>
        <v>30000</v>
      </c>
    </row>
    <row r="42" spans="1:16">
      <c r="A42" s="15" t="s">
        <v>8</v>
      </c>
      <c r="B42" s="7"/>
      <c r="C42" s="10">
        <v>244</v>
      </c>
      <c r="D42" s="10">
        <v>221</v>
      </c>
      <c r="E42" s="100">
        <f t="shared" si="3"/>
        <v>0</v>
      </c>
      <c r="F42" s="106"/>
      <c r="G42" s="106"/>
      <c r="H42" s="106"/>
      <c r="I42" s="100">
        <f t="shared" si="4"/>
        <v>0</v>
      </c>
      <c r="J42" s="106"/>
      <c r="K42" s="106"/>
      <c r="L42" s="3"/>
      <c r="M42" s="70">
        <f t="shared" si="5"/>
        <v>0</v>
      </c>
      <c r="N42" s="3"/>
      <c r="O42" s="3"/>
      <c r="P42" s="3"/>
    </row>
    <row r="43" spans="1:16">
      <c r="A43" s="15" t="s">
        <v>9</v>
      </c>
      <c r="B43" s="7"/>
      <c r="C43" s="10">
        <v>244</v>
      </c>
      <c r="D43" s="10">
        <v>222</v>
      </c>
      <c r="E43" s="100">
        <f t="shared" si="3"/>
        <v>0</v>
      </c>
      <c r="F43" s="106"/>
      <c r="G43" s="106"/>
      <c r="H43" s="106"/>
      <c r="I43" s="100">
        <f t="shared" si="4"/>
        <v>0</v>
      </c>
      <c r="J43" s="106"/>
      <c r="K43" s="106"/>
      <c r="L43" s="3"/>
      <c r="M43" s="70">
        <f t="shared" si="5"/>
        <v>0</v>
      </c>
      <c r="N43" s="3"/>
      <c r="O43" s="3"/>
      <c r="P43" s="3"/>
    </row>
    <row r="44" spans="1:16">
      <c r="A44" s="15" t="s">
        <v>24</v>
      </c>
      <c r="B44" s="7"/>
      <c r="C44" s="10">
        <v>244</v>
      </c>
      <c r="D44" s="10">
        <v>223</v>
      </c>
      <c r="E44" s="100">
        <f t="shared" si="3"/>
        <v>58932.21</v>
      </c>
      <c r="F44" s="106">
        <f>SUM(F45:F49)</f>
        <v>0</v>
      </c>
      <c r="G44" s="106">
        <f t="shared" ref="G44:P44" si="33">SUM(G45:G49)</f>
        <v>0</v>
      </c>
      <c r="H44" s="106">
        <f t="shared" si="33"/>
        <v>58932.21</v>
      </c>
      <c r="I44" s="100">
        <f t="shared" si="4"/>
        <v>0</v>
      </c>
      <c r="J44" s="106">
        <f>SUM(J45:J49)</f>
        <v>0</v>
      </c>
      <c r="K44" s="106">
        <f t="shared" si="33"/>
        <v>0</v>
      </c>
      <c r="L44" s="3">
        <f t="shared" si="33"/>
        <v>0</v>
      </c>
      <c r="M44" s="70">
        <f t="shared" si="5"/>
        <v>0</v>
      </c>
      <c r="N44" s="3">
        <f>SUM(N45:N49)</f>
        <v>0</v>
      </c>
      <c r="O44" s="3">
        <f t="shared" si="33"/>
        <v>0</v>
      </c>
      <c r="P44" s="3">
        <f t="shared" si="33"/>
        <v>0</v>
      </c>
    </row>
    <row r="45" spans="1:16" ht="15" customHeight="1">
      <c r="A45" s="15" t="s">
        <v>15</v>
      </c>
      <c r="B45" s="7"/>
      <c r="C45" s="10">
        <v>244</v>
      </c>
      <c r="D45" s="10">
        <v>223</v>
      </c>
      <c r="E45" s="100">
        <f t="shared" si="3"/>
        <v>0</v>
      </c>
      <c r="F45" s="106"/>
      <c r="G45" s="106"/>
      <c r="H45" s="106"/>
      <c r="I45" s="100">
        <f t="shared" si="4"/>
        <v>0</v>
      </c>
      <c r="J45" s="106"/>
      <c r="K45" s="106"/>
      <c r="L45" s="3"/>
      <c r="M45" s="70">
        <f t="shared" si="5"/>
        <v>0</v>
      </c>
      <c r="N45" s="3"/>
      <c r="O45" s="3"/>
      <c r="P45" s="3"/>
    </row>
    <row r="46" spans="1:16">
      <c r="A46" s="15" t="s">
        <v>16</v>
      </c>
      <c r="B46" s="7"/>
      <c r="C46" s="10">
        <v>244</v>
      </c>
      <c r="D46" s="10">
        <v>223</v>
      </c>
      <c r="E46" s="100">
        <f t="shared" si="3"/>
        <v>0</v>
      </c>
      <c r="F46" s="106"/>
      <c r="G46" s="106"/>
      <c r="H46" s="106"/>
      <c r="I46" s="100">
        <f t="shared" si="4"/>
        <v>0</v>
      </c>
      <c r="J46" s="106"/>
      <c r="K46" s="106"/>
      <c r="L46" s="3"/>
      <c r="M46" s="70">
        <f t="shared" si="5"/>
        <v>0</v>
      </c>
      <c r="N46" s="3"/>
      <c r="O46" s="3"/>
      <c r="P46" s="3"/>
    </row>
    <row r="47" spans="1:16">
      <c r="A47" s="15" t="s">
        <v>18</v>
      </c>
      <c r="B47" s="7"/>
      <c r="C47" s="10">
        <v>244</v>
      </c>
      <c r="D47" s="10">
        <v>223</v>
      </c>
      <c r="E47" s="100">
        <f t="shared" si="3"/>
        <v>0</v>
      </c>
      <c r="F47" s="106"/>
      <c r="G47" s="106"/>
      <c r="H47" s="106"/>
      <c r="I47" s="100">
        <f t="shared" si="4"/>
        <v>0</v>
      </c>
      <c r="J47" s="106"/>
      <c r="K47" s="106"/>
      <c r="L47" s="3"/>
      <c r="M47" s="70">
        <f t="shared" si="5"/>
        <v>0</v>
      </c>
      <c r="N47" s="3"/>
      <c r="O47" s="3"/>
      <c r="P47" s="3"/>
    </row>
    <row r="48" spans="1:16">
      <c r="A48" s="15" t="s">
        <v>17</v>
      </c>
      <c r="B48" s="7"/>
      <c r="C48" s="10">
        <v>244</v>
      </c>
      <c r="D48" s="10">
        <v>223</v>
      </c>
      <c r="E48" s="100">
        <f t="shared" si="3"/>
        <v>0</v>
      </c>
      <c r="F48" s="106"/>
      <c r="G48" s="106"/>
      <c r="H48" s="106"/>
      <c r="I48" s="100">
        <f t="shared" si="4"/>
        <v>0</v>
      </c>
      <c r="J48" s="106"/>
      <c r="K48" s="106"/>
      <c r="L48" s="3"/>
      <c r="M48" s="70">
        <f t="shared" si="5"/>
        <v>0</v>
      </c>
      <c r="N48" s="3"/>
      <c r="O48" s="3"/>
      <c r="P48" s="3"/>
    </row>
    <row r="49" spans="1:17">
      <c r="A49" s="15" t="s">
        <v>172</v>
      </c>
      <c r="B49" s="7"/>
      <c r="C49" s="10">
        <v>244</v>
      </c>
      <c r="D49" s="10">
        <v>223</v>
      </c>
      <c r="E49" s="100">
        <f t="shared" si="3"/>
        <v>58932.21</v>
      </c>
      <c r="F49" s="106">
        <f>F50+F51</f>
        <v>0</v>
      </c>
      <c r="G49" s="106">
        <f t="shared" ref="G49:P49" si="34">G50+G51</f>
        <v>0</v>
      </c>
      <c r="H49" s="106">
        <f t="shared" si="34"/>
        <v>58932.21</v>
      </c>
      <c r="I49" s="100">
        <f t="shared" si="4"/>
        <v>0</v>
      </c>
      <c r="J49" s="106">
        <f t="shared" si="34"/>
        <v>0</v>
      </c>
      <c r="K49" s="106">
        <f t="shared" si="34"/>
        <v>0</v>
      </c>
      <c r="L49" s="3">
        <f t="shared" si="34"/>
        <v>0</v>
      </c>
      <c r="M49" s="70">
        <f t="shared" si="5"/>
        <v>0</v>
      </c>
      <c r="N49" s="3">
        <f t="shared" si="34"/>
        <v>0</v>
      </c>
      <c r="O49" s="3">
        <f t="shared" si="34"/>
        <v>0</v>
      </c>
      <c r="P49" s="3">
        <f t="shared" si="34"/>
        <v>0</v>
      </c>
    </row>
    <row r="50" spans="1:17">
      <c r="A50" s="15" t="s">
        <v>174</v>
      </c>
      <c r="B50" s="7"/>
      <c r="C50" s="10"/>
      <c r="D50" s="10"/>
      <c r="E50" s="100">
        <f t="shared" si="3"/>
        <v>0</v>
      </c>
      <c r="F50" s="106"/>
      <c r="G50" s="106"/>
      <c r="H50" s="106"/>
      <c r="I50" s="100">
        <f t="shared" si="4"/>
        <v>0</v>
      </c>
      <c r="J50" s="106"/>
      <c r="K50" s="106"/>
      <c r="L50" s="3"/>
      <c r="M50" s="70">
        <f t="shared" si="5"/>
        <v>0</v>
      </c>
      <c r="N50" s="3"/>
      <c r="O50" s="3"/>
      <c r="P50" s="3"/>
      <c r="Q50" s="64"/>
    </row>
    <row r="51" spans="1:17">
      <c r="A51" s="15" t="s">
        <v>173</v>
      </c>
      <c r="B51" s="7"/>
      <c r="C51" s="10"/>
      <c r="D51" s="10"/>
      <c r="E51" s="100">
        <f t="shared" si="3"/>
        <v>58932.21</v>
      </c>
      <c r="F51" s="106"/>
      <c r="G51" s="106"/>
      <c r="H51" s="106">
        <v>58932.21</v>
      </c>
      <c r="I51" s="100">
        <f t="shared" si="4"/>
        <v>0</v>
      </c>
      <c r="J51" s="106"/>
      <c r="K51" s="106"/>
      <c r="L51" s="3"/>
      <c r="M51" s="70">
        <f t="shared" si="5"/>
        <v>0</v>
      </c>
      <c r="N51" s="3"/>
      <c r="O51" s="3"/>
      <c r="P51" s="3"/>
    </row>
    <row r="52" spans="1:17">
      <c r="A52" s="59" t="s">
        <v>29</v>
      </c>
      <c r="B52" s="60"/>
      <c r="C52" s="61">
        <v>244</v>
      </c>
      <c r="D52" s="61">
        <v>224</v>
      </c>
      <c r="E52" s="100">
        <f t="shared" si="3"/>
        <v>0</v>
      </c>
      <c r="F52" s="63"/>
      <c r="G52" s="63"/>
      <c r="H52" s="63"/>
      <c r="I52" s="100">
        <f t="shared" si="4"/>
        <v>0</v>
      </c>
      <c r="J52" s="63"/>
      <c r="K52" s="63"/>
      <c r="L52" s="63"/>
      <c r="M52" s="70">
        <f t="shared" si="5"/>
        <v>0</v>
      </c>
      <c r="N52" s="63"/>
      <c r="O52" s="63"/>
      <c r="P52" s="63"/>
    </row>
    <row r="53" spans="1:17">
      <c r="A53" s="15" t="s">
        <v>31</v>
      </c>
      <c r="B53" s="7"/>
      <c r="C53" s="10">
        <v>244</v>
      </c>
      <c r="D53" s="10">
        <v>225</v>
      </c>
      <c r="E53" s="100">
        <f t="shared" si="3"/>
        <v>150000</v>
      </c>
      <c r="F53" s="106">
        <f>SUM(F54:F55)</f>
        <v>120000</v>
      </c>
      <c r="G53" s="106">
        <f t="shared" ref="G53:P53" si="35">SUM(G54:G55)</f>
        <v>0</v>
      </c>
      <c r="H53" s="106">
        <f t="shared" si="35"/>
        <v>30000</v>
      </c>
      <c r="I53" s="100">
        <f t="shared" si="4"/>
        <v>150000</v>
      </c>
      <c r="J53" s="106">
        <f t="shared" si="35"/>
        <v>120000</v>
      </c>
      <c r="K53" s="106">
        <f t="shared" si="35"/>
        <v>0</v>
      </c>
      <c r="L53" s="3">
        <f t="shared" si="35"/>
        <v>30000</v>
      </c>
      <c r="M53" s="70">
        <f t="shared" si="5"/>
        <v>150000</v>
      </c>
      <c r="N53" s="3">
        <f t="shared" si="35"/>
        <v>120000</v>
      </c>
      <c r="O53" s="3">
        <f t="shared" si="35"/>
        <v>0</v>
      </c>
      <c r="P53" s="3">
        <f t="shared" si="35"/>
        <v>30000</v>
      </c>
    </row>
    <row r="54" spans="1:17">
      <c r="A54" s="15" t="s">
        <v>174</v>
      </c>
      <c r="B54" s="7"/>
      <c r="C54" s="10"/>
      <c r="D54" s="91">
        <v>225020</v>
      </c>
      <c r="E54" s="100">
        <f t="shared" si="3"/>
        <v>120000</v>
      </c>
      <c r="F54" s="106">
        <v>120000</v>
      </c>
      <c r="G54" s="106"/>
      <c r="H54" s="106"/>
      <c r="I54" s="100">
        <f t="shared" si="4"/>
        <v>120000</v>
      </c>
      <c r="J54" s="106">
        <v>120000</v>
      </c>
      <c r="K54" s="106"/>
      <c r="L54" s="3"/>
      <c r="M54" s="70">
        <f t="shared" si="5"/>
        <v>120000</v>
      </c>
      <c r="N54" s="3">
        <v>120000</v>
      </c>
      <c r="O54" s="3"/>
      <c r="P54" s="3"/>
    </row>
    <row r="55" spans="1:17">
      <c r="A55" s="15" t="s">
        <v>173</v>
      </c>
      <c r="B55" s="7"/>
      <c r="C55" s="10"/>
      <c r="D55" s="10"/>
      <c r="E55" s="100">
        <f t="shared" si="3"/>
        <v>30000</v>
      </c>
      <c r="F55" s="106"/>
      <c r="G55" s="106"/>
      <c r="H55" s="106">
        <v>30000</v>
      </c>
      <c r="I55" s="100">
        <f t="shared" si="4"/>
        <v>30000</v>
      </c>
      <c r="J55" s="106"/>
      <c r="K55" s="106"/>
      <c r="L55" s="3">
        <v>30000</v>
      </c>
      <c r="M55" s="70">
        <f t="shared" si="5"/>
        <v>30000</v>
      </c>
      <c r="N55" s="3"/>
      <c r="O55" s="3"/>
      <c r="P55" s="3">
        <v>30000</v>
      </c>
    </row>
    <row r="56" spans="1:17">
      <c r="A56" s="15" t="s">
        <v>0</v>
      </c>
      <c r="B56" s="7"/>
      <c r="C56" s="10">
        <v>244</v>
      </c>
      <c r="D56" s="10">
        <v>226</v>
      </c>
      <c r="E56" s="100">
        <f t="shared" si="3"/>
        <v>235300</v>
      </c>
      <c r="F56" s="106">
        <f>SUM(F57:F59)</f>
        <v>110000</v>
      </c>
      <c r="G56" s="106">
        <f>SUM(G58:G59)</f>
        <v>0</v>
      </c>
      <c r="H56" s="106">
        <f>SUM(H58:H59)</f>
        <v>125300</v>
      </c>
      <c r="I56" s="100">
        <f t="shared" si="4"/>
        <v>110000</v>
      </c>
      <c r="J56" s="106">
        <f>SUM(J57:J59)</f>
        <v>110000</v>
      </c>
      <c r="K56" s="106">
        <f>SUM(K58:K59)</f>
        <v>0</v>
      </c>
      <c r="L56" s="3">
        <f>SUM(L58:L59)</f>
        <v>0</v>
      </c>
      <c r="M56" s="70">
        <f t="shared" si="5"/>
        <v>110000</v>
      </c>
      <c r="N56" s="3">
        <f>SUM(N57:N59)</f>
        <v>110000</v>
      </c>
      <c r="O56" s="3">
        <f>SUM(O58:O59)</f>
        <v>0</v>
      </c>
      <c r="P56" s="3">
        <f>SUM(P58:P59)</f>
        <v>0</v>
      </c>
    </row>
    <row r="57" spans="1:17">
      <c r="A57" s="15" t="s">
        <v>174</v>
      </c>
      <c r="B57" s="7"/>
      <c r="C57" s="10"/>
      <c r="D57" s="91">
        <v>226090</v>
      </c>
      <c r="E57" s="100">
        <f t="shared" si="3"/>
        <v>70000</v>
      </c>
      <c r="F57" s="106">
        <v>70000</v>
      </c>
      <c r="G57" s="106"/>
      <c r="H57" s="106"/>
      <c r="I57" s="100">
        <f t="shared" si="4"/>
        <v>70000</v>
      </c>
      <c r="J57" s="106">
        <v>70000</v>
      </c>
      <c r="K57" s="106"/>
      <c r="L57" s="3"/>
      <c r="M57" s="70">
        <f t="shared" si="5"/>
        <v>70000</v>
      </c>
      <c r="N57" s="3">
        <v>70000</v>
      </c>
      <c r="O57" s="3"/>
      <c r="P57" s="3"/>
    </row>
    <row r="58" spans="1:17">
      <c r="A58" s="15" t="s">
        <v>174</v>
      </c>
      <c r="B58" s="7"/>
      <c r="C58" s="10">
        <v>244</v>
      </c>
      <c r="D58" s="10">
        <v>226320</v>
      </c>
      <c r="E58" s="100">
        <f t="shared" si="3"/>
        <v>40000</v>
      </c>
      <c r="F58" s="106">
        <v>40000</v>
      </c>
      <c r="G58" s="106"/>
      <c r="H58" s="106"/>
      <c r="I58" s="100">
        <f t="shared" si="4"/>
        <v>40000</v>
      </c>
      <c r="J58" s="106">
        <v>40000</v>
      </c>
      <c r="K58" s="106"/>
      <c r="L58" s="3"/>
      <c r="M58" s="70">
        <f t="shared" si="5"/>
        <v>40000</v>
      </c>
      <c r="N58" s="3">
        <v>40000</v>
      </c>
      <c r="O58" s="3"/>
      <c r="P58" s="3"/>
    </row>
    <row r="59" spans="1:17">
      <c r="A59" s="15" t="s">
        <v>173</v>
      </c>
      <c r="B59" s="7"/>
      <c r="C59" s="10">
        <v>244</v>
      </c>
      <c r="D59" s="10"/>
      <c r="E59" s="100">
        <f t="shared" si="3"/>
        <v>125300</v>
      </c>
      <c r="F59" s="106"/>
      <c r="G59" s="106"/>
      <c r="H59" s="106">
        <f>51900+7400+40000+10000+16000</f>
        <v>125300</v>
      </c>
      <c r="I59" s="100">
        <f t="shared" si="4"/>
        <v>0</v>
      </c>
      <c r="J59" s="106"/>
      <c r="K59" s="106"/>
      <c r="L59" s="3"/>
      <c r="M59" s="70">
        <f t="shared" si="5"/>
        <v>0</v>
      </c>
      <c r="N59" s="3"/>
      <c r="O59" s="3"/>
      <c r="P59" s="3"/>
    </row>
    <row r="60" spans="1:17">
      <c r="A60" s="15" t="s">
        <v>12</v>
      </c>
      <c r="B60" s="7"/>
      <c r="C60" s="10">
        <v>244</v>
      </c>
      <c r="D60" s="10">
        <v>310</v>
      </c>
      <c r="E60" s="100">
        <f t="shared" si="3"/>
        <v>88100</v>
      </c>
      <c r="F60" s="106">
        <f>F62+F61</f>
        <v>0</v>
      </c>
      <c r="G60" s="106">
        <f t="shared" ref="G60" si="36">G62+G61</f>
        <v>0</v>
      </c>
      <c r="H60" s="106">
        <f>H62+H61</f>
        <v>88100</v>
      </c>
      <c r="I60" s="100">
        <f t="shared" si="4"/>
        <v>0</v>
      </c>
      <c r="J60" s="106">
        <f t="shared" ref="J60:P60" si="37">J62+J61</f>
        <v>0</v>
      </c>
      <c r="K60" s="106">
        <f t="shared" si="37"/>
        <v>0</v>
      </c>
      <c r="L60" s="3">
        <f t="shared" si="37"/>
        <v>0</v>
      </c>
      <c r="M60" s="70">
        <f t="shared" si="5"/>
        <v>0</v>
      </c>
      <c r="N60" s="3">
        <f t="shared" si="37"/>
        <v>0</v>
      </c>
      <c r="O60" s="3">
        <f t="shared" si="37"/>
        <v>0</v>
      </c>
      <c r="P60" s="3">
        <f t="shared" si="37"/>
        <v>0</v>
      </c>
    </row>
    <row r="61" spans="1:17">
      <c r="A61" s="15" t="s">
        <v>174</v>
      </c>
      <c r="B61" s="7"/>
      <c r="C61" s="10"/>
      <c r="D61" s="10"/>
      <c r="E61" s="100">
        <f t="shared" si="3"/>
        <v>0</v>
      </c>
      <c r="F61" s="106"/>
      <c r="G61" s="106"/>
      <c r="H61" s="106"/>
      <c r="I61" s="100">
        <f t="shared" si="4"/>
        <v>0</v>
      </c>
      <c r="J61" s="106"/>
      <c r="K61" s="106"/>
      <c r="L61" s="3"/>
      <c r="M61" s="70">
        <f t="shared" si="5"/>
        <v>0</v>
      </c>
      <c r="N61" s="3"/>
      <c r="O61" s="3"/>
      <c r="P61" s="3"/>
    </row>
    <row r="62" spans="1:17" ht="16.5" customHeight="1">
      <c r="A62" s="15" t="s">
        <v>173</v>
      </c>
      <c r="B62" s="7"/>
      <c r="C62" s="10"/>
      <c r="D62" s="10"/>
      <c r="E62" s="100">
        <f t="shared" si="3"/>
        <v>88100</v>
      </c>
      <c r="F62" s="106"/>
      <c r="G62" s="106"/>
      <c r="H62" s="106">
        <v>88100</v>
      </c>
      <c r="I62" s="100">
        <f t="shared" si="4"/>
        <v>0</v>
      </c>
      <c r="J62" s="106"/>
      <c r="K62" s="106"/>
      <c r="L62" s="3"/>
      <c r="M62" s="70">
        <f t="shared" si="5"/>
        <v>0</v>
      </c>
      <c r="N62" s="3"/>
      <c r="O62" s="3"/>
      <c r="P62" s="3"/>
    </row>
    <row r="63" spans="1:17" ht="15.75" customHeight="1">
      <c r="A63" s="15" t="s">
        <v>13</v>
      </c>
      <c r="B63" s="7"/>
      <c r="C63" s="10">
        <v>244</v>
      </c>
      <c r="D63" s="10">
        <v>320</v>
      </c>
      <c r="E63" s="100">
        <f t="shared" si="3"/>
        <v>0</v>
      </c>
      <c r="F63" s="106"/>
      <c r="G63" s="106"/>
      <c r="H63" s="106"/>
      <c r="I63" s="100">
        <f t="shared" si="4"/>
        <v>0</v>
      </c>
      <c r="J63" s="106"/>
      <c r="K63" s="106"/>
      <c r="L63" s="3"/>
      <c r="M63" s="70">
        <f t="shared" si="5"/>
        <v>0</v>
      </c>
      <c r="N63" s="3"/>
      <c r="O63" s="3"/>
      <c r="P63" s="3"/>
    </row>
    <row r="64" spans="1:17" ht="30.75" customHeight="1">
      <c r="A64" s="15" t="s">
        <v>14</v>
      </c>
      <c r="B64" s="7"/>
      <c r="C64" s="10">
        <v>244</v>
      </c>
      <c r="D64" s="10">
        <v>340</v>
      </c>
      <c r="E64" s="100">
        <f t="shared" si="3"/>
        <v>230130</v>
      </c>
      <c r="F64" s="106">
        <f>F65+F66</f>
        <v>0</v>
      </c>
      <c r="G64" s="106">
        <f t="shared" ref="G64:P64" si="38">G65+G66</f>
        <v>0</v>
      </c>
      <c r="H64" s="106">
        <f t="shared" si="38"/>
        <v>230130</v>
      </c>
      <c r="I64" s="100">
        <f t="shared" si="4"/>
        <v>0</v>
      </c>
      <c r="J64" s="106">
        <f t="shared" si="38"/>
        <v>0</v>
      </c>
      <c r="K64" s="106">
        <f t="shared" si="38"/>
        <v>0</v>
      </c>
      <c r="L64" s="3">
        <f t="shared" si="38"/>
        <v>0</v>
      </c>
      <c r="M64" s="70">
        <f t="shared" si="5"/>
        <v>0</v>
      </c>
      <c r="N64" s="3">
        <f t="shared" si="38"/>
        <v>0</v>
      </c>
      <c r="O64" s="3">
        <f t="shared" si="38"/>
        <v>0</v>
      </c>
      <c r="P64" s="3">
        <f t="shared" si="38"/>
        <v>0</v>
      </c>
    </row>
    <row r="65" spans="1:16" ht="15.75" customHeight="1">
      <c r="A65" s="15" t="s">
        <v>174</v>
      </c>
      <c r="B65" s="7"/>
      <c r="C65" s="10"/>
      <c r="D65" s="10"/>
      <c r="E65" s="100">
        <f t="shared" si="3"/>
        <v>0</v>
      </c>
      <c r="F65" s="106"/>
      <c r="G65" s="106"/>
      <c r="H65" s="106"/>
      <c r="I65" s="100">
        <f t="shared" si="4"/>
        <v>0</v>
      </c>
      <c r="J65" s="106"/>
      <c r="K65" s="106"/>
      <c r="L65" s="3"/>
      <c r="M65" s="70">
        <f t="shared" si="5"/>
        <v>0</v>
      </c>
      <c r="N65" s="3"/>
      <c r="O65" s="3"/>
      <c r="P65" s="3"/>
    </row>
    <row r="66" spans="1:16" ht="16.5" customHeight="1">
      <c r="A66" s="15" t="s">
        <v>173</v>
      </c>
      <c r="B66" s="7"/>
      <c r="C66" s="10"/>
      <c r="D66" s="10"/>
      <c r="E66" s="100">
        <f t="shared" si="3"/>
        <v>230130</v>
      </c>
      <c r="F66" s="106"/>
      <c r="G66" s="106"/>
      <c r="H66" s="106">
        <f>180000+10130+30000+10000</f>
        <v>230130</v>
      </c>
      <c r="I66" s="100">
        <f t="shared" si="4"/>
        <v>0</v>
      </c>
      <c r="J66" s="106"/>
      <c r="K66" s="106"/>
      <c r="L66" s="3"/>
      <c r="M66" s="70">
        <f t="shared" si="5"/>
        <v>0</v>
      </c>
      <c r="N66" s="3"/>
      <c r="O66" s="3"/>
      <c r="P66" s="3"/>
    </row>
    <row r="67" spans="1:16" ht="70.5" customHeight="1">
      <c r="A67" s="15" t="s">
        <v>210</v>
      </c>
      <c r="B67" s="7"/>
      <c r="C67" s="10">
        <v>245</v>
      </c>
      <c r="D67" s="10"/>
      <c r="E67" s="100">
        <f t="shared" si="3"/>
        <v>0</v>
      </c>
      <c r="F67" s="106"/>
      <c r="G67" s="106"/>
      <c r="H67" s="106"/>
      <c r="I67" s="100">
        <f t="shared" si="4"/>
        <v>0</v>
      </c>
      <c r="J67" s="106"/>
      <c r="K67" s="106"/>
      <c r="L67" s="3"/>
      <c r="M67" s="70">
        <f t="shared" si="5"/>
        <v>0</v>
      </c>
      <c r="N67" s="3"/>
      <c r="O67" s="3"/>
      <c r="P67" s="3"/>
    </row>
    <row r="68" spans="1:16" ht="20.25" customHeight="1">
      <c r="A68" s="68" t="s">
        <v>166</v>
      </c>
      <c r="B68" s="68">
        <v>500</v>
      </c>
      <c r="C68" s="68"/>
      <c r="D68" s="68"/>
      <c r="E68" s="100">
        <f t="shared" si="3"/>
        <v>409288.21</v>
      </c>
      <c r="F68" s="100">
        <f>SUM(F69:F71)</f>
        <v>356</v>
      </c>
      <c r="G68" s="100">
        <f t="shared" ref="G68:H68" si="39">SUM(G69:G71)</f>
        <v>0</v>
      </c>
      <c r="H68" s="100">
        <f t="shared" si="39"/>
        <v>408932.21</v>
      </c>
      <c r="I68" s="100">
        <f t="shared" si="4"/>
        <v>0</v>
      </c>
      <c r="J68" s="100">
        <f>SUM(J69:J71)</f>
        <v>0</v>
      </c>
      <c r="K68" s="100">
        <f t="shared" ref="K68:L68" si="40">SUM(K69:K71)</f>
        <v>0</v>
      </c>
      <c r="L68" s="70">
        <f t="shared" si="40"/>
        <v>0</v>
      </c>
      <c r="M68" s="70">
        <f t="shared" si="5"/>
        <v>0</v>
      </c>
      <c r="N68" s="70">
        <f>SUM(N69:N71)</f>
        <v>0</v>
      </c>
      <c r="O68" s="70">
        <f t="shared" ref="O68:P68" si="41">SUM(O69:O71)</f>
        <v>0</v>
      </c>
      <c r="P68" s="70">
        <f t="shared" si="41"/>
        <v>0</v>
      </c>
    </row>
    <row r="69" spans="1:16" ht="18.75" customHeight="1">
      <c r="A69" s="73" t="s">
        <v>167</v>
      </c>
      <c r="B69" s="68"/>
      <c r="C69" s="69"/>
      <c r="D69" s="69"/>
      <c r="E69" s="100">
        <f t="shared" si="3"/>
        <v>356</v>
      </c>
      <c r="F69" s="107">
        <v>356</v>
      </c>
      <c r="G69" s="107"/>
      <c r="H69" s="107"/>
      <c r="I69" s="100">
        <f t="shared" si="4"/>
        <v>0</v>
      </c>
      <c r="J69" s="107"/>
      <c r="K69" s="108"/>
      <c r="L69" s="92"/>
      <c r="M69" s="70">
        <f t="shared" si="5"/>
        <v>0</v>
      </c>
      <c r="N69" s="62"/>
      <c r="O69" s="92"/>
      <c r="P69" s="92"/>
    </row>
    <row r="70" spans="1:16" ht="30">
      <c r="A70" s="73" t="s">
        <v>165</v>
      </c>
      <c r="B70" s="68"/>
      <c r="C70" s="69"/>
      <c r="D70" s="69"/>
      <c r="E70" s="100">
        <f t="shared" si="3"/>
        <v>0</v>
      </c>
      <c r="F70" s="107"/>
      <c r="G70" s="107"/>
      <c r="H70" s="107"/>
      <c r="I70" s="100">
        <f t="shared" si="4"/>
        <v>0</v>
      </c>
      <c r="J70" s="107"/>
      <c r="K70" s="108"/>
      <c r="L70" s="92"/>
      <c r="M70" s="70">
        <f t="shared" si="5"/>
        <v>0</v>
      </c>
      <c r="N70" s="62"/>
      <c r="O70" s="92"/>
      <c r="P70" s="92"/>
    </row>
    <row r="71" spans="1:16" ht="30">
      <c r="A71" s="73" t="s">
        <v>164</v>
      </c>
      <c r="B71" s="68"/>
      <c r="C71" s="69"/>
      <c r="D71" s="69"/>
      <c r="E71" s="100">
        <f t="shared" ref="E71:E72" si="42">F71+G71+H71</f>
        <v>408932.21</v>
      </c>
      <c r="F71" s="107"/>
      <c r="G71" s="107"/>
      <c r="H71" s="107">
        <v>408932.21</v>
      </c>
      <c r="I71" s="100">
        <f t="shared" ref="I71:I72" si="43">J71+K71+L71</f>
        <v>0</v>
      </c>
      <c r="J71" s="107"/>
      <c r="K71" s="108"/>
      <c r="L71" s="92"/>
      <c r="M71" s="70">
        <f t="shared" ref="M71:M72" si="44">N71+O71+P71</f>
        <v>0</v>
      </c>
      <c r="N71" s="62"/>
      <c r="O71" s="92"/>
      <c r="P71" s="92"/>
    </row>
    <row r="72" spans="1:16" ht="23.25" customHeight="1">
      <c r="A72" s="58" t="s">
        <v>38</v>
      </c>
      <c r="B72" s="6">
        <v>600</v>
      </c>
      <c r="C72" s="57"/>
      <c r="D72" s="57"/>
      <c r="E72" s="100">
        <f t="shared" si="42"/>
        <v>0</v>
      </c>
      <c r="F72" s="109"/>
      <c r="G72" s="109"/>
      <c r="H72" s="109"/>
      <c r="I72" s="100">
        <f t="shared" si="43"/>
        <v>0</v>
      </c>
      <c r="J72" s="109"/>
      <c r="K72" s="110"/>
      <c r="L72" s="93"/>
      <c r="M72" s="70">
        <f t="shared" si="44"/>
        <v>0</v>
      </c>
      <c r="N72" s="2"/>
      <c r="O72" s="93"/>
      <c r="P72" s="93"/>
    </row>
  </sheetData>
  <mergeCells count="7">
    <mergeCell ref="I4:L4"/>
    <mergeCell ref="M4:P4"/>
    <mergeCell ref="E4:H4"/>
    <mergeCell ref="A4:A5"/>
    <mergeCell ref="B4:B5"/>
    <mergeCell ref="C4:C5"/>
    <mergeCell ref="D4:D5"/>
  </mergeCells>
  <pageMargins left="0.31496062992125984" right="0.31496062992125984" top="0.35433070866141736" bottom="0.35433070866141736" header="0" footer="0"/>
  <pageSetup paperSize="9" scale="57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view="pageBreakPreview" zoomScale="60" workbookViewId="0">
      <selection activeCell="G12" sqref="G12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3.42578125" customWidth="1"/>
    <col min="7" max="7" width="15.42578125" customWidth="1"/>
    <col min="8" max="8" width="13.42578125" customWidth="1"/>
    <col min="9" max="9" width="15.28515625" customWidth="1"/>
    <col min="10" max="10" width="17.42578125" customWidth="1"/>
    <col min="11" max="11" width="14.85546875" customWidth="1"/>
    <col min="12" max="12" width="15.140625" customWidth="1"/>
  </cols>
  <sheetData>
    <row r="1" spans="1:12" ht="17.25" customHeight="1">
      <c r="A1" s="16"/>
      <c r="B1" s="16"/>
      <c r="C1" s="16"/>
      <c r="D1" s="16"/>
      <c r="E1" s="16"/>
      <c r="F1" s="16"/>
      <c r="G1" s="16"/>
      <c r="H1" s="16"/>
      <c r="I1" s="16"/>
      <c r="J1" s="16"/>
      <c r="K1" s="16" t="s">
        <v>32</v>
      </c>
    </row>
    <row r="2" spans="1:12" ht="27.75" customHeight="1">
      <c r="A2" s="16" t="s">
        <v>221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2">
      <c r="A3" s="47" t="s">
        <v>222</v>
      </c>
      <c r="B3" s="47" t="s">
        <v>223</v>
      </c>
      <c r="C3" s="94"/>
      <c r="D3" s="94"/>
      <c r="E3" s="94"/>
      <c r="F3" s="94"/>
      <c r="G3" s="94"/>
      <c r="H3" s="16"/>
      <c r="I3" s="16"/>
      <c r="J3" s="16"/>
      <c r="K3" s="16"/>
    </row>
    <row r="5" spans="1:12" ht="27.75" customHeight="1">
      <c r="A5" s="142" t="s">
        <v>136</v>
      </c>
      <c r="B5" s="142" t="s">
        <v>22</v>
      </c>
      <c r="C5" s="142" t="s">
        <v>137</v>
      </c>
      <c r="D5" s="145" t="s">
        <v>138</v>
      </c>
      <c r="E5" s="146"/>
      <c r="F5" s="146"/>
      <c r="G5" s="146"/>
      <c r="H5" s="146"/>
      <c r="I5" s="146"/>
      <c r="J5" s="146"/>
      <c r="K5" s="146"/>
      <c r="L5" s="147"/>
    </row>
    <row r="6" spans="1:12" ht="30" customHeight="1">
      <c r="A6" s="143"/>
      <c r="B6" s="143"/>
      <c r="C6" s="143"/>
      <c r="D6" s="148" t="s">
        <v>139</v>
      </c>
      <c r="E6" s="148"/>
      <c r="F6" s="148"/>
      <c r="G6" s="145" t="s">
        <v>69</v>
      </c>
      <c r="H6" s="146"/>
      <c r="I6" s="146"/>
      <c r="J6" s="146"/>
      <c r="K6" s="146"/>
      <c r="L6" s="147"/>
    </row>
    <row r="7" spans="1:12" ht="110.25" customHeight="1">
      <c r="A7" s="143"/>
      <c r="B7" s="143"/>
      <c r="C7" s="143"/>
      <c r="D7" s="148"/>
      <c r="E7" s="148"/>
      <c r="F7" s="148"/>
      <c r="G7" s="148" t="s">
        <v>140</v>
      </c>
      <c r="H7" s="148"/>
      <c r="I7" s="148"/>
      <c r="J7" s="146" t="s">
        <v>141</v>
      </c>
      <c r="K7" s="146"/>
      <c r="L7" s="147"/>
    </row>
    <row r="8" spans="1:12" ht="60">
      <c r="A8" s="144"/>
      <c r="B8" s="144"/>
      <c r="C8" s="144"/>
      <c r="D8" s="54" t="s">
        <v>157</v>
      </c>
      <c r="E8" s="54" t="s">
        <v>158</v>
      </c>
      <c r="F8" s="54" t="s">
        <v>159</v>
      </c>
      <c r="G8" s="54" t="s">
        <v>157</v>
      </c>
      <c r="H8" s="54" t="s">
        <v>158</v>
      </c>
      <c r="I8" s="54" t="s">
        <v>159</v>
      </c>
      <c r="J8" s="54" t="s">
        <v>157</v>
      </c>
      <c r="K8" s="54" t="s">
        <v>158</v>
      </c>
      <c r="L8" s="54" t="s">
        <v>159</v>
      </c>
    </row>
    <row r="9" spans="1:12">
      <c r="A9" s="48">
        <v>1</v>
      </c>
      <c r="B9" s="48">
        <v>2</v>
      </c>
      <c r="C9" s="48">
        <v>3</v>
      </c>
      <c r="D9" s="48">
        <v>4</v>
      </c>
      <c r="E9" s="48">
        <v>5</v>
      </c>
      <c r="F9" s="48">
        <v>6</v>
      </c>
      <c r="G9" s="48">
        <v>7</v>
      </c>
      <c r="H9" s="48">
        <v>8</v>
      </c>
      <c r="I9" s="48">
        <v>9</v>
      </c>
      <c r="J9" s="48">
        <v>10</v>
      </c>
      <c r="K9" s="48">
        <v>11</v>
      </c>
      <c r="L9" s="48">
        <v>12</v>
      </c>
    </row>
    <row r="10" spans="1:12" ht="51.75" customHeight="1">
      <c r="A10" s="7" t="s">
        <v>142</v>
      </c>
      <c r="B10" s="50" t="s">
        <v>143</v>
      </c>
      <c r="C10" s="49" t="s">
        <v>133</v>
      </c>
      <c r="D10" s="55">
        <f t="shared" ref="D10:F10" si="0">D11+D12</f>
        <v>762462.21</v>
      </c>
      <c r="E10" s="55">
        <f t="shared" si="0"/>
        <v>260000</v>
      </c>
      <c r="F10" s="55">
        <f t="shared" si="0"/>
        <v>260000</v>
      </c>
      <c r="G10" s="55">
        <f>G11+G12</f>
        <v>762462.21</v>
      </c>
      <c r="H10" s="55">
        <f t="shared" ref="H10:L10" si="1">H11+H12</f>
        <v>260000</v>
      </c>
      <c r="I10" s="55">
        <f t="shared" si="1"/>
        <v>260000</v>
      </c>
      <c r="J10" s="55">
        <f t="shared" si="1"/>
        <v>0</v>
      </c>
      <c r="K10" s="55">
        <f t="shared" si="1"/>
        <v>0</v>
      </c>
      <c r="L10" s="55">
        <f t="shared" si="1"/>
        <v>0</v>
      </c>
    </row>
    <row r="11" spans="1:12" ht="83.25" customHeight="1">
      <c r="A11" s="7" t="s">
        <v>144</v>
      </c>
      <c r="B11" s="51">
        <v>1001</v>
      </c>
      <c r="C11" s="49" t="s">
        <v>133</v>
      </c>
      <c r="D11" s="55"/>
      <c r="E11" s="55"/>
      <c r="F11" s="55"/>
      <c r="G11" s="55"/>
      <c r="H11" s="55"/>
      <c r="I11" s="55"/>
      <c r="J11" s="55"/>
      <c r="K11" s="55"/>
      <c r="L11" s="55"/>
    </row>
    <row r="12" spans="1:12" ht="74.25" customHeight="1">
      <c r="A12" s="7" t="s">
        <v>145</v>
      </c>
      <c r="B12" s="51">
        <v>2001</v>
      </c>
      <c r="C12" s="49"/>
      <c r="D12" s="55">
        <f>G12+J12</f>
        <v>762462.21</v>
      </c>
      <c r="E12" s="55">
        <f>H12+K12</f>
        <v>260000</v>
      </c>
      <c r="F12" s="55">
        <f t="shared" ref="F12" si="2">I12+L12</f>
        <v>260000</v>
      </c>
      <c r="G12" s="55">
        <f>'Таблица 2'!E38</f>
        <v>762462.21</v>
      </c>
      <c r="H12" s="55">
        <f>'Таблица 2'!I38</f>
        <v>260000</v>
      </c>
      <c r="I12" s="55">
        <f>'Таблица 2'!M38</f>
        <v>260000</v>
      </c>
      <c r="J12" s="55">
        <v>0</v>
      </c>
      <c r="K12" s="55">
        <v>0</v>
      </c>
      <c r="L12" s="55">
        <v>0</v>
      </c>
    </row>
  </sheetData>
  <mergeCells count="8">
    <mergeCell ref="A5:A8"/>
    <mergeCell ref="B5:B8"/>
    <mergeCell ref="C5:C8"/>
    <mergeCell ref="D5:L5"/>
    <mergeCell ref="D6:F7"/>
    <mergeCell ref="G6:L6"/>
    <mergeCell ref="G7:I7"/>
    <mergeCell ref="J7:L7"/>
  </mergeCells>
  <pageMargins left="0.31496062992125984" right="0.31496062992125984" top="0.35433070866141736" bottom="0.35433070866141736" header="0" footer="0"/>
  <pageSetup paperSize="9" scale="7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view="pageBreakPreview" zoomScale="60" workbookViewId="0">
      <selection activeCell="A2" sqref="A2:C4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17"/>
      <c r="B1" s="17"/>
      <c r="C1" s="18" t="s">
        <v>33</v>
      </c>
    </row>
    <row r="2" spans="1:3" ht="28.5" customHeight="1">
      <c r="A2" s="17" t="s">
        <v>185</v>
      </c>
      <c r="B2" s="17"/>
      <c r="C2" s="17"/>
    </row>
    <row r="3" spans="1:3" ht="30.75" customHeight="1">
      <c r="A3" s="95" t="s">
        <v>156</v>
      </c>
      <c r="B3" s="17" t="s">
        <v>224</v>
      </c>
      <c r="C3" s="17"/>
    </row>
    <row r="4" spans="1:3" ht="15.75">
      <c r="A4" s="96" t="s">
        <v>34</v>
      </c>
      <c r="B4" s="17"/>
      <c r="C4" s="17"/>
    </row>
    <row r="5" spans="1:3" ht="15.75">
      <c r="A5" s="17"/>
      <c r="B5" s="17"/>
      <c r="C5" s="17"/>
    </row>
    <row r="6" spans="1:3" ht="69" customHeight="1">
      <c r="A6" s="19" t="s">
        <v>1</v>
      </c>
      <c r="B6" s="19" t="s">
        <v>22</v>
      </c>
      <c r="C6" s="19" t="s">
        <v>35</v>
      </c>
    </row>
    <row r="7" spans="1:3" ht="15.75">
      <c r="A7" s="20">
        <v>1</v>
      </c>
      <c r="B7" s="20">
        <v>2</v>
      </c>
      <c r="C7" s="20">
        <v>3</v>
      </c>
    </row>
    <row r="8" spans="1:3" ht="26.25" customHeight="1">
      <c r="A8" s="21" t="s">
        <v>36</v>
      </c>
      <c r="B8" s="22" t="s">
        <v>37</v>
      </c>
      <c r="C8" s="29">
        <v>0</v>
      </c>
    </row>
    <row r="9" spans="1:3" ht="20.25" customHeight="1">
      <c r="A9" s="21" t="s">
        <v>38</v>
      </c>
      <c r="B9" s="22" t="s">
        <v>39</v>
      </c>
      <c r="C9" s="29">
        <v>0</v>
      </c>
    </row>
    <row r="10" spans="1:3" ht="21.75" customHeight="1">
      <c r="A10" s="21" t="s">
        <v>40</v>
      </c>
      <c r="B10" s="22" t="s">
        <v>41</v>
      </c>
      <c r="C10" s="29">
        <v>0</v>
      </c>
    </row>
    <row r="11" spans="1:3" ht="21.75" customHeight="1">
      <c r="A11" s="21" t="s">
        <v>42</v>
      </c>
      <c r="B11" s="22" t="s">
        <v>43</v>
      </c>
      <c r="C11" s="29">
        <v>0</v>
      </c>
    </row>
    <row r="12" spans="1:3" ht="18.75">
      <c r="C12" s="23"/>
    </row>
  </sheetData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view="pageBreakPreview" zoomScale="60" workbookViewId="0">
      <selection activeCell="E17" sqref="E17"/>
    </sheetView>
  </sheetViews>
  <sheetFormatPr defaultRowHeight="15"/>
  <cols>
    <col min="1" max="1" width="78.42578125" customWidth="1"/>
    <col min="2" max="2" width="37.42578125" customWidth="1"/>
    <col min="3" max="3" width="38.7109375" customWidth="1"/>
  </cols>
  <sheetData>
    <row r="1" spans="1:3" ht="15.75">
      <c r="A1" s="24"/>
      <c r="B1" s="24"/>
      <c r="C1" s="25" t="s">
        <v>44</v>
      </c>
    </row>
    <row r="2" spans="1:3" ht="15.75">
      <c r="A2" s="17" t="s">
        <v>186</v>
      </c>
      <c r="B2" s="24"/>
      <c r="C2" s="24"/>
    </row>
    <row r="3" spans="1:3" ht="15.75">
      <c r="A3" s="24"/>
      <c r="B3" s="24"/>
      <c r="C3" s="24"/>
    </row>
    <row r="4" spans="1:3" ht="15.75">
      <c r="A4" s="26" t="s">
        <v>1</v>
      </c>
      <c r="B4" s="26" t="s">
        <v>22</v>
      </c>
      <c r="C4" s="26" t="s">
        <v>45</v>
      </c>
    </row>
    <row r="5" spans="1:3" ht="15.75">
      <c r="A5" s="26">
        <v>1</v>
      </c>
      <c r="B5" s="26">
        <v>2</v>
      </c>
      <c r="C5" s="26">
        <v>3</v>
      </c>
    </row>
    <row r="6" spans="1:3" ht="27" customHeight="1">
      <c r="A6" s="97" t="s">
        <v>46</v>
      </c>
      <c r="B6" s="98" t="s">
        <v>37</v>
      </c>
      <c r="C6" s="99">
        <v>0</v>
      </c>
    </row>
    <row r="7" spans="1:3" ht="95.25" customHeight="1">
      <c r="A7" s="27" t="s">
        <v>47</v>
      </c>
      <c r="B7" s="22" t="s">
        <v>39</v>
      </c>
      <c r="C7" s="28">
        <v>0</v>
      </c>
    </row>
    <row r="8" spans="1:3" ht="48.75" customHeight="1">
      <c r="A8" s="27" t="s">
        <v>48</v>
      </c>
      <c r="B8" s="22" t="s">
        <v>41</v>
      </c>
      <c r="C8" s="99">
        <v>0</v>
      </c>
    </row>
    <row r="9" spans="1:3" ht="17.25" customHeight="1">
      <c r="A9" s="24"/>
      <c r="B9" s="24"/>
      <c r="C9" s="24"/>
    </row>
    <row r="10" spans="1:3" ht="15.75">
      <c r="A10" s="30"/>
      <c r="B10" s="30"/>
      <c r="C10" s="30"/>
    </row>
    <row r="11" spans="1:3" ht="45.75">
      <c r="A11" s="74" t="s">
        <v>179</v>
      </c>
      <c r="B11" s="75"/>
      <c r="C11" s="76" t="s">
        <v>180</v>
      </c>
    </row>
    <row r="12" spans="1:3" ht="21" customHeight="1">
      <c r="A12" s="77"/>
      <c r="B12" s="31"/>
      <c r="C12" s="78"/>
    </row>
    <row r="13" spans="1:3" ht="15.75">
      <c r="A13" s="79"/>
      <c r="B13" s="31"/>
      <c r="C13" s="78"/>
    </row>
    <row r="14" spans="1:3" ht="15.75">
      <c r="A14" s="80" t="s">
        <v>175</v>
      </c>
      <c r="B14" s="81"/>
      <c r="C14" s="78" t="s">
        <v>176</v>
      </c>
    </row>
    <row r="15" spans="1:3" ht="15.75">
      <c r="A15" s="79"/>
      <c r="B15" s="31"/>
      <c r="C15" s="78"/>
    </row>
    <row r="16" spans="1:3" ht="15.75">
      <c r="A16" s="79"/>
      <c r="B16" s="31"/>
      <c r="C16" s="78"/>
    </row>
    <row r="17" spans="1:3" ht="15.75">
      <c r="A17" s="80" t="s">
        <v>177</v>
      </c>
      <c r="B17" s="81"/>
      <c r="C17" s="78" t="s">
        <v>178</v>
      </c>
    </row>
    <row r="18" spans="1:3" ht="15.75">
      <c r="A18" s="33"/>
      <c r="B18" s="31"/>
      <c r="C18" s="32"/>
    </row>
    <row r="19" spans="1:3" ht="15.75">
      <c r="A19" s="33"/>
      <c r="B19" s="31"/>
      <c r="C19" s="32"/>
    </row>
    <row r="20" spans="1:3" ht="15.75">
      <c r="A20" s="33"/>
      <c r="B20" s="31"/>
      <c r="C20" s="32"/>
    </row>
    <row r="21" spans="1:3" ht="15.75">
      <c r="A21" s="33"/>
      <c r="B21" s="31"/>
      <c r="C21" s="32"/>
    </row>
  </sheetData>
  <pageMargins left="0.70866141732283472" right="0.70866141732283472" top="0.74803149606299213" bottom="0.74803149606299213" header="0.31496062992125984" footer="0.31496062992125984"/>
  <pageSetup paperSize="9" scale="8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  <vt:lpstr>'Таблица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2017-05-02T12:26:22Z</cp:lastPrinted>
  <dcterms:created xsi:type="dcterms:W3CDTF">2016-05-25T03:20:39Z</dcterms:created>
  <dcterms:modified xsi:type="dcterms:W3CDTF">2017-08-23T15:04:42Z</dcterms:modified>
</cp:coreProperties>
</file>