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1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титул'!$A$1:$G$661</definedName>
    <definedName name="_xlnm.Print_Area" localSheetId="2">'Таблица 2'!$A$1:$P$63</definedName>
    <definedName name="_xlnm.Print_Area" localSheetId="5">'Таблица 4'!$A$1:$C$19</definedName>
  </definedNames>
  <calcPr calcId="125725"/>
</workbook>
</file>

<file path=xl/calcChain.xml><?xml version="1.0" encoding="utf-8"?>
<calcChain xmlns="http://schemas.openxmlformats.org/spreadsheetml/2006/main">
  <c r="H32" i="1"/>
  <c r="H60"/>
  <c r="H52"/>
  <c r="E7"/>
  <c r="E8"/>
  <c r="E9"/>
  <c r="E10"/>
  <c r="E11"/>
  <c r="E12"/>
  <c r="E13"/>
  <c r="E18"/>
  <c r="E19"/>
  <c r="E21"/>
  <c r="E22"/>
  <c r="E23"/>
  <c r="E24"/>
  <c r="E25"/>
  <c r="E26"/>
  <c r="E27"/>
  <c r="E28"/>
  <c r="E30"/>
  <c r="E31"/>
  <c r="E32"/>
  <c r="E33"/>
  <c r="E35"/>
  <c r="E37"/>
  <c r="E38"/>
  <c r="E41"/>
  <c r="E44"/>
  <c r="E47"/>
  <c r="E50"/>
  <c r="E53"/>
  <c r="E54"/>
  <c r="E55"/>
  <c r="E56"/>
  <c r="E57"/>
  <c r="E59"/>
  <c r="E61"/>
  <c r="E62"/>
  <c r="E63"/>
  <c r="I7"/>
  <c r="I8"/>
  <c r="I9"/>
  <c r="I10"/>
  <c r="I11"/>
  <c r="I12"/>
  <c r="I13"/>
  <c r="I17"/>
  <c r="I18"/>
  <c r="I19"/>
  <c r="I21"/>
  <c r="I22"/>
  <c r="I23"/>
  <c r="I24"/>
  <c r="I25"/>
  <c r="I26"/>
  <c r="I27"/>
  <c r="I28"/>
  <c r="I30"/>
  <c r="I31"/>
  <c r="I32"/>
  <c r="I33"/>
  <c r="I35"/>
  <c r="I37"/>
  <c r="I38"/>
  <c r="I40"/>
  <c r="I41"/>
  <c r="I43"/>
  <c r="I44"/>
  <c r="I45"/>
  <c r="I46"/>
  <c r="I47"/>
  <c r="I49"/>
  <c r="I50"/>
  <c r="I53"/>
  <c r="I54"/>
  <c r="I55"/>
  <c r="I56"/>
  <c r="I57"/>
  <c r="I58"/>
  <c r="I59"/>
  <c r="I60"/>
  <c r="I61"/>
  <c r="I62"/>
  <c r="I63"/>
  <c r="M7"/>
  <c r="M8"/>
  <c r="M9"/>
  <c r="M10"/>
  <c r="M11"/>
  <c r="M12"/>
  <c r="M13"/>
  <c r="M17"/>
  <c r="M18"/>
  <c r="M19"/>
  <c r="M21"/>
  <c r="M22"/>
  <c r="M23"/>
  <c r="M24"/>
  <c r="M25"/>
  <c r="M26"/>
  <c r="M27"/>
  <c r="M28"/>
  <c r="M30"/>
  <c r="M31"/>
  <c r="M32"/>
  <c r="M33"/>
  <c r="M35"/>
  <c r="M37"/>
  <c r="M38"/>
  <c r="M40"/>
  <c r="M41"/>
  <c r="M43"/>
  <c r="M44"/>
  <c r="M45"/>
  <c r="M46"/>
  <c r="M47"/>
  <c r="M49"/>
  <c r="M50"/>
  <c r="M53"/>
  <c r="M54"/>
  <c r="M55"/>
  <c r="M56"/>
  <c r="M57"/>
  <c r="M58"/>
  <c r="M59"/>
  <c r="M60"/>
  <c r="M61"/>
  <c r="M62"/>
  <c r="M63"/>
  <c r="P51"/>
  <c r="O51"/>
  <c r="L51"/>
  <c r="K51"/>
  <c r="G51"/>
  <c r="F51"/>
  <c r="F17" l="1"/>
  <c r="E17" s="1"/>
  <c r="E60" l="1"/>
  <c r="H58"/>
  <c r="E58" s="1"/>
  <c r="N52"/>
  <c r="J52"/>
  <c r="H49"/>
  <c r="E49" s="1"/>
  <c r="P48"/>
  <c r="O48"/>
  <c r="N48"/>
  <c r="M48" s="1"/>
  <c r="L48"/>
  <c r="K48"/>
  <c r="J48"/>
  <c r="G48"/>
  <c r="F48"/>
  <c r="H46"/>
  <c r="E46" s="1"/>
  <c r="H45"/>
  <c r="E45" s="1"/>
  <c r="H43"/>
  <c r="E43" s="1"/>
  <c r="P42"/>
  <c r="P39" s="1"/>
  <c r="P36" s="1"/>
  <c r="O42"/>
  <c r="O39" s="1"/>
  <c r="O36" s="1"/>
  <c r="N42"/>
  <c r="M42" s="1"/>
  <c r="L42"/>
  <c r="L39" s="1"/>
  <c r="L36" s="1"/>
  <c r="K42"/>
  <c r="K39" s="1"/>
  <c r="K36" s="1"/>
  <c r="J42"/>
  <c r="G42"/>
  <c r="F42"/>
  <c r="H40"/>
  <c r="E40" s="1"/>
  <c r="P34"/>
  <c r="O34"/>
  <c r="N34"/>
  <c r="L34"/>
  <c r="K34"/>
  <c r="J34"/>
  <c r="I34" s="1"/>
  <c r="H34"/>
  <c r="G34"/>
  <c r="F34"/>
  <c r="P29"/>
  <c r="P14" s="1"/>
  <c r="O29"/>
  <c r="N29"/>
  <c r="L29"/>
  <c r="K29"/>
  <c r="J29"/>
  <c r="H29"/>
  <c r="G29"/>
  <c r="F29"/>
  <c r="E29" s="1"/>
  <c r="P20"/>
  <c r="O20"/>
  <c r="N20"/>
  <c r="L20"/>
  <c r="K20"/>
  <c r="J20"/>
  <c r="H20"/>
  <c r="G20"/>
  <c r="F20"/>
  <c r="P16"/>
  <c r="O16"/>
  <c r="N16"/>
  <c r="M16" s="1"/>
  <c r="L16"/>
  <c r="K16"/>
  <c r="J16"/>
  <c r="H16"/>
  <c r="H15" s="1"/>
  <c r="G16"/>
  <c r="F16"/>
  <c r="P15"/>
  <c r="O15"/>
  <c r="O14" s="1"/>
  <c r="L15"/>
  <c r="K15"/>
  <c r="J15"/>
  <c r="I15" s="1"/>
  <c r="G15"/>
  <c r="K14"/>
  <c r="P6"/>
  <c r="O6"/>
  <c r="N6"/>
  <c r="L6"/>
  <c r="K6"/>
  <c r="J6"/>
  <c r="H6"/>
  <c r="G6"/>
  <c r="F6"/>
  <c r="N15" l="1"/>
  <c r="L14"/>
  <c r="E16"/>
  <c r="I20"/>
  <c r="M29"/>
  <c r="I42"/>
  <c r="H42"/>
  <c r="E42" s="1"/>
  <c r="H48"/>
  <c r="H51"/>
  <c r="E51" s="1"/>
  <c r="E52"/>
  <c r="M52"/>
  <c r="N51"/>
  <c r="M51" s="1"/>
  <c r="M15"/>
  <c r="I16"/>
  <c r="E20"/>
  <c r="M20"/>
  <c r="I29"/>
  <c r="E34"/>
  <c r="M34"/>
  <c r="I52"/>
  <c r="J51"/>
  <c r="I51" s="1"/>
  <c r="E48"/>
  <c r="I48"/>
  <c r="H39"/>
  <c r="H36" s="1"/>
  <c r="H14" s="1"/>
  <c r="F39"/>
  <c r="F36" s="1"/>
  <c r="N39"/>
  <c r="M39" s="1"/>
  <c r="G39"/>
  <c r="J39"/>
  <c r="I6"/>
  <c r="F15"/>
  <c r="E15" s="1"/>
  <c r="E6"/>
  <c r="M6"/>
  <c r="J10" i="9"/>
  <c r="K10"/>
  <c r="L10"/>
  <c r="J36" i="1" l="1"/>
  <c r="I39"/>
  <c r="G36"/>
  <c r="E39"/>
  <c r="N36"/>
  <c r="M36" s="1"/>
  <c r="J14" l="1"/>
  <c r="I14" s="1"/>
  <c r="I36"/>
  <c r="H12" i="9" s="1"/>
  <c r="H10" s="1"/>
  <c r="G14" i="1"/>
  <c r="E36"/>
  <c r="G12" i="9" s="1"/>
  <c r="D12" s="1"/>
  <c r="D10" s="1"/>
  <c r="N14" i="1"/>
  <c r="M14" s="1"/>
  <c r="I12" i="9"/>
  <c r="F12" s="1"/>
  <c r="F10" s="1"/>
  <c r="F14" i="1"/>
  <c r="E12" i="9" l="1"/>
  <c r="E10" s="1"/>
  <c r="I10"/>
  <c r="G10"/>
  <c r="E14" i="1"/>
</calcChain>
</file>

<file path=xl/sharedStrings.xml><?xml version="1.0" encoding="utf-8"?>
<sst xmlns="http://schemas.openxmlformats.org/spreadsheetml/2006/main" count="1475" uniqueCount="418">
  <si>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</si>
  <si>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</si>
  <si>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</si>
  <si>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</si>
  <si>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</si>
  <si>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</si>
  <si>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</si>
  <si>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</si>
  <si>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</si>
  <si>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</si>
  <si>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</si>
  <si>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</si>
  <si>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</si>
  <si>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</si>
  <si>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</si>
  <si>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</si>
  <si>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</si>
  <si>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</si>
  <si>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</si>
  <si>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</si>
  <si>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</si>
  <si>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</si>
  <si>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</si>
  <si>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</si>
  <si>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</si>
  <si>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</si>
  <si>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</si>
  <si>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</si>
  <si>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</si>
  <si>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</si>
  <si>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</si>
  <si>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</si>
  <si>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</si>
  <si>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</si>
  <si>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</si>
  <si>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</si>
  <si>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</si>
  <si>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</si>
  <si>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</si>
  <si>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</si>
  <si>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</si>
  <si>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</si>
  <si>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</si>
  <si>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</si>
  <si>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</si>
  <si>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</si>
  <si>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</si>
  <si>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</si>
  <si>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</si>
  <si>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</si>
  <si>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</si>
  <si>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</si>
  <si>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</si>
  <si>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</si>
  <si>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</si>
  <si>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</si>
  <si>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</si>
  <si>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</si>
  <si>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</si>
  <si>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Единица измерения:  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</si>
  <si>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</si>
  <si>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</si>
  <si>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</si>
  <si>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</si>
  <si>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</si>
  <si>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</si>
  <si>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</si>
  <si>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</si>
  <si>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</si>
  <si>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</si>
  <si>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</si>
  <si>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</si>
  <si>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</si>
  <si>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</si>
  <si>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</si>
  <si>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</si>
  <si>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</si>
  <si>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</si>
  <si>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</si>
  <si>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</si>
  <si>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</si>
  <si>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</si>
  <si>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</si>
  <si>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</si>
  <si>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</si>
  <si>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</si>
  <si>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</si>
  <si>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</si>
  <si>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</si>
  <si>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</si>
  <si>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</si>
  <si>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</si>
  <si>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</si>
  <si>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</si>
  <si>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</si>
  <si>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</si>
  <si>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</si>
  <si>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</si>
  <si>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</si>
  <si>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</si>
  <si>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</si>
  <si>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</si>
  <si>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</si>
  <si>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</si>
  <si>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</si>
  <si>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</si>
  <si>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</si>
  <si>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</si>
  <si>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</si>
  <si>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</si>
  <si>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</si>
  <si>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</si>
  <si>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</si>
  <si>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</si>
  <si>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</si>
  <si>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</si>
  <si>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</si>
  <si>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</si>
  <si>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</si>
  <si>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</si>
  <si>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</si>
  <si>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</si>
  <si>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</si>
  <si>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</si>
  <si>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</si>
  <si>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</si>
  <si>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</si>
  <si>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</si>
  <si>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</si>
  <si>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</si>
  <si>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</si>
  <si>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</si>
  <si>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</si>
  <si>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</si>
  <si>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</si>
  <si>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</si>
  <si>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</si>
  <si>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</si>
  <si>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</si>
  <si>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</si>
  <si>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</si>
  <si>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</si>
  <si>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</si>
  <si>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</si>
  <si>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</si>
  <si>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</si>
  <si>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</si>
  <si>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</si>
  <si>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</si>
  <si>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</si>
  <si>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</si>
  <si>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</si>
  <si>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</si>
  <si>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</si>
  <si>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</si>
  <si>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</si>
  <si>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</si>
  <si>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</si>
  <si>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</si>
  <si>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</si>
  <si>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</si>
  <si>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</si>
  <si>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</si>
  <si>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</si>
  <si>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Муниципальное бюджетное учреждение Пушкинского муниципального района Московской области "Дворец спорта "Пушкино"</t>
  </si>
  <si>
    <t>ИНН/КПП      5038058048/503801001</t>
  </si>
  <si>
    <t>141200, Московская область, г.Пушкино, ул.Набережная, д.8</t>
  </si>
  <si>
    <t>Волейбол, баскетбол, мини-футбол:</t>
  </si>
  <si>
    <t xml:space="preserve"> 2017 г.</t>
  </si>
  <si>
    <t xml:space="preserve"> 2017г.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</si>
  <si>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</si>
  <si>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</si>
  <si>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</si>
  <si>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</si>
  <si>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С.В. Антонюк</t>
  </si>
  <si>
    <t>Наименование</t>
  </si>
  <si>
    <t>Время посещения</t>
  </si>
  <si>
    <t>Цена</t>
  </si>
  <si>
    <t>1.</t>
  </si>
  <si>
    <t>Предоставление залов и помещений</t>
  </si>
  <si>
    <t>1.1</t>
  </si>
  <si>
    <t>Универсальный спортивный зал (УСЗ)</t>
  </si>
  <si>
    <t>Для проведения спортивно-зрелищных мероприятий (соревнования, первенства, чемпионаты и т.д. со зрителями)</t>
  </si>
  <si>
    <t>1 час</t>
  </si>
  <si>
    <t>Для проведения учебно-тренировочного процесса (без зрителей)</t>
  </si>
  <si>
    <t>½ часть УСЗ для проведения  учебно-тренировочного процесса (без зрителей)</t>
  </si>
  <si>
    <t>Для проведения культурно-массовых мероприятий (концертов, выставок, фестивалей и др.)</t>
  </si>
  <si>
    <t>Договорная</t>
  </si>
  <si>
    <t xml:space="preserve">Предоставление УСЗ для проведения   игровых видов спорта </t>
  </si>
  <si>
    <t>Предоставление ½ часть УСЗ для проведения  игровых видов спорта</t>
  </si>
  <si>
    <t>Предоставление УСЗ для проведения   игровых видов спорта   в период наименьшего спроса (будни с 11-00 до 14-00)</t>
  </si>
  <si>
    <t>Предоставление ½ часть УСЗ для проведения   игровых видов спорта в период наименьшего спроса (будни с 11-00 до 14-00)</t>
  </si>
  <si>
    <t>1.2</t>
  </si>
  <si>
    <t>Плавательный учебный бассейн для детей (10 м)</t>
  </si>
  <si>
    <t>45мин</t>
  </si>
  <si>
    <t>1.3</t>
  </si>
  <si>
    <t>Зал аэробики и хореографии</t>
  </si>
  <si>
    <t>Зал аэробики и хореографии  в период наименьшего спроса (будни  с 11-00 до 14-00)</t>
  </si>
  <si>
    <t>1час</t>
  </si>
  <si>
    <t>1.4</t>
  </si>
  <si>
    <t>Зал единоборств</t>
  </si>
  <si>
    <r>
      <t>Зал единоборств в период наименьшего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спроса       (будни с 11-00 до 14-00)</t>
    </r>
  </si>
  <si>
    <t>1.5</t>
  </si>
  <si>
    <t>Комната (помещение) для переговоров</t>
  </si>
  <si>
    <t>1.6</t>
  </si>
  <si>
    <t>Конференц зал для проведения лекций, презентаций, конференций и т.д.</t>
  </si>
  <si>
    <t>1.7</t>
  </si>
  <si>
    <t>Холл (танц .2 этаж), вход с трибуны большого зала</t>
  </si>
  <si>
    <r>
      <t>Холл (танц .2 этаж), вход с трибуны большого зала 2 этаж</t>
    </r>
    <r>
      <rPr>
        <b/>
        <sz val="12"/>
        <color indexed="8"/>
        <rFont val="Times New Roman"/>
        <family val="1"/>
        <charset val="204"/>
      </rPr>
      <t xml:space="preserve">, </t>
    </r>
    <r>
      <rPr>
        <sz val="12"/>
        <color indexed="8"/>
        <rFont val="Times New Roman"/>
        <family val="1"/>
        <charset val="204"/>
      </rPr>
      <t>в период наименьшего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спроса (будни с 07-00 до 14-00)</t>
    </r>
  </si>
  <si>
    <t>1.8</t>
  </si>
  <si>
    <t>Холл (2 этаж) со стороны медицинского кабинета</t>
  </si>
  <si>
    <t>Холл (2 этаж) со стороны медицинского кабинета в период наименьшего спроса (будни с 07-00до 14-00)</t>
  </si>
  <si>
    <t>1.9</t>
  </si>
  <si>
    <t>Баня сухого пара (сауна) (6 человек)</t>
  </si>
  <si>
    <t>2.</t>
  </si>
  <si>
    <t>Оплата разовых услуг и абонементов на занятия физической культурой</t>
  </si>
  <si>
    <t>2.1</t>
  </si>
  <si>
    <t>Плавательный оздоровительный бассейн (25 м)</t>
  </si>
  <si>
    <t>Разовое посещение на свободную воду в будни</t>
  </si>
  <si>
    <t xml:space="preserve">07.00 –10.00 </t>
  </si>
  <si>
    <t>45 мин</t>
  </si>
  <si>
    <t>11.00 – 14.00</t>
  </si>
  <si>
    <t>15.00 – 19.00</t>
  </si>
  <si>
    <t>20.00 – 22.00</t>
  </si>
  <si>
    <t xml:space="preserve">Разовое посещение на свободную воду в выходные и праздничные дни                                 </t>
  </si>
  <si>
    <t xml:space="preserve">07.00 –19.00 </t>
  </si>
  <si>
    <t>2.2</t>
  </si>
  <si>
    <t xml:space="preserve">Разовое посещение в будни для пенсионеров и  организованных групп общеобразовательных школ </t>
  </si>
  <si>
    <t>2.3</t>
  </si>
  <si>
    <t>Персональное занятие с инструктором</t>
  </si>
  <si>
    <t>2.4</t>
  </si>
  <si>
    <t xml:space="preserve">Одно посещение в выходной день </t>
  </si>
  <si>
    <t>07.00 – 19.00</t>
  </si>
  <si>
    <t>«Папа, мама, я» (3 человека)</t>
  </si>
  <si>
    <t>2.5</t>
  </si>
  <si>
    <t>«Семейное» (4 человека)</t>
  </si>
  <si>
    <t>2.6</t>
  </si>
  <si>
    <t>Турецкая баня «Хамам» (одно посещение в комплексе с посещением бассейна)</t>
  </si>
  <si>
    <t>50% от стоимости бассейна</t>
  </si>
  <si>
    <t>2.7</t>
  </si>
  <si>
    <t>Плавательный  оздоровительный бассейн (25 м)</t>
  </si>
  <si>
    <t>1 дорожка</t>
  </si>
  <si>
    <t>5 дорожек (весь бассейн)</t>
  </si>
  <si>
    <t>2.8</t>
  </si>
  <si>
    <t>Абонемент на "свободную воду"на месяц на:</t>
  </si>
  <si>
    <t xml:space="preserve">посещения </t>
  </si>
  <si>
    <t>посещений</t>
  </si>
  <si>
    <t>2.9</t>
  </si>
  <si>
    <t>На занятия в физкультурно-оздоровительных группах</t>
  </si>
  <si>
    <t>Детские группы</t>
  </si>
  <si>
    <t xml:space="preserve">Разовое ознакомительное посещение </t>
  </si>
  <si>
    <t>Абонемент  для детей в группы на месяц:</t>
  </si>
  <si>
    <t>Абонемент в группы на месяц на:</t>
  </si>
  <si>
    <t xml:space="preserve">Учебная  группа  по плаванию :  </t>
  </si>
  <si>
    <t>Учебная группа по плаванию* (абонемент на месяц на 24 занятия при максимальном количестве занимающихся в группе 24 человека, период посещения с 07.00 до 19.00 часов)</t>
  </si>
  <si>
    <t>2.10</t>
  </si>
  <si>
    <t>Взрослые группы по плаванию</t>
  </si>
  <si>
    <t>Абонемент для взрослых на месяц :</t>
  </si>
  <si>
    <t>посещения</t>
  </si>
  <si>
    <t>2.11</t>
  </si>
  <si>
    <t>Аквааэробика</t>
  </si>
  <si>
    <t>Разовое посещение</t>
  </si>
  <si>
    <t>Абонемент на месяц :</t>
  </si>
  <si>
    <t>2.12</t>
  </si>
  <si>
    <t>Разовое ознакомительное посещение</t>
  </si>
  <si>
    <t>Абонемент для детей в группу на месяц:</t>
  </si>
  <si>
    <t>2.13</t>
  </si>
  <si>
    <t>Группа раннего обучения плаванию "Малышок"</t>
  </si>
  <si>
    <t>30 мин</t>
  </si>
  <si>
    <t>Абонемент в группу на месяц:</t>
  </si>
  <si>
    <t>2.14</t>
  </si>
  <si>
    <t>Тренажерный зал</t>
  </si>
  <si>
    <t>Разовое посещение для взрослых</t>
  </si>
  <si>
    <t>1,5 час</t>
  </si>
  <si>
    <t>Абонемент на 8 посещений для взрослых/месяц</t>
  </si>
  <si>
    <t>Абонемент на 12 посещений для взрослых/месяц</t>
  </si>
  <si>
    <t xml:space="preserve">Персональный   тренинг с инструктором  для детей  и взрослых </t>
  </si>
  <si>
    <t>Абонемент на персональное занятие с инструктором на  8 посещений в месяц</t>
  </si>
  <si>
    <t>Абонемент на персональное занятие с инструктором на 12 посещений в месяц</t>
  </si>
  <si>
    <t>2.15</t>
  </si>
  <si>
    <t>Занятия в УСЗ  по игровым видам спорта в секциях:</t>
  </si>
  <si>
    <t>Разовое ознакомительное  посещение для детей</t>
  </si>
  <si>
    <t xml:space="preserve">Абонемент для детей в группу на месяц на: </t>
  </si>
  <si>
    <t>Абонемент для взрослых в группу на месяц на:</t>
  </si>
  <si>
    <t xml:space="preserve">1 час </t>
  </si>
  <si>
    <t>2.16</t>
  </si>
  <si>
    <t>Настольный теннис</t>
  </si>
  <si>
    <t xml:space="preserve">Разовое ознакомительное  посещение в группу  для детей до 14 лет </t>
  </si>
  <si>
    <t>2 час</t>
  </si>
  <si>
    <t>Абонемент для взрослых  в группу на месяц на:</t>
  </si>
  <si>
    <t>Зал единоборств, аэробики и хореографии</t>
  </si>
  <si>
    <t>2.17</t>
  </si>
  <si>
    <t>Художественная гимнастика</t>
  </si>
  <si>
    <t>Разовое ознакомительное занятие  художественная гимнастика</t>
  </si>
  <si>
    <t>Абонемент для детей в группу на месяц на :</t>
  </si>
  <si>
    <t>2.18</t>
  </si>
  <si>
    <t>Общая физическая подготовка</t>
  </si>
  <si>
    <r>
      <t xml:space="preserve">Разовое ознакомительное  занятие </t>
    </r>
    <r>
      <rPr>
        <b/>
        <sz val="12"/>
        <color indexed="8"/>
        <rFont val="Times New Roman"/>
        <family val="1"/>
        <charset val="204"/>
      </rPr>
      <t>для детей</t>
    </r>
  </si>
  <si>
    <t>Абонемент для детей в группу на месяц на:</t>
  </si>
  <si>
    <t>1,5час</t>
  </si>
  <si>
    <r>
      <t xml:space="preserve">Разовое посещение </t>
    </r>
    <r>
      <rPr>
        <b/>
        <sz val="12"/>
        <color indexed="8"/>
        <rFont val="Times New Roman"/>
        <family val="1"/>
        <charset val="204"/>
      </rPr>
      <t>для взрослых</t>
    </r>
  </si>
  <si>
    <t>2.19</t>
  </si>
  <si>
    <t>Фитнесс программы</t>
  </si>
  <si>
    <t>Абонемент в группу на месяц на:</t>
  </si>
  <si>
    <t xml:space="preserve">Зал настольных игр </t>
  </si>
  <si>
    <t>2.20</t>
  </si>
  <si>
    <t>Занятия  шахматы, сеги, шашки</t>
  </si>
  <si>
    <t>Разовое  посещение для детей</t>
  </si>
  <si>
    <t>Разовое  посещение для взрослых</t>
  </si>
  <si>
    <t>Абонемент детей в группу на месяц на:</t>
  </si>
  <si>
    <t>2.21</t>
  </si>
  <si>
    <t>Программа раннего развития детей (1 занятие)</t>
  </si>
  <si>
    <t>50 мин</t>
  </si>
  <si>
    <t>2.22</t>
  </si>
  <si>
    <t>Занятия по ЛФК</t>
  </si>
  <si>
    <t>Пробное занятие в зале аэробики</t>
  </si>
  <si>
    <t xml:space="preserve">Разовое ознакомительное занятие в плавательном оздоровительном  бассейне для детей (25м) </t>
  </si>
  <si>
    <t>Индивидуальное (персональное) занятие</t>
  </si>
  <si>
    <t>2.23</t>
  </si>
  <si>
    <t>Услуги массажа</t>
  </si>
  <si>
    <t>Общий</t>
  </si>
  <si>
    <t>Голова</t>
  </si>
  <si>
    <t>20 мин</t>
  </si>
  <si>
    <t>Лица и шеи</t>
  </si>
  <si>
    <t>25 мин</t>
  </si>
  <si>
    <t>Шейно-воротниковый</t>
  </si>
  <si>
    <t>Спина</t>
  </si>
  <si>
    <t>40 мин</t>
  </si>
  <si>
    <t>Поясница</t>
  </si>
  <si>
    <t>Руки (плеча и верхних конечностей)</t>
  </si>
  <si>
    <t>Ноги</t>
  </si>
  <si>
    <t>Ягодицы+ноги</t>
  </si>
  <si>
    <t>Баночный</t>
  </si>
  <si>
    <t>Медовый</t>
  </si>
  <si>
    <t>Арома</t>
  </si>
  <si>
    <t>60 мин</t>
  </si>
  <si>
    <t>Гуаша</t>
  </si>
  <si>
    <t>Детский оздоровительный</t>
  </si>
  <si>
    <t>Детский лечебный (сколиоз, плоскостопие, кривошея)</t>
  </si>
  <si>
    <t>Детский массаж и упражнения при гипертонусе первого года жизни</t>
  </si>
  <si>
    <t>2.24</t>
  </si>
  <si>
    <t>Услуга массажного кресла</t>
  </si>
  <si>
    <t>1 мин</t>
  </si>
  <si>
    <t>3.</t>
  </si>
  <si>
    <t>Прокат</t>
  </si>
  <si>
    <t>Шапочка резиновая для бассейна</t>
  </si>
  <si>
    <t>1 шт</t>
  </si>
  <si>
    <t>Очки для плавания</t>
  </si>
  <si>
    <t>Резиновые тапки</t>
  </si>
  <si>
    <t>Полотенце большое</t>
  </si>
  <si>
    <t>Полотенце маленькое</t>
  </si>
  <si>
    <t>Простынь</t>
  </si>
  <si>
    <t>Мяч футбольный, волейбольный, баскетбольный</t>
  </si>
  <si>
    <t>1шт/час</t>
  </si>
  <si>
    <r>
      <t>Сетка  волейбольная ,</t>
    </r>
    <r>
      <rPr>
        <sz val="12"/>
        <color indexed="8"/>
        <rFont val="Times New Roman"/>
        <family val="1"/>
        <charset val="204"/>
      </rPr>
      <t>для большого тенниса</t>
    </r>
  </si>
  <si>
    <t>Комплект для большого тенниса</t>
  </si>
  <si>
    <t>Комплект "Теннис настольный"</t>
  </si>
  <si>
    <t>4.</t>
  </si>
  <si>
    <t>Прочие услуги</t>
  </si>
  <si>
    <t>4.1</t>
  </si>
  <si>
    <t>Рекламно-информационные услуги</t>
  </si>
  <si>
    <t>На рекламных щитах Дворца спорта (на улице) (в месяц)</t>
  </si>
  <si>
    <t>1 кв.м.</t>
  </si>
  <si>
    <t xml:space="preserve">Размещение одного рекламного объявления на информационно-рекламной доске в холлах Дворца спорта (размер А4) </t>
  </si>
  <si>
    <t>1 месяц</t>
  </si>
  <si>
    <t xml:space="preserve">Размещение одного рекламного объявления на информационно-рекламной доске в холлах Дворца спорта (размер А3) </t>
  </si>
  <si>
    <t>Размещение подставок с визитками и буклетами</t>
  </si>
  <si>
    <t>месяц (ежедневно 10 повторов)</t>
  </si>
  <si>
    <t>4.2</t>
  </si>
  <si>
    <t>Бахилы</t>
  </si>
  <si>
    <t xml:space="preserve">1 пара </t>
  </si>
  <si>
    <t>4.3</t>
  </si>
  <si>
    <t>Одноразовые пакеты</t>
  </si>
  <si>
    <t xml:space="preserve">И.о. Директора  Муниципального бюджетного учреждения Пушкинского муниципального района Московской области  "Дворец спорта Пушкино"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</si>
  <si>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</si>
  <si>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</si>
  <si>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1.1.1. обеспечение реализации предусмотренных законодательством РФ полномочий органов местного самоуправления – администрации Пушкинского муниципального района Московской области в сфере физической культуры и спорта;                                                                                                                    
оказание физкультурно-оздоровительных услуг гражданам;                                                                   
реализация различных видов досуга с учетом особенностей предоставляемых услуг;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</si>
  <si>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</si>
  <si>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</si>
  <si>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1.2.1. оказание физкультурно-оздоровительных услуг гражданам: проведение занятий по физической культуре и спорту в группах общей физической подготовки и оздоровительной физической культуры; разработка индивидуальных (групповых) рекомендаций по режиму занятий; организация соревнований в учебных группах, командах, школах и клубах по видам спорта; восстановительные мероприятия и методические консультации;</t>
  </si>
  <si>
    <t>1.2.2. реализация различных видов досуга с учетом особенностей предоставляемых услуг, включая культурно-массовые и развлекательно-игровые мероприятия, а также различные виды активного отдыха;</t>
  </si>
  <si>
    <t>1.2.3. проведение спортивно-зрелищных мероприятий, как по внутреннему ежегодному плану Учреждения, так и по ежегодно утверждаемым и согласованным с Учреждением календарным планом проведения физкультурно-оздоровительных, спортивных и спортивно-массовых мероприятий;</t>
  </si>
  <si>
    <t>1.2.6. предоставление физкультурно-оздоровительных и спортивных сооружений: использование физкультурно-оздоровительных и спортивных сооружений, оборудованных для проведения соответствующих занятий (физкультурно-оздоровительных упражнений, спортивных тренировок) по выбранному виду услуг и соревнований; использование физкультурно-оздоровительных и спортивных сооружений для оздоровительного отдыха;</t>
  </si>
  <si>
    <t>1.2.4. проведение спортивно-зрелищных мероприятий: спортивные и оздоровительные мероприятия для участников турниров, кроссов, марафонов, турниров по спортивным играм; спортивные праздники; спортивно-зрелищные вечера и концерты; встречи с выдающимися спортсменами; показательные выступления ведущих спортсменов и представителей спортивных учреждений;</t>
  </si>
  <si>
    <t>1.2.8. информационно-консультационные и образовательные услуги: предоставление информации общего характера (через интернет, средства массовой информации, рекламу и др.) о структуре и содержании услуг, о нормативно-правовой базе сертификации в отрасли;</t>
  </si>
  <si>
    <t>1.2.9. консультирование потребителей услуг специалистами по вопросам, связанным с предстоящим предоставлением услуг;</t>
  </si>
  <si>
    <t>1.2.10. консультирование потребителей услуг специалистами (врач, диетсестра) в области питания по вопросам рационального режима питания и приема пищевых добавок, витаминов;</t>
  </si>
  <si>
    <t>1.2.11. консультирование потребителей услуг специалистами по проведению медико-восстановительных мероприятий, тестирование спортсменов;</t>
  </si>
  <si>
    <t>1.2.12. подготовка рекомендаций для потребителей по программам занятий, а также общих правил по их использованию;</t>
  </si>
  <si>
    <t>1.3.1. Деятельность в области спорта. Эта группировка включает:
 - деятельность спортивных организаций;
 - деятельность спортивных команд или клубов; 
 - деятельность тренеров в различных видах спорта для поддержки участников спортивных соревнований и мероприятий;</t>
  </si>
  <si>
    <t>1.2.5. организация и проведение учебно-тренировочного процесса; обучение потребителей услуг рациональной технике двигательных действий, формирование умений, навыков и связанных с этим знаний в избранной спортивной дисциплине; педагогическое воздействие, направленное на развитие и совершенствование двигательных способностей, соответствующих требованиям спортивной деятельности, в области которых ведется подготовка; консультативная помощь по различным направлениям построения и содержания учебно-тренировочного процесса;</t>
  </si>
  <si>
    <t>Размещение видео рекламы (телевизор, установленный во Дворце спорта) (до 2 минут)</t>
  </si>
  <si>
    <t>1.2.7. пользование спортивным оборудованием (тренажерами, снарядами, инвентарем); обеспечение квалифицированным обслуживающим персоналом и создание условий для восстановления сил и здоровья, а также для активного отдыха, проведения досуга;</t>
  </si>
  <si>
    <t>1.2.13. стимулирование деятельности физкультурно-спортивных организаций по подготовке спортсменов высокого класса: профессиональная подготовка (переподготовка) и повышение квалификации в области физической культуры и спорта.</t>
  </si>
  <si>
    <t>Раздел I. Сведения о деятельности муниципального учреждения</t>
  </si>
  <si>
    <t>на " 21 " апреля 2017 г.</t>
  </si>
  <si>
    <t>Фонд оплаты труда</t>
  </si>
  <si>
    <t>Иные выплаты персоналу учреждений, за исключением фонда оплаты труда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</si>
  <si>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</si>
  <si>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</si>
  <si>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</si>
  <si>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</si>
  <si>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</si>
  <si>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</si>
  <si>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</si>
  <si>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Раздел III. Показатели по поступлениям и выплатам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</si>
  <si>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</si>
  <si>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</si>
  <si>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226 7ДЛ</t>
  </si>
  <si>
    <t>226 6ДЛ</t>
  </si>
  <si>
    <t>226 6ДЛ СТ</t>
  </si>
  <si>
    <t>Раздел II. Показатели финансового состояния учреждения на " 1 " января 2017 года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</si>
  <si>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</si>
  <si>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</si>
  <si>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r>
      <rPr>
        <b/>
        <sz val="12"/>
        <rFont val="Times New Roman"/>
        <family val="1"/>
        <charset val="204"/>
      </rPr>
      <t>Приложение № 12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</si>
  <si>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 xml:space="preserve">План финансово-хозяйственной деятельности Муниципального бюджетного учреждения                                                                                      Пушкинского муниципального района Московской области  "Дворец спорта "Пушкино" </t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</si>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</sst>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44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11" fillId="0" borderId="0" xfId="1" applyFont="1" applyFill="1" applyAlignment="1" applyProtection="1">
      <alignment horizontal="justify"/>
    </xf>
    <xf numFmtId="0" fontId="13" fillId="0" borderId="0" xfId="0" applyFont="1"/>
    <xf numFmtId="0" fontId="14" fillId="0" borderId="0" xfId="0" applyFont="1"/>
    <xf numFmtId="0" fontId="4" fillId="0" borderId="5" xfId="0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7" fillId="0" borderId="0" xfId="0" applyFont="1"/>
    <xf numFmtId="49" fontId="18" fillId="0" borderId="0" xfId="0" applyNumberFormat="1" applyFont="1" applyFill="1" applyAlignment="1">
      <alignment horizontal="left" wrapText="1"/>
    </xf>
    <xf numFmtId="0" fontId="19" fillId="0" borderId="0" xfId="0" applyFont="1" applyFill="1"/>
    <xf numFmtId="0" fontId="2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7" fillId="0" borderId="6" xfId="0" applyFont="1" applyFill="1" applyBorder="1"/>
    <xf numFmtId="0" fontId="22" fillId="0" borderId="0" xfId="0" applyFont="1" applyFill="1" applyAlignment="1"/>
    <xf numFmtId="0" fontId="7" fillId="0" borderId="6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/>
    <xf numFmtId="0" fontId="6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0" applyFont="1" applyBorder="1"/>
    <xf numFmtId="0" fontId="8" fillId="0" borderId="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wrapText="1"/>
    </xf>
    <xf numFmtId="49" fontId="18" fillId="0" borderId="0" xfId="0" applyNumberFormat="1" applyFont="1" applyFill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49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/>
    <xf numFmtId="0" fontId="12" fillId="0" borderId="13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/>
    </xf>
    <xf numFmtId="0" fontId="12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9" fontId="2" fillId="0" borderId="2" xfId="0" applyNumberFormat="1" applyFont="1" applyBorder="1"/>
    <xf numFmtId="49" fontId="2" fillId="0" borderId="15" xfId="0" applyNumberFormat="1" applyFont="1" applyBorder="1"/>
    <xf numFmtId="0" fontId="12" fillId="0" borderId="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/>
    </xf>
    <xf numFmtId="0" fontId="12" fillId="0" borderId="1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/>
    </xf>
    <xf numFmtId="0" fontId="20" fillId="0" borderId="29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/>
    </xf>
    <xf numFmtId="49" fontId="2" fillId="0" borderId="6" xfId="0" applyNumberFormat="1" applyFont="1" applyBorder="1"/>
    <xf numFmtId="0" fontId="16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wrapText="1"/>
    </xf>
    <xf numFmtId="0" fontId="30" fillId="0" borderId="4" xfId="0" applyFont="1" applyBorder="1" applyAlignment="1">
      <alignment wrapText="1"/>
    </xf>
    <xf numFmtId="0" fontId="12" fillId="0" borderId="32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49" fontId="2" fillId="0" borderId="30" xfId="0" applyNumberFormat="1" applyFont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wrapText="1"/>
    </xf>
    <xf numFmtId="49" fontId="2" fillId="0" borderId="30" xfId="0" applyNumberFormat="1" applyFont="1" applyBorder="1"/>
    <xf numFmtId="0" fontId="12" fillId="0" borderId="30" xfId="0" applyFont="1" applyBorder="1" applyAlignment="1">
      <alignment horizontal="center"/>
    </xf>
    <xf numFmtId="49" fontId="2" fillId="0" borderId="30" xfId="0" applyNumberFormat="1" applyFont="1" applyBorder="1" applyAlignment="1"/>
    <xf numFmtId="0" fontId="12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wrapText="1"/>
    </xf>
    <xf numFmtId="0" fontId="12" fillId="0" borderId="11" xfId="0" applyFont="1" applyBorder="1" applyAlignment="1">
      <alignment horizontal="left" vertical="center"/>
    </xf>
    <xf numFmtId="0" fontId="2" fillId="0" borderId="14" xfId="0" applyFont="1" applyBorder="1"/>
    <xf numFmtId="0" fontId="12" fillId="0" borderId="14" xfId="0" applyFont="1" applyBorder="1"/>
    <xf numFmtId="0" fontId="12" fillId="0" borderId="6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2" fillId="0" borderId="29" xfId="0" applyFont="1" applyBorder="1" applyAlignment="1">
      <alignment horizontal="center" vertical="center"/>
    </xf>
    <xf numFmtId="0" fontId="12" fillId="0" borderId="4" xfId="0" applyFont="1" applyBorder="1" applyAlignment="1"/>
    <xf numFmtId="0" fontId="12" fillId="0" borderId="4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21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vertical="center" wrapText="1"/>
    </xf>
    <xf numFmtId="0" fontId="2" fillId="0" borderId="18" xfId="0" applyFont="1" applyBorder="1" applyAlignment="1">
      <alignment horizontal="center"/>
    </xf>
    <xf numFmtId="0" fontId="12" fillId="0" borderId="18" xfId="0" applyFont="1" applyBorder="1"/>
    <xf numFmtId="0" fontId="0" fillId="0" borderId="1" xfId="0" applyBorder="1"/>
    <xf numFmtId="0" fontId="12" fillId="0" borderId="9" xfId="0" applyFont="1" applyBorder="1"/>
    <xf numFmtId="0" fontId="0" fillId="0" borderId="11" xfId="0" applyBorder="1"/>
    <xf numFmtId="0" fontId="12" fillId="0" borderId="16" xfId="0" applyFont="1" applyFill="1" applyBorder="1" applyAlignment="1">
      <alignment horizontal="center"/>
    </xf>
    <xf numFmtId="0" fontId="16" fillId="0" borderId="27" xfId="0" applyFont="1" applyBorder="1"/>
    <xf numFmtId="0" fontId="0" fillId="0" borderId="28" xfId="0" applyBorder="1"/>
    <xf numFmtId="0" fontId="12" fillId="0" borderId="14" xfId="0" applyFont="1" applyFill="1" applyBorder="1" applyAlignment="1">
      <alignment horizontal="center"/>
    </xf>
    <xf numFmtId="0" fontId="0" fillId="0" borderId="18" xfId="0" applyBorder="1"/>
    <xf numFmtId="0" fontId="12" fillId="0" borderId="29" xfId="0" applyFont="1" applyBorder="1" applyAlignment="1">
      <alignment horizontal="center"/>
    </xf>
    <xf numFmtId="0" fontId="12" fillId="0" borderId="4" xfId="0" applyFont="1" applyBorder="1"/>
    <xf numFmtId="0" fontId="12" fillId="0" borderId="1" xfId="0" applyFont="1" applyFill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11" xfId="0" applyFont="1" applyBorder="1"/>
    <xf numFmtId="0" fontId="12" fillId="0" borderId="27" xfId="0" applyFont="1" applyBorder="1" applyAlignment="1">
      <alignment horizontal="center"/>
    </xf>
    <xf numFmtId="0" fontId="12" fillId="0" borderId="28" xfId="0" applyFont="1" applyBorder="1"/>
    <xf numFmtId="0" fontId="12" fillId="0" borderId="13" xfId="0" applyFont="1" applyBorder="1" applyAlignment="1">
      <alignment horizontal="left"/>
    </xf>
    <xf numFmtId="0" fontId="0" fillId="0" borderId="7" xfId="0" applyBorder="1"/>
    <xf numFmtId="0" fontId="0" fillId="0" borderId="38" xfId="0" applyBorder="1"/>
    <xf numFmtId="0" fontId="16" fillId="0" borderId="9" xfId="0" applyFont="1" applyBorder="1"/>
    <xf numFmtId="0" fontId="0" fillId="0" borderId="16" xfId="0" applyBorder="1"/>
    <xf numFmtId="0" fontId="20" fillId="0" borderId="13" xfId="0" applyFont="1" applyBorder="1"/>
    <xf numFmtId="0" fontId="20" fillId="0" borderId="28" xfId="0" applyFont="1" applyBorder="1"/>
    <xf numFmtId="0" fontId="20" fillId="0" borderId="14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6" fillId="0" borderId="43" xfId="0" applyFont="1" applyBorder="1"/>
    <xf numFmtId="0" fontId="0" fillId="0" borderId="36" xfId="0" applyBorder="1"/>
    <xf numFmtId="0" fontId="0" fillId="0" borderId="8" xfId="0" applyBorder="1"/>
    <xf numFmtId="0" fontId="2" fillId="0" borderId="8" xfId="0" applyFont="1" applyBorder="1" applyAlignment="1">
      <alignment horizontal="center"/>
    </xf>
    <xf numFmtId="0" fontId="3" fillId="0" borderId="9" xfId="0" applyFont="1" applyBorder="1"/>
    <xf numFmtId="0" fontId="20" fillId="0" borderId="29" xfId="0" applyFont="1" applyBorder="1" applyAlignment="1">
      <alignment horizontal="center"/>
    </xf>
    <xf numFmtId="0" fontId="20" fillId="0" borderId="4" xfId="0" applyFont="1" applyBorder="1"/>
    <xf numFmtId="0" fontId="20" fillId="0" borderId="1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2" fillId="0" borderId="43" xfId="0" applyNumberFormat="1" applyFont="1" applyBorder="1"/>
    <xf numFmtId="0" fontId="21" fillId="0" borderId="29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49" fontId="33" fillId="0" borderId="2" xfId="0" applyNumberFormat="1" applyFont="1" applyBorder="1"/>
    <xf numFmtId="0" fontId="12" fillId="0" borderId="9" xfId="0" applyFont="1" applyBorder="1" applyAlignment="1">
      <alignment vertical="center" wrapText="1"/>
    </xf>
    <xf numFmtId="0" fontId="0" fillId="0" borderId="11" xfId="0" applyBorder="1" applyAlignment="1">
      <alignment wrapText="1"/>
    </xf>
    <xf numFmtId="0" fontId="12" fillId="0" borderId="1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49" fontId="2" fillId="0" borderId="44" xfId="0" applyNumberFormat="1" applyFont="1" applyBorder="1"/>
    <xf numFmtId="0" fontId="12" fillId="0" borderId="12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49" fontId="2" fillId="0" borderId="13" xfId="0" applyNumberFormat="1" applyFont="1" applyBorder="1"/>
    <xf numFmtId="0" fontId="16" fillId="0" borderId="27" xfId="0" applyFont="1" applyBorder="1" applyAlignment="1">
      <alignment vertical="center" wrapText="1"/>
    </xf>
    <xf numFmtId="0" fontId="0" fillId="0" borderId="28" xfId="0" applyBorder="1" applyAlignment="1">
      <alignment wrapText="1"/>
    </xf>
    <xf numFmtId="49" fontId="2" fillId="0" borderId="21" xfId="0" applyNumberFormat="1" applyFont="1" applyBorder="1"/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29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20" fillId="0" borderId="29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29" xfId="0" applyFont="1" applyBorder="1" applyAlignment="1">
      <alignment horizontal="left"/>
    </xf>
    <xf numFmtId="49" fontId="3" fillId="0" borderId="1" xfId="0" applyNumberFormat="1" applyFont="1" applyBorder="1"/>
    <xf numFmtId="0" fontId="12" fillId="0" borderId="27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0" fillId="0" borderId="4" xfId="0" applyBorder="1"/>
    <xf numFmtId="0" fontId="20" fillId="0" borderId="29" xfId="0" applyFont="1" applyBorder="1" applyAlignment="1">
      <alignment vertical="center" wrapText="1"/>
    </xf>
    <xf numFmtId="49" fontId="3" fillId="0" borderId="14" xfId="0" applyNumberFormat="1" applyFont="1" applyBorder="1"/>
    <xf numFmtId="0" fontId="16" fillId="0" borderId="14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7" fillId="0" borderId="0" xfId="0" applyNumberFormat="1" applyFont="1" applyFill="1" applyAlignment="1">
      <alignment vertical="top" wrapText="1"/>
    </xf>
    <xf numFmtId="49" fontId="14" fillId="0" borderId="0" xfId="0" applyNumberFormat="1" applyFont="1" applyAlignment="1">
      <alignment wrapText="1"/>
    </xf>
    <xf numFmtId="0" fontId="7" fillId="0" borderId="0" xfId="0" applyNumberFormat="1" applyFont="1" applyFill="1" applyAlignment="1">
      <alignment vertical="top" wrapText="1"/>
    </xf>
    <xf numFmtId="4" fontId="24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6" fillId="0" borderId="50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0" fillId="0" borderId="8" xfId="0" applyBorder="1" applyAlignment="1"/>
    <xf numFmtId="0" fontId="1" fillId="0" borderId="51" xfId="0" applyFont="1" applyBorder="1" applyAlignment="1"/>
    <xf numFmtId="0" fontId="12" fillId="0" borderId="1" xfId="0" applyFont="1" applyBorder="1" applyAlignment="1">
      <alignment horizontal="center" wrapText="1"/>
    </xf>
    <xf numFmtId="4" fontId="34" fillId="0" borderId="1" xfId="0" applyNumberFormat="1" applyFont="1" applyBorder="1" applyAlignment="1">
      <alignment horizontal="right" vertical="center" wrapText="1"/>
    </xf>
    <xf numFmtId="4" fontId="34" fillId="0" borderId="1" xfId="0" applyNumberFormat="1" applyFont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right" vertical="center"/>
    </xf>
    <xf numFmtId="0" fontId="24" fillId="0" borderId="0" xfId="0" applyFont="1"/>
    <xf numFmtId="0" fontId="35" fillId="0" borderId="0" xfId="0" applyFont="1"/>
    <xf numFmtId="2" fontId="22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3" fontId="20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0" fontId="37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2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horizontal="right" vertical="center"/>
    </xf>
    <xf numFmtId="0" fontId="34" fillId="0" borderId="0" xfId="0" applyFont="1"/>
    <xf numFmtId="49" fontId="7" fillId="0" borderId="0" xfId="0" applyNumberFormat="1" applyFont="1" applyAlignment="1">
      <alignment horizontal="left" wrapText="1"/>
    </xf>
    <xf numFmtId="0" fontId="7" fillId="0" borderId="0" xfId="0" applyNumberFormat="1" applyFont="1" applyFill="1" applyAlignment="1">
      <alignment vertical="top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43" xfId="0" applyFont="1" applyFill="1" applyBorder="1" applyAlignment="1">
      <alignment horizontal="left" vertical="center" wrapText="1"/>
    </xf>
    <xf numFmtId="0" fontId="12" fillId="0" borderId="36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29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29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2" fillId="0" borderId="22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6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16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2" fillId="0" borderId="29" xfId="0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12" fillId="0" borderId="22" xfId="0" applyFont="1" applyBorder="1" applyAlignment="1">
      <alignment horizontal="left" vertical="center" wrapText="1"/>
    </xf>
    <xf numFmtId="0" fontId="0" fillId="0" borderId="10" xfId="0" applyBorder="1" applyAlignment="1">
      <alignment horizontal="left" wrapText="1"/>
    </xf>
    <xf numFmtId="0" fontId="16" fillId="0" borderId="47" xfId="0" applyFont="1" applyBorder="1" applyAlignment="1">
      <alignment horizontal="center" wrapText="1"/>
    </xf>
    <xf numFmtId="0" fontId="1" fillId="0" borderId="48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2" fillId="0" borderId="35" xfId="0" applyFont="1" applyBorder="1" applyAlignment="1">
      <alignment horizontal="left" wrapText="1"/>
    </xf>
    <xf numFmtId="0" fontId="12" fillId="0" borderId="36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6" fillId="0" borderId="27" xfId="0" applyFont="1" applyBorder="1" applyAlignment="1">
      <alignment horizontal="left" vertical="center" wrapText="1"/>
    </xf>
    <xf numFmtId="0" fontId="0" fillId="0" borderId="28" xfId="0" applyBorder="1" applyAlignment="1">
      <alignment wrapText="1"/>
    </xf>
    <xf numFmtId="0" fontId="20" fillId="0" borderId="45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2" fillId="0" borderId="15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12" fillId="0" borderId="27" xfId="0" applyFont="1" applyBorder="1" applyAlignment="1">
      <alignment horizontal="left" vertical="center" wrapText="1"/>
    </xf>
    <xf numFmtId="0" fontId="0" fillId="0" borderId="28" xfId="0" applyBorder="1" applyAlignment="1">
      <alignment horizontal="left" wrapText="1"/>
    </xf>
    <xf numFmtId="0" fontId="16" fillId="0" borderId="2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wrapText="1"/>
    </xf>
    <xf numFmtId="0" fontId="12" fillId="0" borderId="14" xfId="0" applyFont="1" applyBorder="1" applyAlignment="1">
      <alignment vertical="center" wrapText="1"/>
    </xf>
    <xf numFmtId="0" fontId="21" fillId="0" borderId="16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16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wrapText="1"/>
    </xf>
    <xf numFmtId="0" fontId="1" fillId="0" borderId="28" xfId="0" applyFont="1" applyBorder="1" applyAlignment="1">
      <alignment horizontal="center" wrapText="1"/>
    </xf>
    <xf numFmtId="0" fontId="16" fillId="0" borderId="2" xfId="0" applyFont="1" applyBorder="1" applyAlignment="1">
      <alignment vertical="center" wrapText="1"/>
    </xf>
    <xf numFmtId="0" fontId="30" fillId="0" borderId="4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6" fillId="0" borderId="13" xfId="0" applyFont="1" applyBorder="1" applyAlignment="1">
      <alignment horizontal="center" wrapText="1"/>
    </xf>
    <xf numFmtId="0" fontId="12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30" fillId="0" borderId="28" xfId="0" applyFont="1" applyBorder="1" applyAlignment="1">
      <alignment horizontal="left" wrapText="1"/>
    </xf>
    <xf numFmtId="0" fontId="16" fillId="0" borderId="2" xfId="0" applyFont="1" applyBorder="1" applyAlignment="1">
      <alignment horizontal="center" wrapText="1"/>
    </xf>
    <xf numFmtId="0" fontId="30" fillId="0" borderId="4" xfId="0" applyFont="1" applyBorder="1" applyAlignment="1">
      <alignment horizontal="center" wrapText="1"/>
    </xf>
    <xf numFmtId="0" fontId="16" fillId="0" borderId="41" xfId="0" applyFont="1" applyBorder="1" applyAlignment="1">
      <alignment wrapText="1"/>
    </xf>
    <xf numFmtId="0" fontId="0" fillId="0" borderId="42" xfId="0" applyBorder="1" applyAlignment="1">
      <alignment wrapText="1"/>
    </xf>
    <xf numFmtId="0" fontId="21" fillId="0" borderId="13" xfId="0" applyFont="1" applyBorder="1" applyAlignment="1">
      <alignment horizontal="center" wrapText="1"/>
    </xf>
    <xf numFmtId="0" fontId="31" fillId="0" borderId="37" xfId="0" applyFont="1" applyBorder="1" applyAlignment="1">
      <alignment wrapText="1"/>
    </xf>
    <xf numFmtId="0" fontId="27" fillId="0" borderId="37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16" fillId="0" borderId="41" xfId="0" applyFont="1" applyBorder="1" applyAlignment="1">
      <alignment horizontal="left" wrapText="1"/>
    </xf>
    <xf numFmtId="0" fontId="16" fillId="0" borderId="42" xfId="0" applyFont="1" applyBorder="1" applyAlignment="1">
      <alignment horizontal="left" wrapText="1"/>
    </xf>
    <xf numFmtId="0" fontId="12" fillId="0" borderId="39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2" fillId="0" borderId="40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16" fillId="0" borderId="27" xfId="0" applyFont="1" applyBorder="1" applyAlignment="1">
      <alignment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6" fillId="0" borderId="17" xfId="0" applyFont="1" applyBorder="1" applyAlignment="1">
      <alignment vertical="center" wrapText="1"/>
    </xf>
    <xf numFmtId="0" fontId="2" fillId="0" borderId="14" xfId="0" applyFont="1" applyBorder="1" applyAlignment="1">
      <alignment wrapText="1"/>
    </xf>
    <xf numFmtId="0" fontId="16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16" fillId="0" borderId="29" xfId="0" applyFont="1" applyBorder="1" applyAlignment="1">
      <alignment vertical="center" wrapText="1"/>
    </xf>
    <xf numFmtId="0" fontId="30" fillId="0" borderId="4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30" fillId="0" borderId="28" xfId="0" applyFont="1" applyBorder="1" applyAlignment="1">
      <alignment wrapText="1"/>
    </xf>
    <xf numFmtId="0" fontId="12" fillId="0" borderId="37" xfId="0" applyFont="1" applyBorder="1" applyAlignment="1">
      <alignment horizontal="center" wrapText="1"/>
    </xf>
    <xf numFmtId="0" fontId="12" fillId="0" borderId="22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31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49" fontId="2" fillId="0" borderId="30" xfId="0" applyNumberFormat="1" applyFont="1" applyBorder="1" applyAlignment="1">
      <alignment wrapText="1"/>
    </xf>
    <xf numFmtId="0" fontId="2" fillId="0" borderId="30" xfId="0" applyFont="1" applyBorder="1" applyAlignment="1">
      <alignment wrapText="1"/>
    </xf>
    <xf numFmtId="0" fontId="16" fillId="0" borderId="35" xfId="0" applyFont="1" applyBorder="1" applyAlignment="1">
      <alignment horizontal="left" vertical="center" wrapText="1"/>
    </xf>
    <xf numFmtId="0" fontId="30" fillId="0" borderId="36" xfId="0" applyFont="1" applyBorder="1" applyAlignment="1">
      <alignment vertical="center" wrapText="1"/>
    </xf>
    <xf numFmtId="49" fontId="2" fillId="0" borderId="6" xfId="0" applyNumberFormat="1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2" fillId="0" borderId="2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6" fillId="0" borderId="1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2" fillId="0" borderId="7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4" xfId="0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2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9" fontId="2" fillId="0" borderId="12" xfId="0" applyNumberFormat="1" applyFont="1" applyBorder="1" applyAlignment="1">
      <alignment wrapText="1"/>
    </xf>
    <xf numFmtId="0" fontId="12" fillId="0" borderId="12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6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49" fontId="9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vertical="top" wrapText="1"/>
    </xf>
    <xf numFmtId="49" fontId="7" fillId="0" borderId="0" xfId="0" applyNumberFormat="1" applyFont="1" applyFill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7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661"/>
  <sheetViews>
    <sheetView tabSelected="1" view="pageBreakPreview" zoomScale="69" zoomScaleSheetLayoutView="69" workbookViewId="0">
      <selection activeCell="D13" sqref="D13"/>
    </sheetView>
  </sheetViews>
  <sheetFormatPr defaultColWidth="9.140625" defaultRowHeight="15"/>
  <cols>
    <col min="1" max="1" width="9.140625" style="34"/>
    <col min="2" max="2" width="43.140625" style="34" customWidth="1"/>
    <col min="3" max="3" width="25" style="34" customWidth="1"/>
    <col min="4" max="4" width="23.85546875" style="34" customWidth="1"/>
    <col min="5" max="5" width="20.5703125" style="34" customWidth="1"/>
    <col min="6" max="6" width="9.140625" style="34"/>
    <col min="7" max="7" width="14.5703125" style="34" customWidth="1"/>
    <col min="8" max="16384" width="9.140625" style="34"/>
  </cols>
  <sheetData>
    <row r="1" spans="1:7" ht="75.75" customHeight="1">
      <c r="A1" s="36"/>
      <c r="B1" s="36"/>
      <c r="C1" s="36"/>
      <c r="D1" s="36"/>
      <c r="E1" s="418" t="s">
        <v>414</v>
      </c>
      <c r="F1" s="418"/>
      <c r="G1" s="418"/>
    </row>
    <row r="2" spans="1:7" ht="24" customHeight="1">
      <c r="A2" s="22"/>
      <c r="B2" s="22"/>
      <c r="C2" s="22"/>
      <c r="D2" s="22"/>
      <c r="E2" s="37" t="s">
        <v>416</v>
      </c>
      <c r="F2" s="37"/>
      <c r="G2" s="37"/>
    </row>
    <row r="3" spans="1:7" ht="18.75">
      <c r="A3" s="22"/>
      <c r="B3" s="22"/>
      <c r="C3" s="22"/>
      <c r="D3" s="22"/>
      <c r="E3" s="23"/>
      <c r="F3" s="39"/>
      <c r="G3" s="39"/>
    </row>
    <row r="4" spans="1:7" ht="12" customHeight="1">
      <c r="A4" s="419" t="s">
        <v>415</v>
      </c>
      <c r="B4" s="419"/>
      <c r="C4" s="419"/>
      <c r="D4" s="419"/>
      <c r="E4" s="419"/>
      <c r="F4" s="419"/>
      <c r="G4" s="419"/>
    </row>
    <row r="5" spans="1:7">
      <c r="A5" s="419"/>
      <c r="B5" s="419"/>
      <c r="C5" s="419"/>
      <c r="D5" s="419"/>
      <c r="E5" s="419"/>
      <c r="F5" s="419"/>
      <c r="G5" s="419"/>
    </row>
    <row r="6" spans="1:7" ht="12.75" customHeight="1">
      <c r="A6" s="419"/>
      <c r="B6" s="419"/>
      <c r="C6" s="419"/>
      <c r="D6" s="419"/>
      <c r="E6" s="419"/>
      <c r="F6" s="419"/>
      <c r="G6" s="419"/>
    </row>
    <row r="7" spans="1:7" ht="18.75" customHeight="1">
      <c r="A7" s="420" t="s">
        <v>152</v>
      </c>
      <c r="B7" s="420"/>
      <c r="C7" s="420"/>
      <c r="D7" s="420"/>
      <c r="E7" s="420"/>
      <c r="F7" s="420"/>
      <c r="G7" s="420"/>
    </row>
    <row r="8" spans="1:7" ht="12" customHeight="1">
      <c r="A8" s="22"/>
      <c r="B8" s="22"/>
      <c r="C8" s="22"/>
      <c r="D8" s="55"/>
      <c r="E8" s="23"/>
      <c r="F8" s="22"/>
      <c r="G8" s="22"/>
    </row>
    <row r="9" spans="1:7" ht="18.75">
      <c r="A9" s="22"/>
      <c r="B9" s="22"/>
      <c r="C9" s="22"/>
      <c r="D9" s="55"/>
      <c r="E9" s="22"/>
      <c r="F9" s="22"/>
      <c r="G9" s="40" t="s">
        <v>53</v>
      </c>
    </row>
    <row r="10" spans="1:7" ht="18.75">
      <c r="A10" s="22"/>
      <c r="B10" s="22"/>
      <c r="C10" s="55" t="s">
        <v>417</v>
      </c>
      <c r="D10" s="55"/>
      <c r="E10" s="56" t="s">
        <v>54</v>
      </c>
      <c r="F10" s="36"/>
      <c r="G10" s="41"/>
    </row>
    <row r="11" spans="1:7" ht="18.75">
      <c r="A11" s="22"/>
      <c r="B11" s="22"/>
      <c r="C11" s="22"/>
      <c r="D11" s="55"/>
      <c r="E11" s="22"/>
      <c r="F11" s="22"/>
      <c r="G11" s="41"/>
    </row>
    <row r="12" spans="1:7" ht="18.75">
      <c r="A12" s="54" t="s">
        <v>55</v>
      </c>
      <c r="B12" s="54"/>
      <c r="C12" s="54"/>
      <c r="D12" s="54"/>
      <c r="E12" s="54"/>
      <c r="F12" s="42" t="s">
        <v>56</v>
      </c>
      <c r="G12" s="43">
        <v>81697253</v>
      </c>
    </row>
    <row r="13" spans="1:7" ht="18.75">
      <c r="A13" s="54" t="s">
        <v>57</v>
      </c>
      <c r="B13" s="54"/>
      <c r="C13" s="54"/>
      <c r="D13" s="54"/>
      <c r="E13" s="54"/>
      <c r="F13" s="22"/>
      <c r="G13" s="44"/>
    </row>
    <row r="14" spans="1:7" ht="18.75">
      <c r="A14" s="54" t="s">
        <v>58</v>
      </c>
      <c r="B14" s="54"/>
      <c r="C14" s="54"/>
      <c r="D14" s="54"/>
      <c r="E14" s="54"/>
      <c r="F14" s="22"/>
      <c r="G14" s="44"/>
    </row>
    <row r="15" spans="1:7" ht="18.75" customHeight="1">
      <c r="A15" s="412" t="s">
        <v>164</v>
      </c>
      <c r="B15" s="412"/>
      <c r="C15" s="412"/>
      <c r="D15" s="412"/>
      <c r="E15" s="412"/>
      <c r="F15" s="22"/>
      <c r="G15" s="45"/>
    </row>
    <row r="16" spans="1:7" ht="18.75">
      <c r="A16" s="412"/>
      <c r="B16" s="412"/>
      <c r="C16" s="412"/>
      <c r="D16" s="412"/>
      <c r="E16" s="412"/>
      <c r="F16" s="22"/>
      <c r="G16" s="45"/>
    </row>
    <row r="17" spans="1:12" ht="18.75">
      <c r="A17" s="58"/>
      <c r="B17" s="58"/>
      <c r="C17" s="58"/>
      <c r="D17" s="58"/>
      <c r="E17" s="58"/>
      <c r="F17" s="22"/>
      <c r="G17" s="45"/>
    </row>
    <row r="18" spans="1:12" ht="18.75">
      <c r="A18" s="54" t="s">
        <v>165</v>
      </c>
      <c r="B18" s="54"/>
      <c r="C18" s="54"/>
      <c r="D18" s="54"/>
      <c r="E18" s="54"/>
      <c r="F18" s="22"/>
      <c r="G18" s="45"/>
    </row>
    <row r="19" spans="1:12" ht="18.75">
      <c r="A19" s="54" t="s">
        <v>59</v>
      </c>
      <c r="B19" s="54"/>
      <c r="C19" s="54"/>
      <c r="D19" s="54"/>
      <c r="E19" s="54"/>
      <c r="F19" s="42" t="s">
        <v>60</v>
      </c>
      <c r="G19" s="45">
        <v>383</v>
      </c>
    </row>
    <row r="20" spans="1:12" ht="18.75">
      <c r="A20" s="413" t="s">
        <v>61</v>
      </c>
      <c r="B20" s="413"/>
      <c r="C20" s="413"/>
      <c r="D20" s="413"/>
      <c r="E20" s="413"/>
      <c r="F20" s="413"/>
      <c r="G20" s="413"/>
    </row>
    <row r="21" spans="1:12" ht="18.75">
      <c r="A21" s="413" t="s">
        <v>62</v>
      </c>
      <c r="B21" s="413"/>
      <c r="C21" s="413"/>
      <c r="D21" s="413"/>
      <c r="E21" s="413"/>
      <c r="F21" s="413" t="s">
        <v>63</v>
      </c>
      <c r="G21" s="413"/>
    </row>
    <row r="22" spans="1:12" ht="9" customHeight="1">
      <c r="A22" s="412"/>
      <c r="B22" s="413"/>
      <c r="C22" s="413"/>
      <c r="D22" s="413"/>
      <c r="E22" s="413"/>
      <c r="F22" s="413"/>
      <c r="G22" s="413"/>
    </row>
    <row r="23" spans="1:12" ht="18.75">
      <c r="A23" s="413" t="s">
        <v>64</v>
      </c>
      <c r="B23" s="413"/>
      <c r="C23" s="413"/>
      <c r="D23" s="413"/>
      <c r="E23" s="413"/>
      <c r="F23" s="413" t="s">
        <v>65</v>
      </c>
      <c r="G23" s="413"/>
    </row>
    <row r="24" spans="1:12" ht="12" customHeight="1">
      <c r="A24" s="413"/>
      <c r="B24" s="413"/>
      <c r="C24" s="413"/>
      <c r="D24" s="413"/>
      <c r="E24" s="413"/>
      <c r="F24" s="413"/>
      <c r="G24" s="413"/>
    </row>
    <row r="25" spans="1:12" ht="18.75">
      <c r="A25" s="413" t="s">
        <v>166</v>
      </c>
      <c r="B25" s="413"/>
      <c r="C25" s="413"/>
      <c r="D25" s="413"/>
      <c r="E25" s="413"/>
      <c r="F25" s="413" t="s">
        <v>65</v>
      </c>
      <c r="G25" s="413"/>
    </row>
    <row r="26" spans="1:12" ht="8.25" customHeight="1">
      <c r="A26" s="413"/>
      <c r="B26" s="413"/>
      <c r="C26" s="413"/>
      <c r="D26" s="413"/>
      <c r="E26" s="413"/>
      <c r="F26" s="413"/>
      <c r="G26" s="413"/>
    </row>
    <row r="27" spans="1:12" ht="18.75">
      <c r="A27" s="414" t="s">
        <v>394</v>
      </c>
      <c r="B27" s="414"/>
      <c r="C27" s="414"/>
      <c r="D27" s="414"/>
      <c r="E27" s="414"/>
      <c r="F27" s="414" t="s">
        <v>65</v>
      </c>
      <c r="G27" s="414"/>
    </row>
    <row r="28" spans="1:12" ht="6" customHeight="1">
      <c r="A28" s="57"/>
      <c r="B28" s="57"/>
      <c r="C28" s="57"/>
      <c r="D28" s="57"/>
      <c r="E28" s="38"/>
      <c r="F28" s="57"/>
      <c r="G28" s="57"/>
    </row>
    <row r="29" spans="1:12" ht="18.75" customHeight="1">
      <c r="A29" s="414" t="s">
        <v>135</v>
      </c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</row>
    <row r="30" spans="1:12" ht="77.25" customHeight="1">
      <c r="A30" s="421" t="s">
        <v>376</v>
      </c>
      <c r="B30" s="421"/>
      <c r="C30" s="421"/>
      <c r="D30" s="421"/>
      <c r="E30" s="421"/>
      <c r="F30" s="421"/>
      <c r="G30" s="421"/>
    </row>
    <row r="31" spans="1:12" ht="6" customHeight="1">
      <c r="A31" s="35"/>
      <c r="B31" s="35"/>
      <c r="C31" s="35"/>
      <c r="D31" s="35"/>
      <c r="E31" s="59"/>
      <c r="F31" s="35"/>
      <c r="G31" s="35"/>
    </row>
    <row r="32" spans="1:12" ht="17.25" customHeight="1">
      <c r="A32" s="415" t="s">
        <v>136</v>
      </c>
      <c r="B32" s="415"/>
      <c r="C32" s="415"/>
      <c r="D32" s="415"/>
      <c r="E32" s="415"/>
      <c r="F32" s="415"/>
      <c r="G32" s="415"/>
      <c r="H32" s="415"/>
      <c r="I32" s="415" t="s">
        <v>66</v>
      </c>
      <c r="J32" s="415"/>
      <c r="K32" s="415"/>
      <c r="L32" s="415"/>
    </row>
    <row r="33" spans="1:103" ht="78.75" customHeight="1">
      <c r="A33" s="416" t="s">
        <v>379</v>
      </c>
      <c r="B33" s="416"/>
      <c r="C33" s="416"/>
      <c r="D33" s="416"/>
      <c r="E33" s="416"/>
      <c r="F33" s="416"/>
      <c r="G33" s="416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4"/>
      <c r="BN33" s="224"/>
      <c r="BO33" s="224"/>
      <c r="BP33" s="224"/>
      <c r="BQ33" s="224"/>
      <c r="BR33" s="224"/>
      <c r="BS33" s="224"/>
      <c r="BT33" s="224"/>
      <c r="BU33" s="224"/>
      <c r="BV33" s="224"/>
      <c r="BW33" s="224"/>
      <c r="BX33" s="224"/>
      <c r="BY33" s="224"/>
      <c r="BZ33" s="224"/>
      <c r="CA33" s="224"/>
      <c r="CB33" s="224"/>
      <c r="CC33" s="224"/>
      <c r="CD33" s="224"/>
      <c r="CE33" s="224"/>
      <c r="CF33" s="224"/>
      <c r="CG33" s="224"/>
      <c r="CH33" s="224"/>
      <c r="CI33" s="224"/>
      <c r="CJ33" s="224"/>
      <c r="CK33" s="224"/>
      <c r="CL33" s="224"/>
      <c r="CM33" s="224"/>
      <c r="CN33" s="224"/>
      <c r="CO33" s="224"/>
      <c r="CP33" s="224"/>
      <c r="CQ33" s="224"/>
      <c r="CR33" s="224"/>
      <c r="CS33" s="224"/>
      <c r="CT33" s="224"/>
      <c r="CU33" s="224"/>
      <c r="CV33" s="224"/>
      <c r="CW33" s="224"/>
      <c r="CX33" s="224"/>
      <c r="CY33" s="224"/>
    </row>
    <row r="34" spans="1:103" ht="39.75" customHeight="1">
      <c r="A34" s="417" t="s">
        <v>380</v>
      </c>
      <c r="B34" s="417"/>
      <c r="C34" s="417"/>
      <c r="D34" s="417"/>
      <c r="E34" s="417"/>
      <c r="F34" s="417"/>
      <c r="G34" s="417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24"/>
      <c r="BL34" s="224"/>
      <c r="BM34" s="224"/>
      <c r="BN34" s="224"/>
      <c r="BO34" s="224"/>
      <c r="BP34" s="224"/>
      <c r="BQ34" s="224"/>
      <c r="BR34" s="224"/>
      <c r="BS34" s="224"/>
      <c r="BT34" s="224"/>
      <c r="BU34" s="224"/>
      <c r="BV34" s="224"/>
      <c r="BW34" s="224"/>
      <c r="BX34" s="224"/>
      <c r="BY34" s="224"/>
      <c r="BZ34" s="224"/>
      <c r="CA34" s="224"/>
      <c r="CB34" s="224"/>
      <c r="CC34" s="224"/>
      <c r="CD34" s="224"/>
      <c r="CE34" s="224"/>
      <c r="CF34" s="224"/>
      <c r="CG34" s="224"/>
      <c r="CH34" s="224"/>
      <c r="CI34" s="224"/>
      <c r="CJ34" s="224"/>
      <c r="CK34" s="224"/>
      <c r="CL34" s="224"/>
      <c r="CM34" s="224"/>
      <c r="CN34" s="224"/>
      <c r="CO34" s="224"/>
      <c r="CP34" s="224"/>
      <c r="CQ34" s="224"/>
      <c r="CR34" s="224"/>
      <c r="CS34" s="224"/>
      <c r="CT34" s="224"/>
      <c r="CU34" s="224"/>
      <c r="CV34" s="224"/>
      <c r="CW34" s="224"/>
      <c r="CX34" s="224"/>
      <c r="CY34" s="224"/>
    </row>
    <row r="35" spans="1:103" ht="53.25" customHeight="1">
      <c r="A35" s="411" t="s">
        <v>381</v>
      </c>
      <c r="B35" s="411"/>
      <c r="C35" s="411"/>
      <c r="D35" s="411"/>
      <c r="E35" s="411"/>
      <c r="F35" s="411"/>
      <c r="G35" s="411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5"/>
      <c r="BQ35" s="225"/>
      <c r="BR35" s="225"/>
      <c r="BS35" s="225"/>
      <c r="BT35" s="225"/>
      <c r="BU35" s="225"/>
      <c r="BV35" s="225"/>
      <c r="BW35" s="225"/>
      <c r="BX35" s="225"/>
      <c r="BY35" s="225"/>
      <c r="BZ35" s="225"/>
      <c r="CA35" s="225"/>
      <c r="CB35" s="225"/>
      <c r="CC35" s="225"/>
      <c r="CD35" s="225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5"/>
      <c r="CP35" s="225"/>
      <c r="CQ35" s="225"/>
      <c r="CR35" s="225"/>
      <c r="CS35" s="225"/>
      <c r="CT35" s="225"/>
      <c r="CU35" s="225"/>
      <c r="CV35" s="225"/>
      <c r="CW35" s="225"/>
      <c r="CX35" s="225"/>
      <c r="CY35" s="225"/>
    </row>
    <row r="36" spans="1:103" ht="71.25" customHeight="1">
      <c r="A36" s="411" t="s">
        <v>383</v>
      </c>
      <c r="B36" s="411"/>
      <c r="C36" s="411"/>
      <c r="D36" s="411"/>
      <c r="E36" s="411"/>
      <c r="F36" s="411"/>
      <c r="G36" s="411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</row>
    <row r="37" spans="1:103" ht="93.75" customHeight="1">
      <c r="A37" s="411" t="s">
        <v>390</v>
      </c>
      <c r="B37" s="411"/>
      <c r="C37" s="411"/>
      <c r="D37" s="411"/>
      <c r="E37" s="411"/>
      <c r="F37" s="411"/>
      <c r="G37" s="411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5"/>
      <c r="AE37" s="225"/>
      <c r="AF37" s="225"/>
      <c r="AG37" s="225"/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225"/>
      <c r="BS37" s="225"/>
      <c r="BT37" s="225"/>
      <c r="BU37" s="225"/>
      <c r="BV37" s="225"/>
      <c r="BW37" s="225"/>
      <c r="BX37" s="225"/>
      <c r="BY37" s="225"/>
      <c r="BZ37" s="225"/>
      <c r="CA37" s="225"/>
      <c r="CB37" s="225"/>
      <c r="CC37" s="225"/>
      <c r="CD37" s="225"/>
      <c r="CE37" s="225"/>
      <c r="CF37" s="225"/>
      <c r="CG37" s="225"/>
      <c r="CH37" s="225"/>
      <c r="CI37" s="225"/>
      <c r="CJ37" s="225"/>
      <c r="CK37" s="225"/>
      <c r="CL37" s="225"/>
      <c r="CM37" s="225"/>
      <c r="CN37" s="225"/>
      <c r="CO37" s="225"/>
      <c r="CP37" s="225"/>
      <c r="CQ37" s="225"/>
      <c r="CR37" s="225"/>
      <c r="CS37" s="225"/>
      <c r="CT37" s="225"/>
      <c r="CU37" s="225"/>
      <c r="CV37" s="225"/>
      <c r="CW37" s="225"/>
      <c r="CX37" s="225"/>
      <c r="CY37" s="225"/>
    </row>
    <row r="38" spans="1:103" ht="73.5" customHeight="1">
      <c r="A38" s="411" t="s">
        <v>382</v>
      </c>
      <c r="B38" s="411"/>
      <c r="C38" s="411"/>
      <c r="D38" s="411"/>
      <c r="E38" s="411"/>
      <c r="F38" s="411"/>
      <c r="G38" s="411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</row>
    <row r="39" spans="1:103" ht="54.75" customHeight="1">
      <c r="A39" s="268" t="s">
        <v>392</v>
      </c>
      <c r="B39" s="268"/>
      <c r="C39" s="268"/>
      <c r="D39" s="268"/>
      <c r="E39" s="268"/>
      <c r="F39" s="268"/>
      <c r="G39" s="268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225"/>
      <c r="AD39" s="225"/>
      <c r="AE39" s="225"/>
      <c r="AF39" s="225"/>
      <c r="AG39" s="225"/>
      <c r="AH39" s="225"/>
      <c r="AI39" s="225"/>
      <c r="AJ39" s="225"/>
      <c r="AK39" s="225"/>
      <c r="AL39" s="225"/>
      <c r="AM39" s="225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5"/>
      <c r="BK39" s="225"/>
      <c r="BL39" s="225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  <c r="CV39" s="225"/>
      <c r="CW39" s="225"/>
      <c r="CX39" s="225"/>
      <c r="CY39" s="225"/>
    </row>
    <row r="40" spans="1:103" ht="51" customHeight="1">
      <c r="A40" s="268" t="s">
        <v>384</v>
      </c>
      <c r="B40" s="268"/>
      <c r="C40" s="268"/>
      <c r="D40" s="268"/>
      <c r="E40" s="268"/>
      <c r="F40" s="268"/>
      <c r="G40" s="268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  <c r="Z40" s="225"/>
      <c r="AA40" s="225"/>
      <c r="AB40" s="225"/>
      <c r="AC40" s="225"/>
      <c r="AD40" s="225"/>
      <c r="AE40" s="225"/>
      <c r="AF40" s="225"/>
      <c r="AG40" s="225"/>
      <c r="AH40" s="225"/>
      <c r="AI40" s="225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5"/>
      <c r="BK40" s="225"/>
      <c r="BL40" s="225"/>
      <c r="BM40" s="225"/>
      <c r="BN40" s="225"/>
      <c r="BO40" s="225"/>
      <c r="BP40" s="225"/>
      <c r="BQ40" s="225"/>
      <c r="BR40" s="225"/>
      <c r="BS40" s="225"/>
      <c r="BT40" s="225"/>
      <c r="BU40" s="225"/>
      <c r="BV40" s="225"/>
      <c r="BW40" s="225"/>
      <c r="BX40" s="225"/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225"/>
      <c r="CP40" s="225"/>
      <c r="CQ40" s="225"/>
      <c r="CR40" s="225"/>
      <c r="CS40" s="225"/>
      <c r="CT40" s="225"/>
      <c r="CU40" s="225"/>
      <c r="CV40" s="225"/>
      <c r="CW40" s="225"/>
      <c r="CX40" s="225"/>
      <c r="CY40" s="225"/>
    </row>
    <row r="41" spans="1:103" ht="33.75" customHeight="1">
      <c r="A41" s="268" t="s">
        <v>385</v>
      </c>
      <c r="B41" s="268"/>
      <c r="C41" s="268"/>
      <c r="D41" s="268"/>
      <c r="E41" s="268"/>
      <c r="F41" s="268"/>
      <c r="G41" s="268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  <c r="BI41" s="225"/>
      <c r="BJ41" s="225"/>
      <c r="BK41" s="225"/>
      <c r="BL41" s="225"/>
      <c r="BM41" s="225"/>
      <c r="BN41" s="225"/>
      <c r="BO41" s="225"/>
      <c r="BP41" s="225"/>
      <c r="BQ41" s="225"/>
      <c r="BR41" s="225"/>
      <c r="BS41" s="225"/>
      <c r="BT41" s="225"/>
      <c r="BU41" s="225"/>
      <c r="BV41" s="225"/>
      <c r="BW41" s="225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225"/>
      <c r="CP41" s="225"/>
      <c r="CQ41" s="225"/>
      <c r="CR41" s="225"/>
      <c r="CS41" s="225"/>
      <c r="CT41" s="225"/>
      <c r="CU41" s="225"/>
      <c r="CV41" s="225"/>
      <c r="CW41" s="225"/>
      <c r="CX41" s="225"/>
      <c r="CY41" s="225"/>
    </row>
    <row r="42" spans="1:103" ht="36" customHeight="1">
      <c r="A42" s="268" t="s">
        <v>386</v>
      </c>
      <c r="B42" s="268"/>
      <c r="C42" s="268"/>
      <c r="D42" s="268"/>
      <c r="E42" s="268"/>
      <c r="F42" s="268"/>
      <c r="G42" s="268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5"/>
      <c r="BK42" s="225"/>
      <c r="BL42" s="225"/>
      <c r="BM42" s="225"/>
      <c r="BN42" s="225"/>
      <c r="BO42" s="225"/>
      <c r="BP42" s="225"/>
      <c r="BQ42" s="225"/>
      <c r="BR42" s="225"/>
      <c r="BS42" s="225"/>
      <c r="BT42" s="225"/>
      <c r="BU42" s="225"/>
      <c r="BV42" s="225"/>
      <c r="BW42" s="225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225"/>
      <c r="CP42" s="225"/>
      <c r="CQ42" s="225"/>
      <c r="CR42" s="225"/>
      <c r="CS42" s="225"/>
      <c r="CT42" s="225"/>
      <c r="CU42" s="225"/>
      <c r="CV42" s="225"/>
      <c r="CW42" s="225"/>
      <c r="CX42" s="225"/>
      <c r="CY42" s="225"/>
    </row>
    <row r="43" spans="1:103" ht="35.25" customHeight="1">
      <c r="A43" s="268" t="s">
        <v>387</v>
      </c>
      <c r="B43" s="268"/>
      <c r="C43" s="268"/>
      <c r="D43" s="268"/>
      <c r="E43" s="268"/>
      <c r="F43" s="268"/>
      <c r="G43" s="268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  <c r="BI43" s="225"/>
      <c r="BJ43" s="225"/>
      <c r="BK43" s="225"/>
      <c r="BL43" s="225"/>
      <c r="BM43" s="225"/>
      <c r="BN43" s="225"/>
      <c r="BO43" s="225"/>
      <c r="BP43" s="225"/>
      <c r="BQ43" s="225"/>
      <c r="BR43" s="225"/>
      <c r="BS43" s="225"/>
      <c r="BT43" s="225"/>
      <c r="BU43" s="225"/>
      <c r="BV43" s="225"/>
      <c r="BW43" s="225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225"/>
      <c r="CP43" s="225"/>
      <c r="CQ43" s="225"/>
      <c r="CR43" s="225"/>
      <c r="CS43" s="225"/>
      <c r="CT43" s="225"/>
      <c r="CU43" s="225"/>
      <c r="CV43" s="225"/>
      <c r="CW43" s="225"/>
      <c r="CX43" s="225"/>
      <c r="CY43" s="225"/>
    </row>
    <row r="44" spans="1:103" ht="26.25" customHeight="1">
      <c r="A44" s="268" t="s">
        <v>388</v>
      </c>
      <c r="B44" s="268"/>
      <c r="C44" s="268"/>
      <c r="D44" s="268"/>
      <c r="E44" s="268"/>
      <c r="F44" s="268"/>
      <c r="G44" s="268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  <c r="BI44" s="225"/>
      <c r="BJ44" s="225"/>
      <c r="BK44" s="225"/>
      <c r="BL44" s="225"/>
      <c r="BM44" s="225"/>
      <c r="BN44" s="225"/>
      <c r="BO44" s="225"/>
      <c r="BP44" s="225"/>
      <c r="BQ44" s="225"/>
      <c r="BR44" s="225"/>
      <c r="BS44" s="225"/>
      <c r="BT44" s="225"/>
      <c r="BU44" s="225"/>
      <c r="BV44" s="225"/>
      <c r="BW44" s="225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225"/>
      <c r="CP44" s="225"/>
      <c r="CQ44" s="225"/>
      <c r="CR44" s="225"/>
      <c r="CS44" s="225"/>
      <c r="CT44" s="225"/>
      <c r="CU44" s="225"/>
      <c r="CV44" s="225"/>
      <c r="CW44" s="225"/>
      <c r="CX44" s="225"/>
      <c r="CY44" s="225"/>
    </row>
    <row r="45" spans="1:103" ht="39.75" customHeight="1">
      <c r="A45" s="268" t="s">
        <v>393</v>
      </c>
      <c r="B45" s="268"/>
      <c r="C45" s="268"/>
      <c r="D45" s="268"/>
      <c r="E45" s="268"/>
      <c r="F45" s="268"/>
      <c r="G45" s="268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5"/>
      <c r="BP45" s="225"/>
      <c r="BQ45" s="225"/>
      <c r="BR45" s="225"/>
      <c r="BS45" s="225"/>
      <c r="BT45" s="225"/>
      <c r="BU45" s="225"/>
      <c r="BV45" s="225"/>
      <c r="BW45" s="225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225"/>
      <c r="CP45" s="225"/>
      <c r="CQ45" s="225"/>
      <c r="CR45" s="225"/>
      <c r="CS45" s="225"/>
      <c r="CT45" s="225"/>
      <c r="CU45" s="225"/>
      <c r="CV45" s="225"/>
      <c r="CW45" s="225"/>
      <c r="CX45" s="225"/>
      <c r="CY45" s="225"/>
    </row>
    <row r="46" spans="1:103" ht="7.5" customHeight="1">
      <c r="A46" s="222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23"/>
      <c r="BK46" s="223"/>
      <c r="BL46" s="223"/>
      <c r="BM46" s="223"/>
      <c r="BN46" s="223"/>
      <c r="BO46" s="223"/>
      <c r="BP46" s="223"/>
      <c r="BQ46" s="223"/>
      <c r="BR46" s="223"/>
      <c r="BS46" s="223"/>
      <c r="BT46" s="223"/>
      <c r="BU46" s="223"/>
      <c r="BV46" s="223"/>
      <c r="BW46" s="22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  <c r="CJ46" s="223"/>
      <c r="CK46" s="223"/>
      <c r="CL46" s="223"/>
      <c r="CM46" s="223"/>
      <c r="CN46" s="223"/>
      <c r="CO46" s="223"/>
      <c r="CP46" s="223"/>
      <c r="CQ46" s="223"/>
      <c r="CR46" s="223"/>
      <c r="CS46" s="223"/>
      <c r="CT46" s="223"/>
      <c r="CU46" s="223"/>
      <c r="CV46" s="223"/>
      <c r="CW46" s="223"/>
      <c r="CX46" s="223"/>
      <c r="CY46" s="223"/>
    </row>
    <row r="47" spans="1:103" ht="36.75" customHeight="1">
      <c r="A47" s="410" t="s">
        <v>374</v>
      </c>
      <c r="B47" s="410"/>
      <c r="C47" s="410"/>
      <c r="D47" s="410"/>
      <c r="E47" s="410"/>
      <c r="F47" s="410"/>
      <c r="G47" s="410"/>
      <c r="H47" s="224"/>
      <c r="I47" s="224"/>
      <c r="J47" s="224"/>
      <c r="K47" s="224"/>
      <c r="L47" s="224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  <c r="BI47" s="223"/>
      <c r="BJ47" s="223"/>
      <c r="BK47" s="223"/>
      <c r="BL47" s="223"/>
      <c r="BM47" s="223"/>
      <c r="BN47" s="223"/>
      <c r="BO47" s="223"/>
      <c r="BP47" s="223"/>
      <c r="BQ47" s="223"/>
      <c r="BR47" s="223"/>
      <c r="BS47" s="223"/>
      <c r="BT47" s="223"/>
      <c r="BU47" s="223"/>
      <c r="BV47" s="223"/>
      <c r="BW47" s="22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  <c r="CO47" s="223"/>
      <c r="CP47" s="223"/>
      <c r="CQ47" s="223"/>
      <c r="CR47" s="223"/>
      <c r="CS47" s="223"/>
      <c r="CT47" s="223"/>
      <c r="CU47" s="223"/>
      <c r="CV47" s="223"/>
      <c r="CW47" s="223"/>
      <c r="CX47" s="223"/>
      <c r="CY47" s="223"/>
    </row>
    <row r="48" spans="1:103" ht="72.75" customHeight="1">
      <c r="A48" s="269" t="s">
        <v>389</v>
      </c>
      <c r="B48" s="269"/>
      <c r="C48" s="269"/>
      <c r="D48" s="269"/>
      <c r="E48" s="269"/>
      <c r="F48" s="269"/>
      <c r="G48" s="269"/>
      <c r="H48" s="224"/>
      <c r="I48" s="224"/>
      <c r="J48" s="224"/>
      <c r="K48" s="224"/>
      <c r="L48" s="224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  <c r="BI48" s="223"/>
      <c r="BJ48" s="223"/>
      <c r="BK48" s="223"/>
      <c r="BL48" s="223"/>
      <c r="BM48" s="223"/>
      <c r="BN48" s="223"/>
      <c r="BO48" s="223"/>
      <c r="BP48" s="223"/>
      <c r="BQ48" s="223"/>
      <c r="BR48" s="223"/>
      <c r="BS48" s="223"/>
      <c r="BT48" s="223"/>
      <c r="BU48" s="223"/>
      <c r="BV48" s="223"/>
      <c r="BW48" s="223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  <c r="CJ48" s="223"/>
      <c r="CK48" s="223"/>
      <c r="CL48" s="223"/>
      <c r="CM48" s="223"/>
      <c r="CN48" s="223"/>
      <c r="CO48" s="223"/>
      <c r="CP48" s="223"/>
      <c r="CQ48" s="223"/>
      <c r="CR48" s="223"/>
      <c r="CS48" s="223"/>
      <c r="CT48" s="223"/>
      <c r="CU48" s="223"/>
      <c r="CV48" s="223"/>
      <c r="CW48" s="223"/>
      <c r="CX48" s="223"/>
      <c r="CY48" s="223"/>
    </row>
    <row r="49" spans="1:103" ht="8.25" customHeight="1">
      <c r="A49" s="226"/>
      <c r="B49" s="226"/>
      <c r="C49" s="226"/>
      <c r="D49" s="226"/>
      <c r="E49" s="226"/>
      <c r="F49" s="226"/>
      <c r="G49" s="226"/>
      <c r="H49" s="224"/>
      <c r="I49" s="224"/>
      <c r="J49" s="224"/>
      <c r="K49" s="224"/>
      <c r="L49" s="224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  <c r="BI49" s="223"/>
      <c r="BJ49" s="223"/>
      <c r="BK49" s="223"/>
      <c r="BL49" s="223"/>
      <c r="BM49" s="223"/>
      <c r="BN49" s="223"/>
      <c r="BO49" s="223"/>
      <c r="BP49" s="223"/>
      <c r="BQ49" s="223"/>
      <c r="BR49" s="223"/>
      <c r="BS49" s="223"/>
      <c r="BT49" s="223"/>
      <c r="BU49" s="223"/>
      <c r="BV49" s="223"/>
      <c r="BW49" s="223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  <c r="CJ49" s="223"/>
      <c r="CK49" s="223"/>
      <c r="CL49" s="223"/>
      <c r="CM49" s="223"/>
      <c r="CN49" s="223"/>
      <c r="CO49" s="223"/>
      <c r="CP49" s="223"/>
      <c r="CQ49" s="223"/>
      <c r="CR49" s="223"/>
      <c r="CS49" s="223"/>
      <c r="CT49" s="223"/>
      <c r="CU49" s="223"/>
      <c r="CV49" s="223"/>
      <c r="CW49" s="223"/>
      <c r="CX49" s="223"/>
      <c r="CY49" s="223"/>
    </row>
    <row r="50" spans="1:103" customFormat="1" ht="65.25" customHeight="1">
      <c r="A50" s="410" t="s">
        <v>375</v>
      </c>
      <c r="B50" s="410"/>
      <c r="C50" s="410"/>
      <c r="D50" s="410"/>
      <c r="E50" s="410"/>
      <c r="F50" s="410"/>
      <c r="G50" s="410"/>
      <c r="H50" s="224"/>
      <c r="I50" s="224"/>
      <c r="J50" s="224"/>
      <c r="K50" s="224"/>
      <c r="L50" s="224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</row>
    <row r="51" spans="1:103" customFormat="1" ht="24" customHeight="1">
      <c r="A51" s="61"/>
      <c r="B51" s="407" t="s">
        <v>175</v>
      </c>
      <c r="C51" s="408"/>
      <c r="D51" s="1" t="s">
        <v>176</v>
      </c>
      <c r="E51" s="3" t="s">
        <v>177</v>
      </c>
    </row>
    <row r="52" spans="1:103" customFormat="1" ht="21" customHeight="1">
      <c r="A52" s="62" t="s">
        <v>178</v>
      </c>
      <c r="B52" s="391" t="s">
        <v>179</v>
      </c>
      <c r="C52" s="391"/>
      <c r="D52" s="409"/>
      <c r="E52" s="409"/>
    </row>
    <row r="53" spans="1:103" customFormat="1" ht="19.5" customHeight="1">
      <c r="A53" s="63" t="s">
        <v>180</v>
      </c>
      <c r="B53" s="403" t="s">
        <v>181</v>
      </c>
      <c r="C53" s="327"/>
      <c r="D53" s="62"/>
      <c r="E53" s="62"/>
    </row>
    <row r="54" spans="1:103" customFormat="1" ht="35.25" customHeight="1">
      <c r="A54" s="63"/>
      <c r="B54" s="404" t="s">
        <v>182</v>
      </c>
      <c r="C54" s="405"/>
      <c r="D54" s="64" t="s">
        <v>183</v>
      </c>
      <c r="E54" s="65">
        <v>8400</v>
      </c>
    </row>
    <row r="55" spans="1:103" customFormat="1" ht="21" customHeight="1">
      <c r="A55" s="63"/>
      <c r="B55" s="404" t="s">
        <v>184</v>
      </c>
      <c r="C55" s="405"/>
      <c r="D55" s="64" t="s">
        <v>183</v>
      </c>
      <c r="E55" s="65">
        <v>4200</v>
      </c>
    </row>
    <row r="56" spans="1:103" customFormat="1" ht="33" customHeight="1">
      <c r="A56" s="61"/>
      <c r="B56" s="404" t="s">
        <v>185</v>
      </c>
      <c r="C56" s="405"/>
      <c r="D56" s="66" t="s">
        <v>183</v>
      </c>
      <c r="E56" s="65">
        <v>2300</v>
      </c>
    </row>
    <row r="57" spans="1:103" customFormat="1" ht="34.5" customHeight="1">
      <c r="A57" s="61"/>
      <c r="B57" s="404" t="s">
        <v>186</v>
      </c>
      <c r="C57" s="406"/>
      <c r="D57" s="66"/>
      <c r="E57" s="65" t="s">
        <v>187</v>
      </c>
    </row>
    <row r="58" spans="1:103" customFormat="1" ht="18.75" customHeight="1">
      <c r="A58" s="61"/>
      <c r="B58" s="326" t="s">
        <v>188</v>
      </c>
      <c r="C58" s="327"/>
      <c r="D58" s="66" t="s">
        <v>183</v>
      </c>
      <c r="E58" s="65">
        <v>3000</v>
      </c>
    </row>
    <row r="59" spans="1:103" customFormat="1" ht="33" customHeight="1">
      <c r="A59" s="61"/>
      <c r="B59" s="326" t="s">
        <v>189</v>
      </c>
      <c r="C59" s="327"/>
      <c r="D59" s="66" t="s">
        <v>183</v>
      </c>
      <c r="E59" s="65">
        <v>1650</v>
      </c>
    </row>
    <row r="60" spans="1:103" customFormat="1" ht="34.5" customHeight="1">
      <c r="A60" s="61"/>
      <c r="B60" s="326" t="s">
        <v>190</v>
      </c>
      <c r="C60" s="327"/>
      <c r="D60" s="66" t="s">
        <v>183</v>
      </c>
      <c r="E60" s="65">
        <v>2200</v>
      </c>
    </row>
    <row r="61" spans="1:103" customFormat="1" ht="30.75" customHeight="1">
      <c r="A61" s="61"/>
      <c r="B61" s="326" t="s">
        <v>191</v>
      </c>
      <c r="C61" s="327"/>
      <c r="D61" s="66" t="s">
        <v>183</v>
      </c>
      <c r="E61" s="65">
        <v>1300</v>
      </c>
    </row>
    <row r="62" spans="1:103" customFormat="1" ht="24" customHeight="1">
      <c r="A62" s="63" t="s">
        <v>192</v>
      </c>
      <c r="B62" s="324" t="s">
        <v>193</v>
      </c>
      <c r="C62" s="389"/>
      <c r="D62" s="67" t="s">
        <v>194</v>
      </c>
      <c r="E62" s="65">
        <v>1100</v>
      </c>
    </row>
    <row r="63" spans="1:103" customFormat="1" ht="19.5" customHeight="1">
      <c r="A63" s="63" t="s">
        <v>195</v>
      </c>
      <c r="B63" s="324" t="s">
        <v>196</v>
      </c>
      <c r="C63" s="389"/>
      <c r="D63" s="67" t="s">
        <v>183</v>
      </c>
      <c r="E63" s="65">
        <v>1300</v>
      </c>
    </row>
    <row r="64" spans="1:103" customFormat="1" ht="33.75" customHeight="1">
      <c r="A64" s="63"/>
      <c r="B64" s="390" t="s">
        <v>197</v>
      </c>
      <c r="C64" s="389"/>
      <c r="D64" s="67" t="s">
        <v>198</v>
      </c>
      <c r="E64" s="65">
        <v>890</v>
      </c>
    </row>
    <row r="65" spans="1:5" customFormat="1" ht="15.75">
      <c r="A65" s="63" t="s">
        <v>199</v>
      </c>
      <c r="B65" s="324" t="s">
        <v>200</v>
      </c>
      <c r="C65" s="389"/>
      <c r="D65" s="67" t="s">
        <v>183</v>
      </c>
      <c r="E65" s="65">
        <v>1365</v>
      </c>
    </row>
    <row r="66" spans="1:5" customFormat="1" ht="30.75" customHeight="1">
      <c r="A66" s="63"/>
      <c r="B66" s="390" t="s">
        <v>201</v>
      </c>
      <c r="C66" s="389"/>
      <c r="D66" s="67" t="s">
        <v>198</v>
      </c>
      <c r="E66" s="65">
        <v>1000</v>
      </c>
    </row>
    <row r="67" spans="1:5" customFormat="1" ht="21.75" customHeight="1">
      <c r="A67" s="63" t="s">
        <v>202</v>
      </c>
      <c r="B67" s="324" t="s">
        <v>203</v>
      </c>
      <c r="C67" s="389"/>
      <c r="D67" s="67" t="s">
        <v>183</v>
      </c>
      <c r="E67" s="65">
        <v>420</v>
      </c>
    </row>
    <row r="68" spans="1:5" customFormat="1" ht="36.75" customHeight="1">
      <c r="A68" s="63" t="s">
        <v>204</v>
      </c>
      <c r="B68" s="401" t="s">
        <v>205</v>
      </c>
      <c r="C68" s="402"/>
      <c r="D68" s="67" t="s">
        <v>183</v>
      </c>
      <c r="E68" s="65">
        <v>420</v>
      </c>
    </row>
    <row r="69" spans="1:5" customFormat="1" ht="21.75" customHeight="1">
      <c r="A69" s="63" t="s">
        <v>206</v>
      </c>
      <c r="B69" s="324" t="s">
        <v>207</v>
      </c>
      <c r="C69" s="389"/>
      <c r="D69" s="67" t="s">
        <v>183</v>
      </c>
      <c r="E69" s="65">
        <v>950</v>
      </c>
    </row>
    <row r="70" spans="1:5" customFormat="1" ht="36" customHeight="1">
      <c r="A70" s="63"/>
      <c r="B70" s="390" t="s">
        <v>208</v>
      </c>
      <c r="C70" s="389"/>
      <c r="D70" s="67" t="s">
        <v>198</v>
      </c>
      <c r="E70" s="65">
        <v>600</v>
      </c>
    </row>
    <row r="71" spans="1:5" customFormat="1" ht="21.75" customHeight="1">
      <c r="A71" s="63" t="s">
        <v>209</v>
      </c>
      <c r="B71" s="324" t="s">
        <v>210</v>
      </c>
      <c r="C71" s="389"/>
      <c r="D71" s="67" t="s">
        <v>183</v>
      </c>
      <c r="E71" s="65">
        <v>700</v>
      </c>
    </row>
    <row r="72" spans="1:5" customFormat="1" ht="32.25" customHeight="1">
      <c r="A72" s="63"/>
      <c r="B72" s="390" t="s">
        <v>211</v>
      </c>
      <c r="C72" s="389"/>
      <c r="D72" s="67" t="s">
        <v>198</v>
      </c>
      <c r="E72" s="67">
        <v>350</v>
      </c>
    </row>
    <row r="73" spans="1:5" customFormat="1" ht="23.25" customHeight="1">
      <c r="A73" s="63" t="s">
        <v>212</v>
      </c>
      <c r="B73" s="324" t="s">
        <v>213</v>
      </c>
      <c r="C73" s="389"/>
      <c r="D73" s="67" t="s">
        <v>183</v>
      </c>
      <c r="E73" s="65">
        <v>1210</v>
      </c>
    </row>
    <row r="74" spans="1:5" customFormat="1" ht="23.25" customHeight="1">
      <c r="A74" s="68" t="s">
        <v>214</v>
      </c>
      <c r="B74" s="391" t="s">
        <v>215</v>
      </c>
      <c r="C74" s="391"/>
      <c r="D74" s="392"/>
      <c r="E74" s="392"/>
    </row>
    <row r="75" spans="1:5" customFormat="1" ht="23.25" customHeight="1" thickBot="1">
      <c r="A75" s="63" t="s">
        <v>216</v>
      </c>
      <c r="B75" s="393" t="s">
        <v>217</v>
      </c>
      <c r="C75" s="394"/>
      <c r="D75" s="395"/>
      <c r="E75" s="396"/>
    </row>
    <row r="76" spans="1:5" customFormat="1" ht="15.75" customHeight="1">
      <c r="A76" s="397"/>
      <c r="B76" s="398" t="s">
        <v>218</v>
      </c>
      <c r="C76" s="69" t="s">
        <v>219</v>
      </c>
      <c r="D76" s="70" t="s">
        <v>220</v>
      </c>
      <c r="E76" s="71">
        <v>200</v>
      </c>
    </row>
    <row r="77" spans="1:5" customFormat="1" ht="15.75">
      <c r="A77" s="384"/>
      <c r="B77" s="399"/>
      <c r="C77" s="72" t="s">
        <v>221</v>
      </c>
      <c r="D77" s="67" t="s">
        <v>220</v>
      </c>
      <c r="E77" s="65">
        <v>180</v>
      </c>
    </row>
    <row r="78" spans="1:5" customFormat="1" ht="15.75">
      <c r="A78" s="384"/>
      <c r="B78" s="399"/>
      <c r="C78" s="72" t="s">
        <v>222</v>
      </c>
      <c r="D78" s="67" t="s">
        <v>220</v>
      </c>
      <c r="E78" s="65">
        <v>200</v>
      </c>
    </row>
    <row r="79" spans="1:5" customFormat="1" ht="15.75" customHeight="1">
      <c r="A79" s="374"/>
      <c r="B79" s="400"/>
      <c r="C79" s="72" t="s">
        <v>223</v>
      </c>
      <c r="D79" s="67" t="s">
        <v>220</v>
      </c>
      <c r="E79" s="65">
        <v>210</v>
      </c>
    </row>
    <row r="80" spans="1:5" customFormat="1" ht="26.25" customHeight="1">
      <c r="A80" s="373"/>
      <c r="B80" s="385" t="s">
        <v>224</v>
      </c>
      <c r="C80" s="72" t="s">
        <v>225</v>
      </c>
      <c r="D80" s="67" t="s">
        <v>220</v>
      </c>
      <c r="E80" s="65">
        <v>200</v>
      </c>
    </row>
    <row r="81" spans="1:5" customFormat="1" ht="23.25" customHeight="1">
      <c r="A81" s="384"/>
      <c r="B81" s="386"/>
      <c r="C81" s="72" t="s">
        <v>223</v>
      </c>
      <c r="D81" s="67" t="s">
        <v>220</v>
      </c>
      <c r="E81" s="65">
        <v>225</v>
      </c>
    </row>
    <row r="82" spans="1:5" customFormat="1" ht="47.25">
      <c r="A82" s="63" t="s">
        <v>226</v>
      </c>
      <c r="B82" s="73" t="s">
        <v>227</v>
      </c>
      <c r="C82" s="72" t="s">
        <v>221</v>
      </c>
      <c r="D82" s="67" t="s">
        <v>220</v>
      </c>
      <c r="E82" s="67">
        <v>105</v>
      </c>
    </row>
    <row r="83" spans="1:5" customFormat="1" ht="15.75">
      <c r="A83" s="63" t="s">
        <v>228</v>
      </c>
      <c r="B83" s="73" t="s">
        <v>229</v>
      </c>
      <c r="C83" s="72"/>
      <c r="D83" s="67" t="s">
        <v>220</v>
      </c>
      <c r="E83" s="65">
        <v>630</v>
      </c>
    </row>
    <row r="84" spans="1:5" customFormat="1" ht="18.75" customHeight="1">
      <c r="A84" s="373" t="s">
        <v>230</v>
      </c>
      <c r="B84" s="74" t="s">
        <v>231</v>
      </c>
      <c r="C84" s="375" t="s">
        <v>232</v>
      </c>
      <c r="D84" s="377" t="s">
        <v>220</v>
      </c>
      <c r="E84" s="379">
        <v>500</v>
      </c>
    </row>
    <row r="85" spans="1:5" customFormat="1" ht="15.75">
      <c r="A85" s="374"/>
      <c r="B85" s="75" t="s">
        <v>233</v>
      </c>
      <c r="C85" s="375"/>
      <c r="D85" s="387"/>
      <c r="E85" s="388"/>
    </row>
    <row r="86" spans="1:5" customFormat="1" ht="20.25" customHeight="1">
      <c r="A86" s="373" t="s">
        <v>234</v>
      </c>
      <c r="B86" s="74" t="s">
        <v>231</v>
      </c>
      <c r="C86" s="375" t="s">
        <v>232</v>
      </c>
      <c r="D86" s="377" t="s">
        <v>220</v>
      </c>
      <c r="E86" s="379">
        <v>650</v>
      </c>
    </row>
    <row r="87" spans="1:5" customFormat="1" ht="18" customHeight="1">
      <c r="A87" s="374"/>
      <c r="B87" s="76" t="s">
        <v>235</v>
      </c>
      <c r="C87" s="376"/>
      <c r="D87" s="378"/>
      <c r="E87" s="380"/>
    </row>
    <row r="88" spans="1:5" customFormat="1" ht="35.25" customHeight="1">
      <c r="A88" s="63" t="s">
        <v>236</v>
      </c>
      <c r="B88" s="381" t="s">
        <v>237</v>
      </c>
      <c r="C88" s="343"/>
      <c r="D88" s="61"/>
      <c r="E88" s="238" t="s">
        <v>238</v>
      </c>
    </row>
    <row r="89" spans="1:5" customFormat="1" ht="16.5" customHeight="1">
      <c r="A89" s="180" t="s">
        <v>239</v>
      </c>
      <c r="B89" s="234" t="s">
        <v>240</v>
      </c>
      <c r="C89" s="235"/>
      <c r="D89" s="236"/>
      <c r="E89" s="237"/>
    </row>
    <row r="90" spans="1:5" customFormat="1" ht="17.25" customHeight="1">
      <c r="A90" s="78"/>
      <c r="B90" s="382" t="s">
        <v>241</v>
      </c>
      <c r="C90" s="383"/>
      <c r="D90" s="79" t="s">
        <v>220</v>
      </c>
      <c r="E90" s="80">
        <v>1365</v>
      </c>
    </row>
    <row r="91" spans="1:5" customFormat="1" ht="17.25" customHeight="1" thickBot="1">
      <c r="A91" s="77"/>
      <c r="B91" s="361" t="s">
        <v>242</v>
      </c>
      <c r="C91" s="362"/>
      <c r="D91" s="81" t="s">
        <v>220</v>
      </c>
      <c r="E91" s="82">
        <v>6600</v>
      </c>
    </row>
    <row r="92" spans="1:5" customFormat="1" ht="16.5" customHeight="1" thickBot="1">
      <c r="A92" s="63" t="s">
        <v>243</v>
      </c>
      <c r="B92" s="363" t="s">
        <v>244</v>
      </c>
      <c r="C92" s="364"/>
      <c r="D92" s="83"/>
      <c r="E92" s="84"/>
    </row>
    <row r="93" spans="1:5" customFormat="1" ht="15.75">
      <c r="A93" s="77"/>
      <c r="B93" s="85">
        <v>4</v>
      </c>
      <c r="C93" s="86" t="s">
        <v>245</v>
      </c>
      <c r="D93" s="87" t="s">
        <v>220</v>
      </c>
      <c r="E93" s="88">
        <v>800</v>
      </c>
    </row>
    <row r="94" spans="1:5" customFormat="1" ht="15.75">
      <c r="A94" s="77"/>
      <c r="B94" s="89">
        <v>5</v>
      </c>
      <c r="C94" s="90" t="s">
        <v>246</v>
      </c>
      <c r="D94" s="91" t="s">
        <v>220</v>
      </c>
      <c r="E94" s="92">
        <v>1000</v>
      </c>
    </row>
    <row r="95" spans="1:5" customFormat="1" ht="15.75">
      <c r="A95" s="77"/>
      <c r="B95" s="89">
        <v>6</v>
      </c>
      <c r="C95" s="90" t="s">
        <v>246</v>
      </c>
      <c r="D95" s="91" t="s">
        <v>220</v>
      </c>
      <c r="E95" s="92">
        <v>1200</v>
      </c>
    </row>
    <row r="96" spans="1:5" customFormat="1" ht="15.75">
      <c r="A96" s="77"/>
      <c r="B96" s="89">
        <v>7</v>
      </c>
      <c r="C96" s="90" t="s">
        <v>246</v>
      </c>
      <c r="D96" s="91" t="s">
        <v>220</v>
      </c>
      <c r="E96" s="92">
        <v>1440</v>
      </c>
    </row>
    <row r="97" spans="1:5" customFormat="1" ht="15.75">
      <c r="A97" s="77"/>
      <c r="B97" s="89">
        <v>8</v>
      </c>
      <c r="C97" s="90" t="s">
        <v>246</v>
      </c>
      <c r="D97" s="91" t="s">
        <v>220</v>
      </c>
      <c r="E97" s="92">
        <v>1450</v>
      </c>
    </row>
    <row r="98" spans="1:5" customFormat="1" ht="15.75">
      <c r="A98" s="77"/>
      <c r="B98" s="89">
        <v>9</v>
      </c>
      <c r="C98" s="90" t="s">
        <v>246</v>
      </c>
      <c r="D98" s="91" t="s">
        <v>220</v>
      </c>
      <c r="E98" s="92">
        <v>1620</v>
      </c>
    </row>
    <row r="99" spans="1:5" customFormat="1" ht="15.75">
      <c r="A99" s="77"/>
      <c r="B99" s="89">
        <v>10</v>
      </c>
      <c r="C99" s="90" t="s">
        <v>246</v>
      </c>
      <c r="D99" s="91" t="s">
        <v>220</v>
      </c>
      <c r="E99" s="92">
        <v>1800</v>
      </c>
    </row>
    <row r="100" spans="1:5" customFormat="1" ht="15.75">
      <c r="A100" s="77"/>
      <c r="B100" s="89">
        <v>11</v>
      </c>
      <c r="C100" s="90" t="s">
        <v>246</v>
      </c>
      <c r="D100" s="91" t="s">
        <v>220</v>
      </c>
      <c r="E100" s="92">
        <v>2000</v>
      </c>
    </row>
    <row r="101" spans="1:5" customFormat="1" ht="15.75">
      <c r="A101" s="77"/>
      <c r="B101" s="89">
        <v>12</v>
      </c>
      <c r="C101" s="90" t="s">
        <v>246</v>
      </c>
      <c r="D101" s="91" t="s">
        <v>220</v>
      </c>
      <c r="E101" s="92">
        <v>2150</v>
      </c>
    </row>
    <row r="102" spans="1:5" customFormat="1" ht="15.75">
      <c r="A102" s="77"/>
      <c r="B102" s="89">
        <v>13</v>
      </c>
      <c r="C102" s="90" t="s">
        <v>246</v>
      </c>
      <c r="D102" s="91" t="s">
        <v>220</v>
      </c>
      <c r="E102" s="92">
        <v>2150</v>
      </c>
    </row>
    <row r="103" spans="1:5" customFormat="1" ht="15.75">
      <c r="A103" s="77"/>
      <c r="B103" s="89">
        <v>14</v>
      </c>
      <c r="C103" s="90" t="s">
        <v>246</v>
      </c>
      <c r="D103" s="91" t="s">
        <v>220</v>
      </c>
      <c r="E103" s="92">
        <v>2150</v>
      </c>
    </row>
    <row r="104" spans="1:5" customFormat="1" ht="15.75">
      <c r="A104" s="77"/>
      <c r="B104" s="89">
        <v>15</v>
      </c>
      <c r="C104" s="90" t="s">
        <v>246</v>
      </c>
      <c r="D104" s="91" t="s">
        <v>220</v>
      </c>
      <c r="E104" s="92">
        <v>2690</v>
      </c>
    </row>
    <row r="105" spans="1:5" customFormat="1" ht="15.75">
      <c r="A105" s="77"/>
      <c r="B105" s="89">
        <v>16</v>
      </c>
      <c r="C105" s="90" t="s">
        <v>246</v>
      </c>
      <c r="D105" s="91" t="s">
        <v>220</v>
      </c>
      <c r="E105" s="92">
        <v>2850</v>
      </c>
    </row>
    <row r="106" spans="1:5" customFormat="1" ht="15.75">
      <c r="A106" s="77"/>
      <c r="B106" s="89">
        <v>17</v>
      </c>
      <c r="C106" s="90" t="s">
        <v>246</v>
      </c>
      <c r="D106" s="91" t="s">
        <v>220</v>
      </c>
      <c r="E106" s="92">
        <v>3045</v>
      </c>
    </row>
    <row r="107" spans="1:5" customFormat="1" ht="15.75">
      <c r="A107" s="77"/>
      <c r="B107" s="89">
        <v>18</v>
      </c>
      <c r="C107" s="90" t="s">
        <v>246</v>
      </c>
      <c r="D107" s="91" t="s">
        <v>220</v>
      </c>
      <c r="E107" s="92">
        <v>3215</v>
      </c>
    </row>
    <row r="108" spans="1:5" customFormat="1" ht="15.75">
      <c r="A108" s="77"/>
      <c r="B108" s="89">
        <v>19</v>
      </c>
      <c r="C108" s="90" t="s">
        <v>246</v>
      </c>
      <c r="D108" s="91" t="s">
        <v>220</v>
      </c>
      <c r="E108" s="92">
        <v>3350</v>
      </c>
    </row>
    <row r="109" spans="1:5" customFormat="1" ht="15.75">
      <c r="A109" s="77"/>
      <c r="B109" s="89">
        <v>20</v>
      </c>
      <c r="C109" s="90" t="s">
        <v>246</v>
      </c>
      <c r="D109" s="91" t="s">
        <v>220</v>
      </c>
      <c r="E109" s="92">
        <v>3570</v>
      </c>
    </row>
    <row r="110" spans="1:5" customFormat="1" ht="15.75">
      <c r="A110" s="77"/>
      <c r="B110" s="89">
        <v>21</v>
      </c>
      <c r="C110" s="90" t="s">
        <v>246</v>
      </c>
      <c r="D110" s="91" t="s">
        <v>220</v>
      </c>
      <c r="E110" s="92">
        <v>3780</v>
      </c>
    </row>
    <row r="111" spans="1:5" customFormat="1" ht="15.75">
      <c r="A111" s="77"/>
      <c r="B111" s="89">
        <v>22</v>
      </c>
      <c r="C111" s="90" t="s">
        <v>246</v>
      </c>
      <c r="D111" s="91" t="s">
        <v>220</v>
      </c>
      <c r="E111" s="92">
        <v>3930</v>
      </c>
    </row>
    <row r="112" spans="1:5" customFormat="1" ht="15.75">
      <c r="A112" s="77"/>
      <c r="B112" s="89">
        <v>23</v>
      </c>
      <c r="C112" s="90" t="s">
        <v>246</v>
      </c>
      <c r="D112" s="91" t="s">
        <v>220</v>
      </c>
      <c r="E112" s="92">
        <v>4110</v>
      </c>
    </row>
    <row r="113" spans="1:5" customFormat="1" ht="16.5" customHeight="1" thickBot="1">
      <c r="A113" s="78"/>
      <c r="B113" s="93">
        <v>24</v>
      </c>
      <c r="C113" s="94" t="s">
        <v>246</v>
      </c>
      <c r="D113" s="95" t="s">
        <v>220</v>
      </c>
      <c r="E113" s="96">
        <v>4285</v>
      </c>
    </row>
    <row r="114" spans="1:5" customFormat="1" ht="15.75" customHeight="1">
      <c r="A114" s="97" t="s">
        <v>247</v>
      </c>
      <c r="B114" s="363" t="s">
        <v>248</v>
      </c>
      <c r="C114" s="365"/>
      <c r="D114" s="365"/>
      <c r="E114" s="366"/>
    </row>
    <row r="115" spans="1:5" customFormat="1" ht="15.75" customHeight="1">
      <c r="A115" s="77"/>
      <c r="B115" s="98" t="s">
        <v>249</v>
      </c>
      <c r="C115" s="99"/>
      <c r="D115" s="99"/>
      <c r="E115" s="100"/>
    </row>
    <row r="116" spans="1:5" customFormat="1" ht="19.5" customHeight="1" thickBot="1">
      <c r="A116" s="77"/>
      <c r="B116" s="367" t="s">
        <v>250</v>
      </c>
      <c r="C116" s="368"/>
      <c r="D116" s="81" t="s">
        <v>220</v>
      </c>
      <c r="E116" s="81">
        <v>180</v>
      </c>
    </row>
    <row r="117" spans="1:5" customFormat="1" ht="18.75" customHeight="1">
      <c r="A117" s="77"/>
      <c r="B117" s="347" t="s">
        <v>251</v>
      </c>
      <c r="C117" s="359"/>
      <c r="D117" s="70"/>
      <c r="E117" s="101"/>
    </row>
    <row r="118" spans="1:5" customFormat="1" ht="15.75">
      <c r="A118" s="77"/>
      <c r="B118" s="102" t="s">
        <v>252</v>
      </c>
      <c r="C118" s="103"/>
      <c r="D118" s="67"/>
      <c r="E118" s="104"/>
    </row>
    <row r="119" spans="1:5" customFormat="1" ht="15.75">
      <c r="A119" s="77"/>
      <c r="B119" s="105">
        <v>4</v>
      </c>
      <c r="C119" s="103" t="s">
        <v>245</v>
      </c>
      <c r="D119" s="67" t="s">
        <v>220</v>
      </c>
      <c r="E119" s="104">
        <v>715</v>
      </c>
    </row>
    <row r="120" spans="1:5" customFormat="1" ht="15.75">
      <c r="A120" s="77"/>
      <c r="B120" s="105">
        <v>5</v>
      </c>
      <c r="C120" s="103" t="s">
        <v>246</v>
      </c>
      <c r="D120" s="67" t="s">
        <v>220</v>
      </c>
      <c r="E120" s="104">
        <v>900</v>
      </c>
    </row>
    <row r="121" spans="1:5" customFormat="1" ht="15.75">
      <c r="A121" s="77"/>
      <c r="B121" s="105">
        <v>6</v>
      </c>
      <c r="C121" s="103" t="s">
        <v>246</v>
      </c>
      <c r="D121" s="67" t="s">
        <v>220</v>
      </c>
      <c r="E121" s="104">
        <v>1080</v>
      </c>
    </row>
    <row r="122" spans="1:5" customFormat="1" ht="15.75">
      <c r="A122" s="77"/>
      <c r="B122" s="105">
        <v>7</v>
      </c>
      <c r="C122" s="103" t="s">
        <v>246</v>
      </c>
      <c r="D122" s="67" t="s">
        <v>220</v>
      </c>
      <c r="E122" s="104">
        <v>1240</v>
      </c>
    </row>
    <row r="123" spans="1:5" customFormat="1" ht="15.75">
      <c r="A123" s="77"/>
      <c r="B123" s="105">
        <v>8</v>
      </c>
      <c r="C123" s="103" t="s">
        <v>246</v>
      </c>
      <c r="D123" s="67" t="s">
        <v>220</v>
      </c>
      <c r="E123" s="104">
        <v>1420</v>
      </c>
    </row>
    <row r="124" spans="1:5" customFormat="1" ht="15.75">
      <c r="A124" s="77"/>
      <c r="B124" s="105">
        <v>9</v>
      </c>
      <c r="C124" s="103" t="s">
        <v>246</v>
      </c>
      <c r="D124" s="67" t="s">
        <v>220</v>
      </c>
      <c r="E124" s="104">
        <v>1590</v>
      </c>
    </row>
    <row r="125" spans="1:5" customFormat="1" ht="15.75">
      <c r="A125" s="77"/>
      <c r="B125" s="105">
        <v>10</v>
      </c>
      <c r="C125" s="103" t="s">
        <v>246</v>
      </c>
      <c r="D125" s="67" t="s">
        <v>220</v>
      </c>
      <c r="E125" s="104">
        <v>1770</v>
      </c>
    </row>
    <row r="126" spans="1:5" customFormat="1" ht="15.75">
      <c r="A126" s="77"/>
      <c r="B126" s="105">
        <v>11</v>
      </c>
      <c r="C126" s="103" t="s">
        <v>246</v>
      </c>
      <c r="D126" s="67" t="s">
        <v>220</v>
      </c>
      <c r="E126" s="104">
        <v>1930</v>
      </c>
    </row>
    <row r="127" spans="1:5" customFormat="1" ht="15.75">
      <c r="A127" s="77"/>
      <c r="B127" s="105">
        <v>12</v>
      </c>
      <c r="C127" s="103" t="s">
        <v>246</v>
      </c>
      <c r="D127" s="67" t="s">
        <v>220</v>
      </c>
      <c r="E127" s="104">
        <v>2100</v>
      </c>
    </row>
    <row r="128" spans="1:5" customFormat="1" ht="15.75">
      <c r="A128" s="77"/>
      <c r="B128" s="105">
        <v>13</v>
      </c>
      <c r="C128" s="103" t="s">
        <v>246</v>
      </c>
      <c r="D128" s="67" t="s">
        <v>220</v>
      </c>
      <c r="E128" s="104">
        <v>2270</v>
      </c>
    </row>
    <row r="129" spans="1:5" customFormat="1" ht="15.75">
      <c r="A129" s="77"/>
      <c r="B129" s="105">
        <v>14</v>
      </c>
      <c r="C129" s="103" t="s">
        <v>246</v>
      </c>
      <c r="D129" s="67" t="s">
        <v>220</v>
      </c>
      <c r="E129" s="104">
        <v>2440</v>
      </c>
    </row>
    <row r="130" spans="1:5" customFormat="1" ht="15.75">
      <c r="A130" s="77"/>
      <c r="B130" s="105">
        <v>15</v>
      </c>
      <c r="C130" s="103" t="s">
        <v>246</v>
      </c>
      <c r="D130" s="67" t="s">
        <v>220</v>
      </c>
      <c r="E130" s="104">
        <v>2615</v>
      </c>
    </row>
    <row r="131" spans="1:5" customFormat="1" ht="15.75">
      <c r="A131" s="77"/>
      <c r="B131" s="105">
        <v>16</v>
      </c>
      <c r="C131" s="103" t="s">
        <v>246</v>
      </c>
      <c r="D131" s="67" t="s">
        <v>220</v>
      </c>
      <c r="E131" s="104">
        <v>2750</v>
      </c>
    </row>
    <row r="132" spans="1:5" customFormat="1" ht="15.75">
      <c r="A132" s="77"/>
      <c r="B132" s="105">
        <v>17</v>
      </c>
      <c r="C132" s="103" t="s">
        <v>246</v>
      </c>
      <c r="D132" s="67" t="s">
        <v>220</v>
      </c>
      <c r="E132" s="104">
        <v>2960</v>
      </c>
    </row>
    <row r="133" spans="1:5" customFormat="1" ht="15.75">
      <c r="A133" s="77"/>
      <c r="B133" s="105">
        <v>18</v>
      </c>
      <c r="C133" s="103" t="s">
        <v>246</v>
      </c>
      <c r="D133" s="67" t="s">
        <v>220</v>
      </c>
      <c r="E133" s="104">
        <v>3150</v>
      </c>
    </row>
    <row r="134" spans="1:5" customFormat="1" ht="15.75">
      <c r="A134" s="77"/>
      <c r="B134" s="105">
        <v>19</v>
      </c>
      <c r="C134" s="103" t="s">
        <v>246</v>
      </c>
      <c r="D134" s="67" t="s">
        <v>220</v>
      </c>
      <c r="E134" s="104">
        <v>3320</v>
      </c>
    </row>
    <row r="135" spans="1:5" customFormat="1" ht="15.75">
      <c r="A135" s="77"/>
      <c r="B135" s="105">
        <v>20</v>
      </c>
      <c r="C135" s="103" t="s">
        <v>246</v>
      </c>
      <c r="D135" s="67" t="s">
        <v>220</v>
      </c>
      <c r="E135" s="104">
        <v>3500</v>
      </c>
    </row>
    <row r="136" spans="1:5" customFormat="1" ht="15.75">
      <c r="A136" s="77"/>
      <c r="B136" s="105">
        <v>21</v>
      </c>
      <c r="C136" s="103" t="s">
        <v>246</v>
      </c>
      <c r="D136" s="67" t="s">
        <v>220</v>
      </c>
      <c r="E136" s="104">
        <v>3650</v>
      </c>
    </row>
    <row r="137" spans="1:5" customFormat="1" ht="15.75">
      <c r="A137" s="77"/>
      <c r="B137" s="105">
        <v>22</v>
      </c>
      <c r="C137" s="103" t="s">
        <v>246</v>
      </c>
      <c r="D137" s="67" t="s">
        <v>220</v>
      </c>
      <c r="E137" s="104">
        <v>3760</v>
      </c>
    </row>
    <row r="138" spans="1:5" customFormat="1" ht="15.75">
      <c r="A138" s="77"/>
      <c r="B138" s="105">
        <v>23</v>
      </c>
      <c r="C138" s="103" t="s">
        <v>246</v>
      </c>
      <c r="D138" s="67" t="s">
        <v>220</v>
      </c>
      <c r="E138" s="104">
        <v>3970</v>
      </c>
    </row>
    <row r="139" spans="1:5" customFormat="1" ht="20.25" customHeight="1" thickBot="1">
      <c r="A139" s="77"/>
      <c r="B139" s="106">
        <v>24</v>
      </c>
      <c r="C139" s="107" t="s">
        <v>246</v>
      </c>
      <c r="D139" s="81" t="s">
        <v>220</v>
      </c>
      <c r="E139" s="108">
        <v>4150</v>
      </c>
    </row>
    <row r="140" spans="1:5" customFormat="1" ht="21" customHeight="1">
      <c r="A140" s="369"/>
      <c r="B140" s="371" t="s">
        <v>253</v>
      </c>
      <c r="C140" s="372"/>
      <c r="D140" s="109"/>
      <c r="E140" s="110"/>
    </row>
    <row r="141" spans="1:5" customFormat="1" ht="50.25" customHeight="1" thickBot="1">
      <c r="A141" s="370"/>
      <c r="B141" s="295" t="s">
        <v>254</v>
      </c>
      <c r="C141" s="362"/>
      <c r="D141" s="111" t="s">
        <v>220</v>
      </c>
      <c r="E141" s="112">
        <v>2080</v>
      </c>
    </row>
    <row r="142" spans="1:5" customFormat="1" ht="15.75" customHeight="1">
      <c r="A142" s="113" t="s">
        <v>255</v>
      </c>
      <c r="B142" s="354" t="s">
        <v>256</v>
      </c>
      <c r="C142" s="355"/>
      <c r="D142" s="114"/>
      <c r="E142" s="115"/>
    </row>
    <row r="143" spans="1:5" customFormat="1" ht="15.75" customHeight="1">
      <c r="A143" s="116"/>
      <c r="B143" s="356" t="s">
        <v>257</v>
      </c>
      <c r="C143" s="357"/>
      <c r="D143" s="67"/>
      <c r="E143" s="117"/>
    </row>
    <row r="144" spans="1:5" customFormat="1" ht="15.75">
      <c r="A144" s="118"/>
      <c r="B144" s="105">
        <v>4</v>
      </c>
      <c r="C144" s="119" t="s">
        <v>258</v>
      </c>
      <c r="D144" s="120" t="s">
        <v>220</v>
      </c>
      <c r="E144" s="117">
        <v>2100</v>
      </c>
    </row>
    <row r="145" spans="1:5" customFormat="1" ht="15.75">
      <c r="A145" s="118"/>
      <c r="B145" s="105">
        <v>5</v>
      </c>
      <c r="C145" s="119" t="s">
        <v>246</v>
      </c>
      <c r="D145" s="120" t="s">
        <v>220</v>
      </c>
      <c r="E145" s="117">
        <v>2650</v>
      </c>
    </row>
    <row r="146" spans="1:5" customFormat="1" ht="15.75">
      <c r="A146" s="118"/>
      <c r="B146" s="105">
        <v>6</v>
      </c>
      <c r="C146" s="119" t="s">
        <v>246</v>
      </c>
      <c r="D146" s="120" t="s">
        <v>220</v>
      </c>
      <c r="E146" s="117">
        <v>3150</v>
      </c>
    </row>
    <row r="147" spans="1:5" customFormat="1" ht="15.75">
      <c r="A147" s="118"/>
      <c r="B147" s="105">
        <v>7</v>
      </c>
      <c r="C147" s="119" t="s">
        <v>246</v>
      </c>
      <c r="D147" s="120" t="s">
        <v>220</v>
      </c>
      <c r="E147" s="117">
        <v>3680</v>
      </c>
    </row>
    <row r="148" spans="1:5" customFormat="1" ht="15.75">
      <c r="A148" s="118"/>
      <c r="B148" s="105">
        <v>8</v>
      </c>
      <c r="C148" s="119" t="s">
        <v>246</v>
      </c>
      <c r="D148" s="120" t="s">
        <v>220</v>
      </c>
      <c r="E148" s="117">
        <v>4200</v>
      </c>
    </row>
    <row r="149" spans="1:5" customFormat="1" ht="15.75">
      <c r="A149" s="113"/>
      <c r="B149" s="105">
        <v>9</v>
      </c>
      <c r="C149" s="119" t="s">
        <v>246</v>
      </c>
      <c r="D149" s="120" t="s">
        <v>220</v>
      </c>
      <c r="E149" s="117">
        <v>4730</v>
      </c>
    </row>
    <row r="150" spans="1:5" customFormat="1" ht="15.75">
      <c r="A150" s="113"/>
      <c r="B150" s="105">
        <v>10</v>
      </c>
      <c r="C150" s="119" t="s">
        <v>246</v>
      </c>
      <c r="D150" s="120" t="s">
        <v>220</v>
      </c>
      <c r="E150" s="117">
        <v>5250</v>
      </c>
    </row>
    <row r="151" spans="1:5" customFormat="1" ht="15.75">
      <c r="A151" s="113"/>
      <c r="B151" s="105">
        <v>11</v>
      </c>
      <c r="C151" s="119" t="s">
        <v>246</v>
      </c>
      <c r="D151" s="120" t="s">
        <v>220</v>
      </c>
      <c r="E151" s="117">
        <v>5780</v>
      </c>
    </row>
    <row r="152" spans="1:5" customFormat="1" ht="15.75">
      <c r="A152" s="121"/>
      <c r="B152" s="105">
        <v>12</v>
      </c>
      <c r="C152" s="119" t="s">
        <v>246</v>
      </c>
      <c r="D152" s="120" t="s">
        <v>220</v>
      </c>
      <c r="E152" s="117">
        <v>6300</v>
      </c>
    </row>
    <row r="153" spans="1:5" customFormat="1" ht="15.75">
      <c r="A153" s="121"/>
      <c r="B153" s="105">
        <v>13</v>
      </c>
      <c r="C153" s="119" t="s">
        <v>246</v>
      </c>
      <c r="D153" s="120" t="s">
        <v>220</v>
      </c>
      <c r="E153" s="117">
        <v>6830</v>
      </c>
    </row>
    <row r="154" spans="1:5" customFormat="1" ht="15.75">
      <c r="A154" s="121"/>
      <c r="B154" s="105">
        <v>14</v>
      </c>
      <c r="C154" s="119" t="s">
        <v>246</v>
      </c>
      <c r="D154" s="120" t="s">
        <v>220</v>
      </c>
      <c r="E154" s="117">
        <v>7350</v>
      </c>
    </row>
    <row r="155" spans="1:5" customFormat="1" ht="15.75">
      <c r="A155" s="121"/>
      <c r="B155" s="105">
        <v>15</v>
      </c>
      <c r="C155" s="119" t="s">
        <v>246</v>
      </c>
      <c r="D155" s="120" t="s">
        <v>220</v>
      </c>
      <c r="E155" s="117">
        <v>7880</v>
      </c>
    </row>
    <row r="156" spans="1:5" customFormat="1" ht="23.25" customHeight="1" thickBot="1">
      <c r="A156" s="121"/>
      <c r="B156" s="106">
        <v>16</v>
      </c>
      <c r="C156" s="122" t="s">
        <v>246</v>
      </c>
      <c r="D156" s="111" t="s">
        <v>220</v>
      </c>
      <c r="E156" s="82">
        <v>8400</v>
      </c>
    </row>
    <row r="157" spans="1:5" customFormat="1" ht="17.25" customHeight="1">
      <c r="A157" s="77" t="s">
        <v>259</v>
      </c>
      <c r="B157" s="358" t="s">
        <v>260</v>
      </c>
      <c r="C157" s="353"/>
      <c r="D157" s="123"/>
      <c r="E157" s="124"/>
    </row>
    <row r="158" spans="1:5" customFormat="1" ht="16.5" customHeight="1" thickBot="1">
      <c r="A158" s="77"/>
      <c r="B158" s="329" t="s">
        <v>261</v>
      </c>
      <c r="C158" s="345"/>
      <c r="D158" s="125" t="s">
        <v>220</v>
      </c>
      <c r="E158" s="126">
        <v>420</v>
      </c>
    </row>
    <row r="159" spans="1:5" customFormat="1" ht="15.75">
      <c r="A159" s="77"/>
      <c r="B159" s="347" t="s">
        <v>262</v>
      </c>
      <c r="C159" s="359"/>
      <c r="D159" s="71"/>
      <c r="E159" s="110"/>
    </row>
    <row r="160" spans="1:5" customFormat="1" ht="15.75">
      <c r="A160" s="77"/>
      <c r="B160" s="105">
        <v>4</v>
      </c>
      <c r="C160" s="127" t="s">
        <v>258</v>
      </c>
      <c r="D160" s="65" t="s">
        <v>220</v>
      </c>
      <c r="E160" s="117">
        <v>1575</v>
      </c>
    </row>
    <row r="161" spans="1:5" customFormat="1" ht="15.75">
      <c r="A161" s="77"/>
      <c r="B161" s="105">
        <v>5</v>
      </c>
      <c r="C161" s="127" t="s">
        <v>246</v>
      </c>
      <c r="D161" s="65" t="s">
        <v>220</v>
      </c>
      <c r="E161" s="117">
        <v>1945</v>
      </c>
    </row>
    <row r="162" spans="1:5" customFormat="1" ht="15.75">
      <c r="A162" s="77"/>
      <c r="B162" s="105">
        <v>6</v>
      </c>
      <c r="C162" s="127" t="s">
        <v>246</v>
      </c>
      <c r="D162" s="65" t="s">
        <v>220</v>
      </c>
      <c r="E162" s="117">
        <v>2330</v>
      </c>
    </row>
    <row r="163" spans="1:5" customFormat="1" ht="15.75">
      <c r="A163" s="77"/>
      <c r="B163" s="105">
        <v>7</v>
      </c>
      <c r="C163" s="127" t="s">
        <v>246</v>
      </c>
      <c r="D163" s="65" t="s">
        <v>220</v>
      </c>
      <c r="E163" s="117">
        <v>2720</v>
      </c>
    </row>
    <row r="164" spans="1:5" customFormat="1" ht="15.75">
      <c r="A164" s="77"/>
      <c r="B164" s="105">
        <v>8</v>
      </c>
      <c r="C164" s="127" t="s">
        <v>246</v>
      </c>
      <c r="D164" s="65" t="s">
        <v>220</v>
      </c>
      <c r="E164" s="117">
        <v>3110</v>
      </c>
    </row>
    <row r="165" spans="1:5" customFormat="1" ht="15.75">
      <c r="A165" s="77"/>
      <c r="B165" s="105">
        <v>9</v>
      </c>
      <c r="C165" s="127" t="s">
        <v>246</v>
      </c>
      <c r="D165" s="65" t="s">
        <v>220</v>
      </c>
      <c r="E165" s="117">
        <v>3500</v>
      </c>
    </row>
    <row r="166" spans="1:5" customFormat="1" ht="15.75">
      <c r="A166" s="77"/>
      <c r="B166" s="105">
        <v>10</v>
      </c>
      <c r="C166" s="127" t="s">
        <v>246</v>
      </c>
      <c r="D166" s="65" t="s">
        <v>220</v>
      </c>
      <c r="E166" s="117">
        <v>3885</v>
      </c>
    </row>
    <row r="167" spans="1:5" customFormat="1" ht="15.75">
      <c r="A167" s="77"/>
      <c r="B167" s="105">
        <v>11</v>
      </c>
      <c r="C167" s="127" t="s">
        <v>246</v>
      </c>
      <c r="D167" s="65" t="s">
        <v>220</v>
      </c>
      <c r="E167" s="117">
        <v>4280</v>
      </c>
    </row>
    <row r="168" spans="1:5" customFormat="1" ht="15.75">
      <c r="A168" s="77"/>
      <c r="B168" s="105">
        <v>12</v>
      </c>
      <c r="C168" s="127" t="s">
        <v>246</v>
      </c>
      <c r="D168" s="65" t="s">
        <v>194</v>
      </c>
      <c r="E168" s="117">
        <v>4670</v>
      </c>
    </row>
    <row r="169" spans="1:5" customFormat="1" ht="15.75">
      <c r="A169" s="78"/>
      <c r="B169" s="105">
        <v>13</v>
      </c>
      <c r="C169" s="127" t="s">
        <v>246</v>
      </c>
      <c r="D169" s="65" t="s">
        <v>220</v>
      </c>
      <c r="E169" s="117">
        <v>5040</v>
      </c>
    </row>
    <row r="170" spans="1:5" customFormat="1" ht="15.75">
      <c r="A170" s="78"/>
      <c r="B170" s="105">
        <v>14</v>
      </c>
      <c r="C170" s="127" t="s">
        <v>246</v>
      </c>
      <c r="D170" s="65" t="s">
        <v>220</v>
      </c>
      <c r="E170" s="117">
        <v>5430</v>
      </c>
    </row>
    <row r="171" spans="1:5" customFormat="1" ht="15.75">
      <c r="A171" s="78"/>
      <c r="B171" s="105">
        <v>15</v>
      </c>
      <c r="C171" s="127" t="s">
        <v>246</v>
      </c>
      <c r="D171" s="65" t="s">
        <v>220</v>
      </c>
      <c r="E171" s="117">
        <v>5820</v>
      </c>
    </row>
    <row r="172" spans="1:5" customFormat="1" ht="17.25" customHeight="1" thickBot="1">
      <c r="A172" s="78"/>
      <c r="B172" s="106">
        <v>16</v>
      </c>
      <c r="C172" s="128" t="s">
        <v>246</v>
      </c>
      <c r="D172" s="126" t="s">
        <v>220</v>
      </c>
      <c r="E172" s="82">
        <v>6200</v>
      </c>
    </row>
    <row r="173" spans="1:5" customFormat="1" ht="18.75" customHeight="1">
      <c r="A173" s="77" t="s">
        <v>263</v>
      </c>
      <c r="B173" s="307" t="s">
        <v>193</v>
      </c>
      <c r="C173" s="360"/>
      <c r="D173" s="322"/>
      <c r="E173" s="323"/>
    </row>
    <row r="174" spans="1:5" customFormat="1" ht="15.75" customHeight="1" thickBot="1">
      <c r="A174" s="77"/>
      <c r="B174" s="311" t="s">
        <v>264</v>
      </c>
      <c r="C174" s="346"/>
      <c r="D174" s="125" t="s">
        <v>220</v>
      </c>
      <c r="E174" s="125">
        <v>126</v>
      </c>
    </row>
    <row r="175" spans="1:5" customFormat="1" ht="15.75" customHeight="1">
      <c r="A175" s="77"/>
      <c r="B175" s="347" t="s">
        <v>265</v>
      </c>
      <c r="C175" s="304"/>
      <c r="D175" s="71"/>
      <c r="E175" s="110"/>
    </row>
    <row r="176" spans="1:5" customFormat="1" ht="15.75">
      <c r="A176" s="77"/>
      <c r="B176" s="129">
        <v>4</v>
      </c>
      <c r="C176" s="130" t="s">
        <v>258</v>
      </c>
      <c r="D176" s="65" t="s">
        <v>220</v>
      </c>
      <c r="E176" s="117">
        <v>440</v>
      </c>
    </row>
    <row r="177" spans="1:5" customFormat="1" ht="15.75">
      <c r="A177" s="77"/>
      <c r="B177" s="129">
        <v>5</v>
      </c>
      <c r="C177" s="131" t="s">
        <v>246</v>
      </c>
      <c r="D177" s="65" t="s">
        <v>220</v>
      </c>
      <c r="E177" s="117">
        <v>545</v>
      </c>
    </row>
    <row r="178" spans="1:5" customFormat="1" ht="15.75">
      <c r="A178" s="77"/>
      <c r="B178" s="129">
        <v>6</v>
      </c>
      <c r="C178" s="131" t="s">
        <v>246</v>
      </c>
      <c r="D178" s="65" t="s">
        <v>220</v>
      </c>
      <c r="E178" s="117">
        <v>650</v>
      </c>
    </row>
    <row r="179" spans="1:5" customFormat="1" ht="15.75">
      <c r="A179" s="77"/>
      <c r="B179" s="129">
        <v>7</v>
      </c>
      <c r="C179" s="131" t="s">
        <v>246</v>
      </c>
      <c r="D179" s="65" t="s">
        <v>220</v>
      </c>
      <c r="E179" s="117">
        <v>755</v>
      </c>
    </row>
    <row r="180" spans="1:5" customFormat="1" ht="15.75">
      <c r="A180" s="77"/>
      <c r="B180" s="129">
        <v>8</v>
      </c>
      <c r="C180" s="130" t="s">
        <v>246</v>
      </c>
      <c r="D180" s="65" t="s">
        <v>220</v>
      </c>
      <c r="E180" s="117">
        <v>820</v>
      </c>
    </row>
    <row r="181" spans="1:5" customFormat="1" ht="15.75">
      <c r="A181" s="77"/>
      <c r="B181" s="129">
        <v>9</v>
      </c>
      <c r="C181" s="131" t="s">
        <v>246</v>
      </c>
      <c r="D181" s="65" t="s">
        <v>220</v>
      </c>
      <c r="E181" s="117">
        <v>915</v>
      </c>
    </row>
    <row r="182" spans="1:5" customFormat="1" ht="15.75">
      <c r="A182" s="77"/>
      <c r="B182" s="129">
        <v>10</v>
      </c>
      <c r="C182" s="131" t="s">
        <v>246</v>
      </c>
      <c r="D182" s="65" t="s">
        <v>220</v>
      </c>
      <c r="E182" s="117">
        <v>1020</v>
      </c>
    </row>
    <row r="183" spans="1:5" customFormat="1" ht="15.75">
      <c r="A183" s="77"/>
      <c r="B183" s="129">
        <v>11</v>
      </c>
      <c r="C183" s="131" t="s">
        <v>246</v>
      </c>
      <c r="D183" s="65" t="s">
        <v>220</v>
      </c>
      <c r="E183" s="117">
        <v>1115</v>
      </c>
    </row>
    <row r="184" spans="1:5" customFormat="1" ht="15.75">
      <c r="A184" s="77"/>
      <c r="B184" s="129">
        <v>12</v>
      </c>
      <c r="C184" s="130" t="s">
        <v>246</v>
      </c>
      <c r="D184" s="65" t="s">
        <v>220</v>
      </c>
      <c r="E184" s="117">
        <v>1210</v>
      </c>
    </row>
    <row r="185" spans="1:5" customFormat="1" ht="15.75">
      <c r="A185" s="77"/>
      <c r="B185" s="129">
        <v>13</v>
      </c>
      <c r="C185" s="131" t="s">
        <v>246</v>
      </c>
      <c r="D185" s="65" t="s">
        <v>220</v>
      </c>
      <c r="E185" s="117">
        <v>1300</v>
      </c>
    </row>
    <row r="186" spans="1:5" customFormat="1" ht="15.75">
      <c r="A186" s="77"/>
      <c r="B186" s="129">
        <v>14</v>
      </c>
      <c r="C186" s="131" t="s">
        <v>246</v>
      </c>
      <c r="D186" s="65" t="s">
        <v>220</v>
      </c>
      <c r="E186" s="117">
        <v>1400</v>
      </c>
    </row>
    <row r="187" spans="1:5" customFormat="1" ht="15.75">
      <c r="A187" s="77"/>
      <c r="B187" s="129">
        <v>15</v>
      </c>
      <c r="C187" s="131" t="s">
        <v>246</v>
      </c>
      <c r="D187" s="65" t="s">
        <v>220</v>
      </c>
      <c r="E187" s="117">
        <v>1490</v>
      </c>
    </row>
    <row r="188" spans="1:5" customFormat="1" ht="15.75">
      <c r="A188" s="77"/>
      <c r="B188" s="105">
        <v>16</v>
      </c>
      <c r="C188" s="131" t="s">
        <v>246</v>
      </c>
      <c r="D188" s="65" t="s">
        <v>220</v>
      </c>
      <c r="E188" s="117">
        <v>1575</v>
      </c>
    </row>
    <row r="189" spans="1:5" customFormat="1" ht="15.75">
      <c r="A189" s="78"/>
      <c r="B189" s="105">
        <v>17</v>
      </c>
      <c r="C189" s="131" t="s">
        <v>246</v>
      </c>
      <c r="D189" s="65" t="s">
        <v>220</v>
      </c>
      <c r="E189" s="117">
        <v>1670</v>
      </c>
    </row>
    <row r="190" spans="1:5" customFormat="1" ht="15.75">
      <c r="A190" s="78"/>
      <c r="B190" s="105">
        <v>18</v>
      </c>
      <c r="C190" s="131" t="s">
        <v>246</v>
      </c>
      <c r="D190" s="65" t="s">
        <v>220</v>
      </c>
      <c r="E190" s="117">
        <v>1765</v>
      </c>
    </row>
    <row r="191" spans="1:5" customFormat="1" ht="15.75">
      <c r="A191" s="78"/>
      <c r="B191" s="105">
        <v>19</v>
      </c>
      <c r="C191" s="131" t="s">
        <v>246</v>
      </c>
      <c r="D191" s="65" t="s">
        <v>220</v>
      </c>
      <c r="E191" s="117">
        <v>1860</v>
      </c>
    </row>
    <row r="192" spans="1:5" customFormat="1" ht="15.75">
      <c r="A192" s="78"/>
      <c r="B192" s="105">
        <v>20</v>
      </c>
      <c r="C192" s="131" t="s">
        <v>246</v>
      </c>
      <c r="D192" s="65" t="s">
        <v>220</v>
      </c>
      <c r="E192" s="117">
        <v>1955</v>
      </c>
    </row>
    <row r="193" spans="1:5" customFormat="1" ht="15.75">
      <c r="A193" s="78"/>
      <c r="B193" s="105">
        <v>21</v>
      </c>
      <c r="C193" s="131" t="s">
        <v>246</v>
      </c>
      <c r="D193" s="65" t="s">
        <v>220</v>
      </c>
      <c r="E193" s="117">
        <v>2050</v>
      </c>
    </row>
    <row r="194" spans="1:5" customFormat="1" ht="15.75">
      <c r="A194" s="78"/>
      <c r="B194" s="105">
        <v>22</v>
      </c>
      <c r="C194" s="131" t="s">
        <v>246</v>
      </c>
      <c r="D194" s="65" t="s">
        <v>220</v>
      </c>
      <c r="E194" s="117">
        <v>2140</v>
      </c>
    </row>
    <row r="195" spans="1:5" customFormat="1" ht="15.75">
      <c r="A195" s="78"/>
      <c r="B195" s="105">
        <v>23</v>
      </c>
      <c r="C195" s="131" t="s">
        <v>246</v>
      </c>
      <c r="D195" s="65" t="s">
        <v>220</v>
      </c>
      <c r="E195" s="117">
        <v>2240</v>
      </c>
    </row>
    <row r="196" spans="1:5" customFormat="1" ht="17.25" customHeight="1" thickBot="1">
      <c r="A196" s="78"/>
      <c r="B196" s="106">
        <v>24</v>
      </c>
      <c r="C196" s="132" t="s">
        <v>246</v>
      </c>
      <c r="D196" s="126" t="s">
        <v>220</v>
      </c>
      <c r="E196" s="82">
        <v>2330</v>
      </c>
    </row>
    <row r="197" spans="1:5" customFormat="1" ht="15.75" customHeight="1">
      <c r="A197" s="77" t="s">
        <v>266</v>
      </c>
      <c r="B197" s="348" t="s">
        <v>267</v>
      </c>
      <c r="C197" s="349"/>
      <c r="D197" s="71"/>
      <c r="E197" s="133"/>
    </row>
    <row r="198" spans="1:5" customFormat="1" ht="16.5" customHeight="1" thickBot="1">
      <c r="A198" s="77"/>
      <c r="B198" s="350" t="s">
        <v>264</v>
      </c>
      <c r="C198" s="351"/>
      <c r="D198" s="134" t="s">
        <v>268</v>
      </c>
      <c r="E198" s="135">
        <v>370</v>
      </c>
    </row>
    <row r="199" spans="1:5" customFormat="1" ht="15.75">
      <c r="A199" s="77"/>
      <c r="B199" s="136" t="s">
        <v>269</v>
      </c>
      <c r="C199" s="137"/>
      <c r="D199" s="71"/>
      <c r="E199" s="138"/>
    </row>
    <row r="200" spans="1:5" customFormat="1" ht="15.75">
      <c r="A200" s="77"/>
      <c r="B200" s="89">
        <v>4</v>
      </c>
      <c r="C200" s="131" t="s">
        <v>258</v>
      </c>
      <c r="D200" s="65" t="s">
        <v>268</v>
      </c>
      <c r="E200" s="117">
        <v>1365</v>
      </c>
    </row>
    <row r="201" spans="1:5" customFormat="1" ht="15.75">
      <c r="A201" s="77"/>
      <c r="B201" s="89">
        <v>5</v>
      </c>
      <c r="C201" s="131" t="s">
        <v>246</v>
      </c>
      <c r="D201" s="65" t="s">
        <v>268</v>
      </c>
      <c r="E201" s="117">
        <v>1710</v>
      </c>
    </row>
    <row r="202" spans="1:5" customFormat="1" ht="15.75">
      <c r="A202" s="77"/>
      <c r="B202" s="89">
        <v>6</v>
      </c>
      <c r="C202" s="131" t="s">
        <v>246</v>
      </c>
      <c r="D202" s="65" t="s">
        <v>268</v>
      </c>
      <c r="E202" s="117">
        <v>2050</v>
      </c>
    </row>
    <row r="203" spans="1:5" customFormat="1" ht="15.75">
      <c r="A203" s="77"/>
      <c r="B203" s="89">
        <v>7</v>
      </c>
      <c r="C203" s="131" t="s">
        <v>246</v>
      </c>
      <c r="D203" s="65" t="s">
        <v>268</v>
      </c>
      <c r="E203" s="117">
        <v>2340</v>
      </c>
    </row>
    <row r="204" spans="1:5" customFormat="1" ht="15.75">
      <c r="A204" s="77"/>
      <c r="B204" s="105">
        <v>8</v>
      </c>
      <c r="C204" s="131" t="s">
        <v>246</v>
      </c>
      <c r="D204" s="65" t="s">
        <v>268</v>
      </c>
      <c r="E204" s="117">
        <v>2625</v>
      </c>
    </row>
    <row r="205" spans="1:5" customFormat="1" ht="15.75">
      <c r="A205" s="78"/>
      <c r="B205" s="105">
        <v>9</v>
      </c>
      <c r="C205" s="131" t="s">
        <v>246</v>
      </c>
      <c r="D205" s="65" t="s">
        <v>268</v>
      </c>
      <c r="E205" s="117">
        <v>2955</v>
      </c>
    </row>
    <row r="206" spans="1:5" customFormat="1" ht="15.75">
      <c r="A206" s="78"/>
      <c r="B206" s="105">
        <v>10</v>
      </c>
      <c r="C206" s="131" t="s">
        <v>246</v>
      </c>
      <c r="D206" s="65" t="s">
        <v>268</v>
      </c>
      <c r="E206" s="117">
        <v>3280</v>
      </c>
    </row>
    <row r="207" spans="1:5" customFormat="1" ht="15.75">
      <c r="A207" s="78"/>
      <c r="B207" s="105">
        <v>11</v>
      </c>
      <c r="C207" s="131" t="s">
        <v>246</v>
      </c>
      <c r="D207" s="65" t="s">
        <v>268</v>
      </c>
      <c r="E207" s="117">
        <v>3600</v>
      </c>
    </row>
    <row r="208" spans="1:5" customFormat="1" ht="20.25" customHeight="1" thickBot="1">
      <c r="A208" s="78"/>
      <c r="B208" s="106">
        <v>12</v>
      </c>
      <c r="C208" s="132" t="s">
        <v>246</v>
      </c>
      <c r="D208" s="126" t="s">
        <v>268</v>
      </c>
      <c r="E208" s="82">
        <v>3930</v>
      </c>
    </row>
    <row r="209" spans="1:5" customFormat="1" ht="16.5" customHeight="1">
      <c r="A209" s="77" t="s">
        <v>270</v>
      </c>
      <c r="B209" s="352" t="s">
        <v>271</v>
      </c>
      <c r="C209" s="353"/>
      <c r="D209" s="123"/>
      <c r="E209" s="139"/>
    </row>
    <row r="210" spans="1:5" customFormat="1" ht="20.25" customHeight="1">
      <c r="A210" s="77"/>
      <c r="B210" s="342" t="s">
        <v>272</v>
      </c>
      <c r="C210" s="343"/>
      <c r="D210" s="65" t="s">
        <v>273</v>
      </c>
      <c r="E210" s="117">
        <v>200</v>
      </c>
    </row>
    <row r="211" spans="1:5" customFormat="1" ht="19.5" customHeight="1">
      <c r="A211" s="77"/>
      <c r="B211" s="342" t="s">
        <v>274</v>
      </c>
      <c r="C211" s="343"/>
      <c r="D211" s="65" t="s">
        <v>273</v>
      </c>
      <c r="E211" s="117">
        <v>1470</v>
      </c>
    </row>
    <row r="212" spans="1:5" customFormat="1" ht="19.5" customHeight="1">
      <c r="A212" s="77"/>
      <c r="B212" s="342" t="s">
        <v>275</v>
      </c>
      <c r="C212" s="343"/>
      <c r="D212" s="65" t="s">
        <v>273</v>
      </c>
      <c r="E212" s="117">
        <v>2205</v>
      </c>
    </row>
    <row r="213" spans="1:5" customFormat="1" ht="18.75" customHeight="1">
      <c r="A213" s="77"/>
      <c r="B213" s="342" t="s">
        <v>276</v>
      </c>
      <c r="C213" s="343"/>
      <c r="D213" s="65" t="s">
        <v>273</v>
      </c>
      <c r="E213" s="117">
        <v>600</v>
      </c>
    </row>
    <row r="214" spans="1:5" customFormat="1" ht="32.25" customHeight="1">
      <c r="A214" s="77"/>
      <c r="B214" s="342" t="s">
        <v>277</v>
      </c>
      <c r="C214" s="343"/>
      <c r="D214" s="65" t="s">
        <v>273</v>
      </c>
      <c r="E214" s="117">
        <v>4200</v>
      </c>
    </row>
    <row r="215" spans="1:5" customFormat="1" ht="33.75" customHeight="1" thickBot="1">
      <c r="A215" s="77"/>
      <c r="B215" s="344" t="s">
        <v>278</v>
      </c>
      <c r="C215" s="345"/>
      <c r="D215" s="126" t="s">
        <v>273</v>
      </c>
      <c r="E215" s="82">
        <v>6300</v>
      </c>
    </row>
    <row r="216" spans="1:5" customFormat="1" ht="22.5" customHeight="1">
      <c r="A216" s="63" t="s">
        <v>279</v>
      </c>
      <c r="B216" s="328" t="s">
        <v>280</v>
      </c>
      <c r="C216" s="322"/>
      <c r="D216" s="322"/>
      <c r="E216" s="323"/>
    </row>
    <row r="217" spans="1:5" customFormat="1" ht="15.75" customHeight="1">
      <c r="A217" s="63"/>
      <c r="B217" s="332" t="s">
        <v>167</v>
      </c>
      <c r="C217" s="333"/>
      <c r="D217" s="140"/>
      <c r="E217" s="140"/>
    </row>
    <row r="218" spans="1:5" customFormat="1" ht="15.75" customHeight="1" thickBot="1">
      <c r="A218" s="63"/>
      <c r="B218" s="141" t="s">
        <v>281</v>
      </c>
      <c r="C218" s="142"/>
      <c r="D218" s="143" t="s">
        <v>183</v>
      </c>
      <c r="E218" s="126">
        <v>220</v>
      </c>
    </row>
    <row r="219" spans="1:5" customFormat="1" ht="15.75">
      <c r="A219" s="77"/>
      <c r="B219" s="144" t="s">
        <v>282</v>
      </c>
      <c r="C219" s="145"/>
      <c r="D219" s="146"/>
      <c r="E219" s="147"/>
    </row>
    <row r="220" spans="1:5" customFormat="1" ht="15.75">
      <c r="A220" s="77"/>
      <c r="B220" s="148">
        <v>4</v>
      </c>
      <c r="C220" s="149" t="s">
        <v>258</v>
      </c>
      <c r="D220" s="150" t="s">
        <v>183</v>
      </c>
      <c r="E220" s="117">
        <v>380</v>
      </c>
    </row>
    <row r="221" spans="1:5" customFormat="1" ht="15.75">
      <c r="A221" s="77"/>
      <c r="B221" s="148">
        <v>5</v>
      </c>
      <c r="C221" s="149" t="s">
        <v>246</v>
      </c>
      <c r="D221" s="150" t="s">
        <v>183</v>
      </c>
      <c r="E221" s="117">
        <v>465</v>
      </c>
    </row>
    <row r="222" spans="1:5" customFormat="1" ht="15.75">
      <c r="A222" s="77"/>
      <c r="B222" s="148">
        <v>6</v>
      </c>
      <c r="C222" s="149" t="s">
        <v>246</v>
      </c>
      <c r="D222" s="150" t="s">
        <v>183</v>
      </c>
      <c r="E222" s="117">
        <v>560</v>
      </c>
    </row>
    <row r="223" spans="1:5" customFormat="1" ht="15.75">
      <c r="A223" s="77"/>
      <c r="B223" s="148">
        <v>7</v>
      </c>
      <c r="C223" s="149" t="s">
        <v>246</v>
      </c>
      <c r="D223" s="150" t="s">
        <v>183</v>
      </c>
      <c r="E223" s="117">
        <v>645</v>
      </c>
    </row>
    <row r="224" spans="1:5" customFormat="1" ht="15.75">
      <c r="A224" s="77"/>
      <c r="B224" s="148">
        <v>8</v>
      </c>
      <c r="C224" s="149" t="s">
        <v>246</v>
      </c>
      <c r="D224" s="150" t="s">
        <v>183</v>
      </c>
      <c r="E224" s="117">
        <v>715</v>
      </c>
    </row>
    <row r="225" spans="1:5" customFormat="1" ht="15.75">
      <c r="A225" s="77"/>
      <c r="B225" s="148">
        <v>9</v>
      </c>
      <c r="C225" s="149" t="s">
        <v>246</v>
      </c>
      <c r="D225" s="150" t="s">
        <v>183</v>
      </c>
      <c r="E225" s="117">
        <v>800</v>
      </c>
    </row>
    <row r="226" spans="1:5" customFormat="1" ht="15.75">
      <c r="A226" s="77"/>
      <c r="B226" s="148">
        <v>10</v>
      </c>
      <c r="C226" s="149" t="s">
        <v>246</v>
      </c>
      <c r="D226" s="150" t="s">
        <v>183</v>
      </c>
      <c r="E226" s="117">
        <v>895</v>
      </c>
    </row>
    <row r="227" spans="1:5" customFormat="1" ht="15.75">
      <c r="A227" s="77"/>
      <c r="B227" s="148">
        <v>11</v>
      </c>
      <c r="C227" s="149" t="s">
        <v>246</v>
      </c>
      <c r="D227" s="150" t="s">
        <v>183</v>
      </c>
      <c r="E227" s="117">
        <v>980</v>
      </c>
    </row>
    <row r="228" spans="1:5" customFormat="1" ht="15.75">
      <c r="A228" s="77"/>
      <c r="B228" s="148">
        <v>12</v>
      </c>
      <c r="C228" s="149" t="s">
        <v>246</v>
      </c>
      <c r="D228" s="150" t="s">
        <v>183</v>
      </c>
      <c r="E228" s="117">
        <v>1050</v>
      </c>
    </row>
    <row r="229" spans="1:5" customFormat="1" ht="15.75">
      <c r="A229" s="77"/>
      <c r="B229" s="148">
        <v>13</v>
      </c>
      <c r="C229" s="149" t="s">
        <v>246</v>
      </c>
      <c r="D229" s="150" t="s">
        <v>183</v>
      </c>
      <c r="E229" s="117">
        <v>1135</v>
      </c>
    </row>
    <row r="230" spans="1:5" customFormat="1" ht="15.75">
      <c r="A230" s="77"/>
      <c r="B230" s="148">
        <v>14</v>
      </c>
      <c r="C230" s="149" t="s">
        <v>246</v>
      </c>
      <c r="D230" s="150" t="s">
        <v>183</v>
      </c>
      <c r="E230" s="117">
        <v>1220</v>
      </c>
    </row>
    <row r="231" spans="1:5" customFormat="1" ht="15.75">
      <c r="A231" s="77"/>
      <c r="B231" s="148">
        <v>15</v>
      </c>
      <c r="C231" s="149" t="s">
        <v>246</v>
      </c>
      <c r="D231" s="150" t="s">
        <v>183</v>
      </c>
      <c r="E231" s="117">
        <v>1300</v>
      </c>
    </row>
    <row r="232" spans="1:5" customFormat="1" ht="15.75">
      <c r="A232" s="77"/>
      <c r="B232" s="148">
        <v>16</v>
      </c>
      <c r="C232" s="149" t="s">
        <v>246</v>
      </c>
      <c r="D232" s="150" t="s">
        <v>183</v>
      </c>
      <c r="E232" s="117">
        <v>1365</v>
      </c>
    </row>
    <row r="233" spans="1:5" customFormat="1" ht="15.75">
      <c r="A233" s="78"/>
      <c r="B233" s="148">
        <v>17</v>
      </c>
      <c r="C233" s="149" t="s">
        <v>246</v>
      </c>
      <c r="D233" s="150" t="s">
        <v>183</v>
      </c>
      <c r="E233" s="117">
        <v>1450</v>
      </c>
    </row>
    <row r="234" spans="1:5" customFormat="1" ht="15.75">
      <c r="A234" s="78"/>
      <c r="B234" s="148">
        <v>18</v>
      </c>
      <c r="C234" s="149" t="s">
        <v>246</v>
      </c>
      <c r="D234" s="150" t="s">
        <v>183</v>
      </c>
      <c r="E234" s="117">
        <v>1555</v>
      </c>
    </row>
    <row r="235" spans="1:5" customFormat="1" ht="15.75">
      <c r="A235" s="78"/>
      <c r="B235" s="148">
        <v>19</v>
      </c>
      <c r="C235" s="149" t="s">
        <v>246</v>
      </c>
      <c r="D235" s="150" t="s">
        <v>183</v>
      </c>
      <c r="E235" s="117">
        <v>1620</v>
      </c>
    </row>
    <row r="236" spans="1:5" customFormat="1" ht="15.75">
      <c r="A236" s="78"/>
      <c r="B236" s="148">
        <v>20</v>
      </c>
      <c r="C236" s="149" t="s">
        <v>246</v>
      </c>
      <c r="D236" s="150" t="s">
        <v>183</v>
      </c>
      <c r="E236" s="117">
        <v>1700</v>
      </c>
    </row>
    <row r="237" spans="1:5" customFormat="1" ht="15.75">
      <c r="A237" s="78"/>
      <c r="B237" s="148">
        <v>21</v>
      </c>
      <c r="C237" s="149" t="s">
        <v>246</v>
      </c>
      <c r="D237" s="150" t="s">
        <v>183</v>
      </c>
      <c r="E237" s="117">
        <v>1785</v>
      </c>
    </row>
    <row r="238" spans="1:5" customFormat="1" ht="15.75">
      <c r="A238" s="78"/>
      <c r="B238" s="148">
        <v>22</v>
      </c>
      <c r="C238" s="149" t="s">
        <v>246</v>
      </c>
      <c r="D238" s="150" t="s">
        <v>183</v>
      </c>
      <c r="E238" s="117">
        <v>1870</v>
      </c>
    </row>
    <row r="239" spans="1:5" customFormat="1" ht="15.75">
      <c r="A239" s="78"/>
      <c r="B239" s="148">
        <v>23</v>
      </c>
      <c r="C239" s="149" t="s">
        <v>246</v>
      </c>
      <c r="D239" s="150" t="s">
        <v>183</v>
      </c>
      <c r="E239" s="117">
        <v>1955</v>
      </c>
    </row>
    <row r="240" spans="1:5" customFormat="1" ht="16.5" thickBot="1">
      <c r="A240" s="78"/>
      <c r="B240" s="151">
        <v>24</v>
      </c>
      <c r="C240" s="152" t="s">
        <v>246</v>
      </c>
      <c r="D240" s="143" t="s">
        <v>183</v>
      </c>
      <c r="E240" s="82">
        <v>2040</v>
      </c>
    </row>
    <row r="241" spans="1:5" customFormat="1" ht="15.75">
      <c r="A241" s="77"/>
      <c r="B241" s="153">
        <v>4</v>
      </c>
      <c r="C241" s="154" t="s">
        <v>258</v>
      </c>
      <c r="D241" s="146" t="s">
        <v>273</v>
      </c>
      <c r="E241" s="110">
        <v>485</v>
      </c>
    </row>
    <row r="242" spans="1:5" customFormat="1" ht="15.75">
      <c r="A242" s="77"/>
      <c r="B242" s="148">
        <v>5</v>
      </c>
      <c r="C242" s="149" t="s">
        <v>246</v>
      </c>
      <c r="D242" s="150" t="s">
        <v>273</v>
      </c>
      <c r="E242" s="117">
        <v>600</v>
      </c>
    </row>
    <row r="243" spans="1:5" customFormat="1" ht="15.75">
      <c r="A243" s="77"/>
      <c r="B243" s="148">
        <v>6</v>
      </c>
      <c r="C243" s="149" t="s">
        <v>246</v>
      </c>
      <c r="D243" s="150" t="s">
        <v>273</v>
      </c>
      <c r="E243" s="117">
        <v>715</v>
      </c>
    </row>
    <row r="244" spans="1:5" customFormat="1" ht="15.75">
      <c r="A244" s="77"/>
      <c r="B244" s="148">
        <v>7</v>
      </c>
      <c r="C244" s="149" t="s">
        <v>246</v>
      </c>
      <c r="D244" s="150" t="s">
        <v>273</v>
      </c>
      <c r="E244" s="117">
        <v>830</v>
      </c>
    </row>
    <row r="245" spans="1:5" customFormat="1" ht="15.75">
      <c r="A245" s="77"/>
      <c r="B245" s="148">
        <v>8</v>
      </c>
      <c r="C245" s="149" t="s">
        <v>246</v>
      </c>
      <c r="D245" s="150" t="s">
        <v>273</v>
      </c>
      <c r="E245" s="117">
        <v>945</v>
      </c>
    </row>
    <row r="246" spans="1:5" customFormat="1" ht="15.75">
      <c r="A246" s="77"/>
      <c r="B246" s="148">
        <v>9</v>
      </c>
      <c r="C246" s="149" t="s">
        <v>246</v>
      </c>
      <c r="D246" s="150" t="s">
        <v>273</v>
      </c>
      <c r="E246" s="117">
        <v>1060</v>
      </c>
    </row>
    <row r="247" spans="1:5" customFormat="1" ht="15.75">
      <c r="A247" s="77"/>
      <c r="B247" s="148">
        <v>10</v>
      </c>
      <c r="C247" s="149" t="s">
        <v>246</v>
      </c>
      <c r="D247" s="150" t="s">
        <v>273</v>
      </c>
      <c r="E247" s="117">
        <v>1180</v>
      </c>
    </row>
    <row r="248" spans="1:5" customFormat="1" ht="15.75">
      <c r="A248" s="77"/>
      <c r="B248" s="148">
        <v>11</v>
      </c>
      <c r="C248" s="149" t="s">
        <v>246</v>
      </c>
      <c r="D248" s="150" t="s">
        <v>273</v>
      </c>
      <c r="E248" s="117">
        <v>1290</v>
      </c>
    </row>
    <row r="249" spans="1:5" customFormat="1" ht="15.75">
      <c r="A249" s="77"/>
      <c r="B249" s="148">
        <v>12</v>
      </c>
      <c r="C249" s="149" t="s">
        <v>246</v>
      </c>
      <c r="D249" s="150" t="s">
        <v>273</v>
      </c>
      <c r="E249" s="117">
        <v>1365</v>
      </c>
    </row>
    <row r="250" spans="1:5" customFormat="1" ht="15.75">
      <c r="A250" s="77"/>
      <c r="B250" s="148">
        <v>13</v>
      </c>
      <c r="C250" s="149" t="s">
        <v>246</v>
      </c>
      <c r="D250" s="150" t="s">
        <v>273</v>
      </c>
      <c r="E250" s="117">
        <v>1480</v>
      </c>
    </row>
    <row r="251" spans="1:5" customFormat="1" ht="15.75">
      <c r="A251" s="77"/>
      <c r="B251" s="148">
        <v>14</v>
      </c>
      <c r="C251" s="149" t="s">
        <v>246</v>
      </c>
      <c r="D251" s="150" t="s">
        <v>273</v>
      </c>
      <c r="E251" s="117">
        <v>1590</v>
      </c>
    </row>
    <row r="252" spans="1:5" customFormat="1" ht="15.75">
      <c r="A252" s="77"/>
      <c r="B252" s="148">
        <v>15</v>
      </c>
      <c r="C252" s="149" t="s">
        <v>246</v>
      </c>
      <c r="D252" s="150" t="s">
        <v>273</v>
      </c>
      <c r="E252" s="117">
        <v>1700</v>
      </c>
    </row>
    <row r="253" spans="1:5" customFormat="1" ht="15.75">
      <c r="A253" s="77"/>
      <c r="B253" s="148">
        <v>16</v>
      </c>
      <c r="C253" s="149" t="s">
        <v>246</v>
      </c>
      <c r="D253" s="150" t="s">
        <v>273</v>
      </c>
      <c r="E253" s="117">
        <v>1785</v>
      </c>
    </row>
    <row r="254" spans="1:5" customFormat="1" ht="15.75">
      <c r="A254" s="78"/>
      <c r="B254" s="148">
        <v>17</v>
      </c>
      <c r="C254" s="149" t="s">
        <v>246</v>
      </c>
      <c r="D254" s="150" t="s">
        <v>273</v>
      </c>
      <c r="E254" s="117">
        <v>1890</v>
      </c>
    </row>
    <row r="255" spans="1:5" customFormat="1" ht="15.75">
      <c r="A255" s="78"/>
      <c r="B255" s="148">
        <v>18</v>
      </c>
      <c r="C255" s="149" t="s">
        <v>246</v>
      </c>
      <c r="D255" s="150" t="s">
        <v>273</v>
      </c>
      <c r="E255" s="117">
        <v>1995</v>
      </c>
    </row>
    <row r="256" spans="1:5" customFormat="1" ht="15.75">
      <c r="A256" s="78"/>
      <c r="B256" s="148">
        <v>19</v>
      </c>
      <c r="C256" s="149" t="s">
        <v>246</v>
      </c>
      <c r="D256" s="150" t="s">
        <v>273</v>
      </c>
      <c r="E256" s="117">
        <v>2100</v>
      </c>
    </row>
    <row r="257" spans="1:5" customFormat="1" ht="15.75">
      <c r="A257" s="78"/>
      <c r="B257" s="148">
        <v>20</v>
      </c>
      <c r="C257" s="149" t="s">
        <v>246</v>
      </c>
      <c r="D257" s="150" t="s">
        <v>273</v>
      </c>
      <c r="E257" s="117">
        <v>2205</v>
      </c>
    </row>
    <row r="258" spans="1:5" customFormat="1" ht="15.75">
      <c r="A258" s="78"/>
      <c r="B258" s="148">
        <v>21</v>
      </c>
      <c r="C258" s="149" t="s">
        <v>246</v>
      </c>
      <c r="D258" s="150" t="s">
        <v>273</v>
      </c>
      <c r="E258" s="117">
        <v>2310</v>
      </c>
    </row>
    <row r="259" spans="1:5" customFormat="1" ht="15.75">
      <c r="A259" s="78"/>
      <c r="B259" s="148">
        <v>22</v>
      </c>
      <c r="C259" s="149" t="s">
        <v>246</v>
      </c>
      <c r="D259" s="150" t="s">
        <v>273</v>
      </c>
      <c r="E259" s="117">
        <v>2420</v>
      </c>
    </row>
    <row r="260" spans="1:5" customFormat="1" ht="15.75">
      <c r="A260" s="78"/>
      <c r="B260" s="148">
        <v>23</v>
      </c>
      <c r="C260" s="149" t="s">
        <v>246</v>
      </c>
      <c r="D260" s="150" t="s">
        <v>273</v>
      </c>
      <c r="E260" s="117">
        <v>2520</v>
      </c>
    </row>
    <row r="261" spans="1:5" customFormat="1" ht="18" customHeight="1" thickBot="1">
      <c r="A261" s="78"/>
      <c r="B261" s="151">
        <v>24</v>
      </c>
      <c r="C261" s="152" t="s">
        <v>246</v>
      </c>
      <c r="D261" s="143" t="s">
        <v>273</v>
      </c>
      <c r="E261" s="82">
        <v>2630</v>
      </c>
    </row>
    <row r="262" spans="1:5" customFormat="1" ht="15" customHeight="1">
      <c r="A262" s="78"/>
      <c r="B262" s="155" t="s">
        <v>272</v>
      </c>
      <c r="C262" s="154"/>
      <c r="D262" s="146" t="s">
        <v>183</v>
      </c>
      <c r="E262" s="71">
        <v>230</v>
      </c>
    </row>
    <row r="263" spans="1:5" customFormat="1" ht="15.75" customHeight="1" thickBot="1">
      <c r="A263" s="63"/>
      <c r="B263" s="334" t="s">
        <v>283</v>
      </c>
      <c r="C263" s="335"/>
      <c r="D263" s="156"/>
      <c r="E263" s="157"/>
    </row>
    <row r="264" spans="1:5" customFormat="1" ht="15.75">
      <c r="A264" s="77"/>
      <c r="B264" s="153">
        <v>4</v>
      </c>
      <c r="C264" s="154" t="s">
        <v>258</v>
      </c>
      <c r="D264" s="71" t="s">
        <v>284</v>
      </c>
      <c r="E264" s="110">
        <v>860</v>
      </c>
    </row>
    <row r="265" spans="1:5" customFormat="1" ht="15.75">
      <c r="A265" s="77"/>
      <c r="B265" s="148">
        <v>5</v>
      </c>
      <c r="C265" s="149" t="s">
        <v>246</v>
      </c>
      <c r="D265" s="65" t="s">
        <v>284</v>
      </c>
      <c r="E265" s="117">
        <v>1070</v>
      </c>
    </row>
    <row r="266" spans="1:5" customFormat="1" ht="15.75">
      <c r="A266" s="77"/>
      <c r="B266" s="148">
        <v>6</v>
      </c>
      <c r="C266" s="149" t="s">
        <v>246</v>
      </c>
      <c r="D266" s="65" t="s">
        <v>284</v>
      </c>
      <c r="E266" s="117">
        <v>1280</v>
      </c>
    </row>
    <row r="267" spans="1:5" customFormat="1" ht="15.75">
      <c r="A267" s="77"/>
      <c r="B267" s="148">
        <v>7</v>
      </c>
      <c r="C267" s="149" t="s">
        <v>246</v>
      </c>
      <c r="D267" s="65" t="s">
        <v>284</v>
      </c>
      <c r="E267" s="117">
        <v>1490</v>
      </c>
    </row>
    <row r="268" spans="1:5" customFormat="1" ht="15.75">
      <c r="A268" s="77"/>
      <c r="B268" s="148">
        <v>8</v>
      </c>
      <c r="C268" s="149" t="s">
        <v>246</v>
      </c>
      <c r="D268" s="65" t="s">
        <v>284</v>
      </c>
      <c r="E268" s="117">
        <v>1680</v>
      </c>
    </row>
    <row r="269" spans="1:5" customFormat="1" ht="15.75">
      <c r="A269" s="77"/>
      <c r="B269" s="148">
        <v>9</v>
      </c>
      <c r="C269" s="149" t="s">
        <v>246</v>
      </c>
      <c r="D269" s="65" t="s">
        <v>284</v>
      </c>
      <c r="E269" s="117">
        <v>1890</v>
      </c>
    </row>
    <row r="270" spans="1:5" customFormat="1" ht="15.75">
      <c r="A270" s="77"/>
      <c r="B270" s="148">
        <v>10</v>
      </c>
      <c r="C270" s="149" t="s">
        <v>246</v>
      </c>
      <c r="D270" s="65" t="s">
        <v>284</v>
      </c>
      <c r="E270" s="117">
        <v>2100</v>
      </c>
    </row>
    <row r="271" spans="1:5" customFormat="1" ht="15.75">
      <c r="A271" s="77"/>
      <c r="B271" s="148">
        <v>11</v>
      </c>
      <c r="C271" s="149" t="s">
        <v>246</v>
      </c>
      <c r="D271" s="65" t="s">
        <v>284</v>
      </c>
      <c r="E271" s="117">
        <v>2260</v>
      </c>
    </row>
    <row r="272" spans="1:5" customFormat="1" ht="15.75">
      <c r="A272" s="77"/>
      <c r="B272" s="148">
        <v>12</v>
      </c>
      <c r="C272" s="149" t="s">
        <v>246</v>
      </c>
      <c r="D272" s="65" t="s">
        <v>284</v>
      </c>
      <c r="E272" s="117">
        <v>2420</v>
      </c>
    </row>
    <row r="273" spans="1:5" customFormat="1" ht="15.75">
      <c r="A273" s="77"/>
      <c r="B273" s="148">
        <v>13</v>
      </c>
      <c r="C273" s="149" t="s">
        <v>246</v>
      </c>
      <c r="D273" s="65" t="s">
        <v>284</v>
      </c>
      <c r="E273" s="117">
        <v>2615</v>
      </c>
    </row>
    <row r="274" spans="1:5" customFormat="1" ht="15.75">
      <c r="A274" s="77"/>
      <c r="B274" s="148">
        <v>14</v>
      </c>
      <c r="C274" s="149" t="s">
        <v>246</v>
      </c>
      <c r="D274" s="65" t="s">
        <v>284</v>
      </c>
      <c r="E274" s="117">
        <v>2815</v>
      </c>
    </row>
    <row r="275" spans="1:5" customFormat="1" ht="15.75">
      <c r="A275" s="77"/>
      <c r="B275" s="148">
        <v>15</v>
      </c>
      <c r="C275" s="149" t="s">
        <v>246</v>
      </c>
      <c r="D275" s="65" t="s">
        <v>284</v>
      </c>
      <c r="E275" s="117">
        <v>3015</v>
      </c>
    </row>
    <row r="276" spans="1:5" customFormat="1" ht="15.75">
      <c r="A276" s="77"/>
      <c r="B276" s="148">
        <v>16</v>
      </c>
      <c r="C276" s="149" t="s">
        <v>246</v>
      </c>
      <c r="D276" s="65" t="s">
        <v>284</v>
      </c>
      <c r="E276" s="117">
        <v>3205</v>
      </c>
    </row>
    <row r="277" spans="1:5" customFormat="1" ht="15.75">
      <c r="A277" s="77"/>
      <c r="B277" s="148">
        <v>17</v>
      </c>
      <c r="C277" s="149" t="s">
        <v>246</v>
      </c>
      <c r="D277" s="65" t="s">
        <v>284</v>
      </c>
      <c r="E277" s="117">
        <v>3400</v>
      </c>
    </row>
    <row r="278" spans="1:5" customFormat="1" ht="15.75">
      <c r="A278" s="77"/>
      <c r="B278" s="148">
        <v>18</v>
      </c>
      <c r="C278" s="149" t="s">
        <v>246</v>
      </c>
      <c r="D278" s="65" t="s">
        <v>284</v>
      </c>
      <c r="E278" s="117">
        <v>3600</v>
      </c>
    </row>
    <row r="279" spans="1:5" customFormat="1" ht="15.75">
      <c r="A279" s="77"/>
      <c r="B279" s="148">
        <v>19</v>
      </c>
      <c r="C279" s="149" t="s">
        <v>246</v>
      </c>
      <c r="D279" s="65" t="s">
        <v>284</v>
      </c>
      <c r="E279" s="117">
        <v>3800</v>
      </c>
    </row>
    <row r="280" spans="1:5" customFormat="1" ht="15.75">
      <c r="A280" s="77"/>
      <c r="B280" s="148">
        <v>20</v>
      </c>
      <c r="C280" s="149" t="s">
        <v>246</v>
      </c>
      <c r="D280" s="65" t="s">
        <v>284</v>
      </c>
      <c r="E280" s="117">
        <v>4000</v>
      </c>
    </row>
    <row r="281" spans="1:5" customFormat="1" ht="15.75">
      <c r="A281" s="77"/>
      <c r="B281" s="148">
        <v>21</v>
      </c>
      <c r="C281" s="149" t="s">
        <v>246</v>
      </c>
      <c r="D281" s="65" t="s">
        <v>284</v>
      </c>
      <c r="E281" s="117">
        <v>4200</v>
      </c>
    </row>
    <row r="282" spans="1:5" customFormat="1" ht="15.75">
      <c r="A282" s="77"/>
      <c r="B282" s="148">
        <v>22</v>
      </c>
      <c r="C282" s="149" t="s">
        <v>246</v>
      </c>
      <c r="D282" s="65" t="s">
        <v>284</v>
      </c>
      <c r="E282" s="117">
        <v>4400</v>
      </c>
    </row>
    <row r="283" spans="1:5" customFormat="1" ht="15.75">
      <c r="A283" s="78"/>
      <c r="B283" s="148">
        <v>23</v>
      </c>
      <c r="C283" s="149" t="s">
        <v>246</v>
      </c>
      <c r="D283" s="65" t="s">
        <v>284</v>
      </c>
      <c r="E283" s="117">
        <v>4600</v>
      </c>
    </row>
    <row r="284" spans="1:5" customFormat="1" ht="15.75" customHeight="1" thickBot="1">
      <c r="A284" s="78"/>
      <c r="B284" s="151">
        <v>24</v>
      </c>
      <c r="C284" s="152" t="s">
        <v>246</v>
      </c>
      <c r="D284" s="126" t="s">
        <v>284</v>
      </c>
      <c r="E284" s="82">
        <v>4800</v>
      </c>
    </row>
    <row r="285" spans="1:5" customFormat="1" ht="18.75" customHeight="1">
      <c r="A285" s="63" t="s">
        <v>285</v>
      </c>
      <c r="B285" s="336" t="s">
        <v>286</v>
      </c>
      <c r="C285" s="337"/>
      <c r="D285" s="338"/>
      <c r="E285" s="339"/>
    </row>
    <row r="286" spans="1:5" customFormat="1" ht="18.75" customHeight="1">
      <c r="A286" s="63"/>
      <c r="B286" s="326" t="s">
        <v>287</v>
      </c>
      <c r="C286" s="294"/>
      <c r="D286" s="65" t="s">
        <v>183</v>
      </c>
      <c r="E286" s="65">
        <v>120</v>
      </c>
    </row>
    <row r="287" spans="1:5" customFormat="1" ht="16.5" thickBot="1">
      <c r="A287" s="63"/>
      <c r="B287" s="158" t="s">
        <v>282</v>
      </c>
      <c r="C287" s="152"/>
      <c r="D287" s="159"/>
      <c r="E287" s="159"/>
    </row>
    <row r="288" spans="1:5" customFormat="1" ht="15.75">
      <c r="A288" s="77"/>
      <c r="B288" s="153">
        <v>4</v>
      </c>
      <c r="C288" s="154" t="s">
        <v>258</v>
      </c>
      <c r="D288" s="71" t="s">
        <v>183</v>
      </c>
      <c r="E288" s="110">
        <v>410</v>
      </c>
    </row>
    <row r="289" spans="1:5" customFormat="1" ht="15.75">
      <c r="A289" s="77"/>
      <c r="B289" s="148">
        <v>5</v>
      </c>
      <c r="C289" s="149" t="s">
        <v>246</v>
      </c>
      <c r="D289" s="65" t="s">
        <v>183</v>
      </c>
      <c r="E289" s="117">
        <v>505</v>
      </c>
    </row>
    <row r="290" spans="1:5" customFormat="1" ht="15.75">
      <c r="A290" s="77"/>
      <c r="B290" s="148">
        <v>6</v>
      </c>
      <c r="C290" s="149" t="s">
        <v>246</v>
      </c>
      <c r="D290" s="65" t="s">
        <v>183</v>
      </c>
      <c r="E290" s="117">
        <v>600</v>
      </c>
    </row>
    <row r="291" spans="1:5" customFormat="1" ht="15.75">
      <c r="A291" s="77"/>
      <c r="B291" s="148">
        <v>7</v>
      </c>
      <c r="C291" s="149" t="s">
        <v>246</v>
      </c>
      <c r="D291" s="65" t="s">
        <v>183</v>
      </c>
      <c r="E291" s="117">
        <v>695</v>
      </c>
    </row>
    <row r="292" spans="1:5" customFormat="1" ht="15.75">
      <c r="A292" s="77"/>
      <c r="B292" s="148">
        <v>8</v>
      </c>
      <c r="C292" s="149" t="s">
        <v>246</v>
      </c>
      <c r="D292" s="65" t="s">
        <v>183</v>
      </c>
      <c r="E292" s="117">
        <v>790</v>
      </c>
    </row>
    <row r="293" spans="1:5" customFormat="1" ht="15.75">
      <c r="A293" s="77"/>
      <c r="B293" s="148">
        <v>9</v>
      </c>
      <c r="C293" s="149" t="s">
        <v>246</v>
      </c>
      <c r="D293" s="65" t="s">
        <v>183</v>
      </c>
      <c r="E293" s="117">
        <v>885</v>
      </c>
    </row>
    <row r="294" spans="1:5" customFormat="1" ht="15.75">
      <c r="A294" s="77"/>
      <c r="B294" s="148">
        <v>10</v>
      </c>
      <c r="C294" s="149" t="s">
        <v>246</v>
      </c>
      <c r="D294" s="65" t="s">
        <v>183</v>
      </c>
      <c r="E294" s="117">
        <v>980</v>
      </c>
    </row>
    <row r="295" spans="1:5" customFormat="1" ht="15.75">
      <c r="A295" s="77"/>
      <c r="B295" s="148">
        <v>11</v>
      </c>
      <c r="C295" s="149" t="s">
        <v>246</v>
      </c>
      <c r="D295" s="65" t="s">
        <v>183</v>
      </c>
      <c r="E295" s="117">
        <v>1070</v>
      </c>
    </row>
    <row r="296" spans="1:5" customFormat="1" ht="15.75">
      <c r="A296" s="77"/>
      <c r="B296" s="148">
        <v>12</v>
      </c>
      <c r="C296" s="149" t="s">
        <v>246</v>
      </c>
      <c r="D296" s="65" t="s">
        <v>183</v>
      </c>
      <c r="E296" s="117">
        <v>1155</v>
      </c>
    </row>
    <row r="297" spans="1:5" customFormat="1" ht="15.75">
      <c r="A297" s="77"/>
      <c r="B297" s="148">
        <v>13</v>
      </c>
      <c r="C297" s="149" t="s">
        <v>246</v>
      </c>
      <c r="D297" s="65" t="s">
        <v>183</v>
      </c>
      <c r="E297" s="117">
        <v>1250</v>
      </c>
    </row>
    <row r="298" spans="1:5" customFormat="1" ht="15.75">
      <c r="A298" s="77"/>
      <c r="B298" s="148">
        <v>14</v>
      </c>
      <c r="C298" s="149" t="s">
        <v>246</v>
      </c>
      <c r="D298" s="65" t="s">
        <v>183</v>
      </c>
      <c r="E298" s="117">
        <v>1345</v>
      </c>
    </row>
    <row r="299" spans="1:5" customFormat="1" ht="15.75">
      <c r="A299" s="77"/>
      <c r="B299" s="148">
        <v>15</v>
      </c>
      <c r="C299" s="149" t="s">
        <v>246</v>
      </c>
      <c r="D299" s="65" t="s">
        <v>183</v>
      </c>
      <c r="E299" s="117">
        <v>1440</v>
      </c>
    </row>
    <row r="300" spans="1:5" customFormat="1" ht="15.75">
      <c r="A300" s="77"/>
      <c r="B300" s="148">
        <v>16</v>
      </c>
      <c r="C300" s="149" t="s">
        <v>246</v>
      </c>
      <c r="D300" s="65" t="s">
        <v>183</v>
      </c>
      <c r="E300" s="117">
        <v>1530</v>
      </c>
    </row>
    <row r="301" spans="1:5" customFormat="1" ht="15.75">
      <c r="A301" s="77"/>
      <c r="B301" s="148">
        <v>17</v>
      </c>
      <c r="C301" s="149" t="s">
        <v>246</v>
      </c>
      <c r="D301" s="65" t="s">
        <v>183</v>
      </c>
      <c r="E301" s="117">
        <v>1620</v>
      </c>
    </row>
    <row r="302" spans="1:5" customFormat="1" ht="15.75">
      <c r="A302" s="77"/>
      <c r="B302" s="148">
        <v>18</v>
      </c>
      <c r="C302" s="149" t="s">
        <v>246</v>
      </c>
      <c r="D302" s="65" t="s">
        <v>183</v>
      </c>
      <c r="E302" s="117">
        <v>1715</v>
      </c>
    </row>
    <row r="303" spans="1:5" customFormat="1" ht="15.75">
      <c r="A303" s="77"/>
      <c r="B303" s="148">
        <v>19</v>
      </c>
      <c r="C303" s="149" t="s">
        <v>246</v>
      </c>
      <c r="D303" s="65" t="s">
        <v>183</v>
      </c>
      <c r="E303" s="117">
        <v>1810</v>
      </c>
    </row>
    <row r="304" spans="1:5" customFormat="1" ht="15.75">
      <c r="A304" s="77"/>
      <c r="B304" s="148">
        <v>20</v>
      </c>
      <c r="C304" s="149" t="s">
        <v>246</v>
      </c>
      <c r="D304" s="65" t="s">
        <v>183</v>
      </c>
      <c r="E304" s="117">
        <v>1900</v>
      </c>
    </row>
    <row r="305" spans="1:5" customFormat="1" ht="15.75">
      <c r="A305" s="77"/>
      <c r="B305" s="148">
        <v>21</v>
      </c>
      <c r="C305" s="149" t="s">
        <v>246</v>
      </c>
      <c r="D305" s="65" t="s">
        <v>183</v>
      </c>
      <c r="E305" s="117">
        <v>1995</v>
      </c>
    </row>
    <row r="306" spans="1:5" customFormat="1" ht="15.75">
      <c r="A306" s="77"/>
      <c r="B306" s="148">
        <v>22</v>
      </c>
      <c r="C306" s="149" t="s">
        <v>246</v>
      </c>
      <c r="D306" s="65" t="s">
        <v>183</v>
      </c>
      <c r="E306" s="117">
        <v>2090</v>
      </c>
    </row>
    <row r="307" spans="1:5" customFormat="1" ht="15.75">
      <c r="A307" s="78"/>
      <c r="B307" s="148">
        <v>23</v>
      </c>
      <c r="C307" s="149" t="s">
        <v>246</v>
      </c>
      <c r="D307" s="65" t="s">
        <v>183</v>
      </c>
      <c r="E307" s="117">
        <v>2185</v>
      </c>
    </row>
    <row r="308" spans="1:5" customFormat="1" ht="16.5" thickBot="1">
      <c r="A308" s="78"/>
      <c r="B308" s="151">
        <v>24</v>
      </c>
      <c r="C308" s="152" t="s">
        <v>246</v>
      </c>
      <c r="D308" s="126" t="s">
        <v>183</v>
      </c>
      <c r="E308" s="82">
        <v>2280</v>
      </c>
    </row>
    <row r="309" spans="1:5" customFormat="1" ht="15.75">
      <c r="A309" s="77"/>
      <c r="B309" s="153">
        <v>4</v>
      </c>
      <c r="C309" s="154" t="s">
        <v>258</v>
      </c>
      <c r="D309" s="71" t="s">
        <v>273</v>
      </c>
      <c r="E309" s="110">
        <v>600</v>
      </c>
    </row>
    <row r="310" spans="1:5" customFormat="1" ht="15.75">
      <c r="A310" s="77"/>
      <c r="B310" s="148">
        <v>5</v>
      </c>
      <c r="C310" s="149" t="s">
        <v>246</v>
      </c>
      <c r="D310" s="65" t="s">
        <v>273</v>
      </c>
      <c r="E310" s="117">
        <v>750</v>
      </c>
    </row>
    <row r="311" spans="1:5" customFormat="1" ht="15.75">
      <c r="A311" s="77"/>
      <c r="B311" s="148">
        <v>6</v>
      </c>
      <c r="C311" s="149" t="s">
        <v>246</v>
      </c>
      <c r="D311" s="65" t="s">
        <v>273</v>
      </c>
      <c r="E311" s="117">
        <v>895</v>
      </c>
    </row>
    <row r="312" spans="1:5" customFormat="1" ht="15.75">
      <c r="A312" s="77"/>
      <c r="B312" s="148">
        <v>7</v>
      </c>
      <c r="C312" s="149" t="s">
        <v>246</v>
      </c>
      <c r="D312" s="65" t="s">
        <v>273</v>
      </c>
      <c r="E312" s="117">
        <v>1040</v>
      </c>
    </row>
    <row r="313" spans="1:5" customFormat="1" ht="15.75">
      <c r="A313" s="77"/>
      <c r="B313" s="148">
        <v>8</v>
      </c>
      <c r="C313" s="149" t="s">
        <v>246</v>
      </c>
      <c r="D313" s="65" t="s">
        <v>273</v>
      </c>
      <c r="E313" s="117">
        <v>1155</v>
      </c>
    </row>
    <row r="314" spans="1:5" customFormat="1" ht="15.75">
      <c r="A314" s="77"/>
      <c r="B314" s="148">
        <v>9</v>
      </c>
      <c r="C314" s="149" t="s">
        <v>246</v>
      </c>
      <c r="D314" s="65" t="s">
        <v>273</v>
      </c>
      <c r="E314" s="117">
        <v>1295</v>
      </c>
    </row>
    <row r="315" spans="1:5" customFormat="1" ht="15.75">
      <c r="A315" s="77"/>
      <c r="B315" s="148">
        <v>10</v>
      </c>
      <c r="C315" s="149" t="s">
        <v>246</v>
      </c>
      <c r="D315" s="65" t="s">
        <v>273</v>
      </c>
      <c r="E315" s="117">
        <v>1430</v>
      </c>
    </row>
    <row r="316" spans="1:5" customFormat="1" ht="15.75">
      <c r="A316" s="77"/>
      <c r="B316" s="148">
        <v>11</v>
      </c>
      <c r="C316" s="149" t="s">
        <v>246</v>
      </c>
      <c r="D316" s="65" t="s">
        <v>273</v>
      </c>
      <c r="E316" s="117">
        <v>1575</v>
      </c>
    </row>
    <row r="317" spans="1:5" customFormat="1" ht="15.75">
      <c r="A317" s="77"/>
      <c r="B317" s="148">
        <v>12</v>
      </c>
      <c r="C317" s="149" t="s">
        <v>246</v>
      </c>
      <c r="D317" s="65" t="s">
        <v>273</v>
      </c>
      <c r="E317" s="117">
        <v>1680</v>
      </c>
    </row>
    <row r="318" spans="1:5" customFormat="1" ht="15.75">
      <c r="A318" s="77"/>
      <c r="B318" s="148">
        <v>13</v>
      </c>
      <c r="C318" s="149" t="s">
        <v>246</v>
      </c>
      <c r="D318" s="65" t="s">
        <v>273</v>
      </c>
      <c r="E318" s="117">
        <v>1820</v>
      </c>
    </row>
    <row r="319" spans="1:5" customFormat="1" ht="15.75">
      <c r="A319" s="77"/>
      <c r="B319" s="148">
        <v>14</v>
      </c>
      <c r="C319" s="149" t="s">
        <v>246</v>
      </c>
      <c r="D319" s="65" t="s">
        <v>273</v>
      </c>
      <c r="E319" s="117">
        <v>1955</v>
      </c>
    </row>
    <row r="320" spans="1:5" customFormat="1" ht="15.75">
      <c r="A320" s="77"/>
      <c r="B320" s="148">
        <v>15</v>
      </c>
      <c r="C320" s="149" t="s">
        <v>246</v>
      </c>
      <c r="D320" s="65" t="s">
        <v>273</v>
      </c>
      <c r="E320" s="117">
        <v>2090</v>
      </c>
    </row>
    <row r="321" spans="1:5" customFormat="1" ht="15.75">
      <c r="A321" s="77"/>
      <c r="B321" s="148">
        <v>16</v>
      </c>
      <c r="C321" s="149" t="s">
        <v>246</v>
      </c>
      <c r="D321" s="65" t="s">
        <v>273</v>
      </c>
      <c r="E321" s="117">
        <v>2205</v>
      </c>
    </row>
    <row r="322" spans="1:5" customFormat="1" ht="15.75">
      <c r="A322" s="77"/>
      <c r="B322" s="148">
        <v>17</v>
      </c>
      <c r="C322" s="149" t="s">
        <v>246</v>
      </c>
      <c r="D322" s="65" t="s">
        <v>273</v>
      </c>
      <c r="E322" s="117">
        <v>2345</v>
      </c>
    </row>
    <row r="323" spans="1:5" customFormat="1" ht="15.75">
      <c r="A323" s="77"/>
      <c r="B323" s="148">
        <v>18</v>
      </c>
      <c r="C323" s="149" t="s">
        <v>246</v>
      </c>
      <c r="D323" s="65" t="s">
        <v>273</v>
      </c>
      <c r="E323" s="117">
        <v>2480</v>
      </c>
    </row>
    <row r="324" spans="1:5" customFormat="1" ht="15.75">
      <c r="A324" s="77"/>
      <c r="B324" s="148">
        <v>19</v>
      </c>
      <c r="C324" s="149" t="s">
        <v>246</v>
      </c>
      <c r="D324" s="65" t="s">
        <v>273</v>
      </c>
      <c r="E324" s="117">
        <v>2615</v>
      </c>
    </row>
    <row r="325" spans="1:5" customFormat="1" ht="15.75">
      <c r="A325" s="77"/>
      <c r="B325" s="148">
        <v>20</v>
      </c>
      <c r="C325" s="149" t="s">
        <v>246</v>
      </c>
      <c r="D325" s="65" t="s">
        <v>273</v>
      </c>
      <c r="E325" s="117">
        <v>2750</v>
      </c>
    </row>
    <row r="326" spans="1:5" customFormat="1" ht="15.75">
      <c r="A326" s="77"/>
      <c r="B326" s="148">
        <v>21</v>
      </c>
      <c r="C326" s="149" t="s">
        <v>246</v>
      </c>
      <c r="D326" s="65" t="s">
        <v>273</v>
      </c>
      <c r="E326" s="117">
        <v>2900</v>
      </c>
    </row>
    <row r="327" spans="1:5" customFormat="1" ht="15.75">
      <c r="A327" s="77"/>
      <c r="B327" s="148">
        <v>22</v>
      </c>
      <c r="C327" s="149" t="s">
        <v>246</v>
      </c>
      <c r="D327" s="65" t="s">
        <v>273</v>
      </c>
      <c r="E327" s="117">
        <v>3025</v>
      </c>
    </row>
    <row r="328" spans="1:5" customFormat="1" ht="15.75">
      <c r="A328" s="77"/>
      <c r="B328" s="148">
        <v>23</v>
      </c>
      <c r="C328" s="149" t="s">
        <v>246</v>
      </c>
      <c r="D328" s="65" t="s">
        <v>273</v>
      </c>
      <c r="E328" s="117">
        <v>3165</v>
      </c>
    </row>
    <row r="329" spans="1:5" customFormat="1" ht="16.5" thickBot="1">
      <c r="A329" s="77"/>
      <c r="B329" s="151">
        <v>24</v>
      </c>
      <c r="C329" s="152" t="s">
        <v>246</v>
      </c>
      <c r="D329" s="126" t="s">
        <v>273</v>
      </c>
      <c r="E329" s="82">
        <v>3300</v>
      </c>
    </row>
    <row r="330" spans="1:5" customFormat="1" ht="15.75">
      <c r="A330" s="77"/>
      <c r="B330" s="153">
        <v>4</v>
      </c>
      <c r="C330" s="154" t="s">
        <v>258</v>
      </c>
      <c r="D330" s="71" t="s">
        <v>288</v>
      </c>
      <c r="E330" s="110">
        <v>790</v>
      </c>
    </row>
    <row r="331" spans="1:5" customFormat="1" ht="15.75">
      <c r="A331" s="77"/>
      <c r="B331" s="148">
        <v>5</v>
      </c>
      <c r="C331" s="149" t="s">
        <v>246</v>
      </c>
      <c r="D331" s="65" t="s">
        <v>288</v>
      </c>
      <c r="E331" s="117">
        <v>1000</v>
      </c>
    </row>
    <row r="332" spans="1:5" customFormat="1" ht="15.75">
      <c r="A332" s="77"/>
      <c r="B332" s="148">
        <v>6</v>
      </c>
      <c r="C332" s="149" t="s">
        <v>246</v>
      </c>
      <c r="D332" s="65" t="s">
        <v>288</v>
      </c>
      <c r="E332" s="117">
        <v>1200</v>
      </c>
    </row>
    <row r="333" spans="1:5" customFormat="1" ht="15.75">
      <c r="A333" s="77"/>
      <c r="B333" s="148">
        <v>7</v>
      </c>
      <c r="C333" s="149" t="s">
        <v>246</v>
      </c>
      <c r="D333" s="65" t="s">
        <v>288</v>
      </c>
      <c r="E333" s="117">
        <v>1380</v>
      </c>
    </row>
    <row r="334" spans="1:5" customFormat="1" ht="15.75">
      <c r="A334" s="77"/>
      <c r="B334" s="148">
        <v>8</v>
      </c>
      <c r="C334" s="149" t="s">
        <v>246</v>
      </c>
      <c r="D334" s="65" t="s">
        <v>288</v>
      </c>
      <c r="E334" s="117">
        <v>1530</v>
      </c>
    </row>
    <row r="335" spans="1:5" customFormat="1" ht="15.75">
      <c r="A335" s="77"/>
      <c r="B335" s="148">
        <v>9</v>
      </c>
      <c r="C335" s="149" t="s">
        <v>246</v>
      </c>
      <c r="D335" s="65" t="s">
        <v>288</v>
      </c>
      <c r="E335" s="117">
        <v>1715</v>
      </c>
    </row>
    <row r="336" spans="1:5" customFormat="1" ht="15.75">
      <c r="A336" s="77"/>
      <c r="B336" s="148">
        <v>10</v>
      </c>
      <c r="C336" s="149" t="s">
        <v>246</v>
      </c>
      <c r="D336" s="65" t="s">
        <v>288</v>
      </c>
      <c r="E336" s="117">
        <v>1900</v>
      </c>
    </row>
    <row r="337" spans="1:5" customFormat="1" ht="15.75">
      <c r="A337" s="77"/>
      <c r="B337" s="148">
        <v>11</v>
      </c>
      <c r="C337" s="149" t="s">
        <v>246</v>
      </c>
      <c r="D337" s="65" t="s">
        <v>288</v>
      </c>
      <c r="E337" s="117">
        <v>2090</v>
      </c>
    </row>
    <row r="338" spans="1:5" customFormat="1" ht="15.75">
      <c r="A338" s="77"/>
      <c r="B338" s="148">
        <v>12</v>
      </c>
      <c r="C338" s="149" t="s">
        <v>246</v>
      </c>
      <c r="D338" s="65" t="s">
        <v>288</v>
      </c>
      <c r="E338" s="117">
        <v>2260</v>
      </c>
    </row>
    <row r="339" spans="1:5" customFormat="1" ht="15.75">
      <c r="A339" s="77"/>
      <c r="B339" s="148">
        <v>13</v>
      </c>
      <c r="C339" s="149" t="s">
        <v>246</v>
      </c>
      <c r="D339" s="65" t="s">
        <v>288</v>
      </c>
      <c r="E339" s="117">
        <v>2450</v>
      </c>
    </row>
    <row r="340" spans="1:5" customFormat="1" ht="15.75">
      <c r="A340" s="77"/>
      <c r="B340" s="148">
        <v>14</v>
      </c>
      <c r="C340" s="149" t="s">
        <v>246</v>
      </c>
      <c r="D340" s="65" t="s">
        <v>288</v>
      </c>
      <c r="E340" s="117">
        <v>2650</v>
      </c>
    </row>
    <row r="341" spans="1:5" customFormat="1" ht="15.75">
      <c r="A341" s="77"/>
      <c r="B341" s="148">
        <v>15</v>
      </c>
      <c r="C341" s="149" t="s">
        <v>246</v>
      </c>
      <c r="D341" s="65" t="s">
        <v>288</v>
      </c>
      <c r="E341" s="117">
        <v>2850</v>
      </c>
    </row>
    <row r="342" spans="1:5" customFormat="1" ht="15.75">
      <c r="A342" s="77"/>
      <c r="B342" s="148">
        <v>16</v>
      </c>
      <c r="C342" s="149" t="s">
        <v>246</v>
      </c>
      <c r="D342" s="65" t="s">
        <v>288</v>
      </c>
      <c r="E342" s="117">
        <v>2940</v>
      </c>
    </row>
    <row r="343" spans="1:5" customFormat="1" ht="15.75">
      <c r="A343" s="77"/>
      <c r="B343" s="148">
        <v>17</v>
      </c>
      <c r="C343" s="149" t="s">
        <v>246</v>
      </c>
      <c r="D343" s="65" t="s">
        <v>288</v>
      </c>
      <c r="E343" s="117">
        <v>3120</v>
      </c>
    </row>
    <row r="344" spans="1:5" customFormat="1" ht="15.75">
      <c r="A344" s="77"/>
      <c r="B344" s="148">
        <v>18</v>
      </c>
      <c r="C344" s="149" t="s">
        <v>246</v>
      </c>
      <c r="D344" s="65" t="s">
        <v>288</v>
      </c>
      <c r="E344" s="117">
        <v>3310</v>
      </c>
    </row>
    <row r="345" spans="1:5" customFormat="1" ht="15.75">
      <c r="A345" s="77"/>
      <c r="B345" s="148">
        <v>19</v>
      </c>
      <c r="C345" s="149" t="s">
        <v>246</v>
      </c>
      <c r="D345" s="65" t="s">
        <v>288</v>
      </c>
      <c r="E345" s="117">
        <v>3490</v>
      </c>
    </row>
    <row r="346" spans="1:5" customFormat="1" ht="15.75">
      <c r="A346" s="77"/>
      <c r="B346" s="148">
        <v>20</v>
      </c>
      <c r="C346" s="149" t="s">
        <v>246</v>
      </c>
      <c r="D346" s="65" t="s">
        <v>288</v>
      </c>
      <c r="E346" s="117">
        <v>3675</v>
      </c>
    </row>
    <row r="347" spans="1:5" customFormat="1" ht="15.75">
      <c r="A347" s="77"/>
      <c r="B347" s="148">
        <v>21</v>
      </c>
      <c r="C347" s="149" t="s">
        <v>246</v>
      </c>
      <c r="D347" s="65" t="s">
        <v>288</v>
      </c>
      <c r="E347" s="117">
        <v>3855</v>
      </c>
    </row>
    <row r="348" spans="1:5" customFormat="1" ht="15.75">
      <c r="A348" s="77"/>
      <c r="B348" s="148">
        <v>22</v>
      </c>
      <c r="C348" s="149" t="s">
        <v>246</v>
      </c>
      <c r="D348" s="65" t="s">
        <v>288</v>
      </c>
      <c r="E348" s="117">
        <v>4045</v>
      </c>
    </row>
    <row r="349" spans="1:5" customFormat="1" ht="15.75">
      <c r="A349" s="77"/>
      <c r="B349" s="148">
        <v>23</v>
      </c>
      <c r="C349" s="149" t="s">
        <v>246</v>
      </c>
      <c r="D349" s="65" t="s">
        <v>288</v>
      </c>
      <c r="E349" s="117">
        <v>4220</v>
      </c>
    </row>
    <row r="350" spans="1:5" customFormat="1" ht="16.5" thickBot="1">
      <c r="A350" s="78"/>
      <c r="B350" s="151">
        <v>24</v>
      </c>
      <c r="C350" s="152" t="s">
        <v>246</v>
      </c>
      <c r="D350" s="126" t="s">
        <v>288</v>
      </c>
      <c r="E350" s="82">
        <v>4410</v>
      </c>
    </row>
    <row r="351" spans="1:5" customFormat="1" ht="15" customHeight="1">
      <c r="A351" s="63"/>
      <c r="B351" s="160" t="s">
        <v>272</v>
      </c>
      <c r="C351" s="161"/>
      <c r="D351" s="162" t="s">
        <v>183</v>
      </c>
      <c r="E351" s="162">
        <v>160</v>
      </c>
    </row>
    <row r="352" spans="1:5" customFormat="1" ht="16.5" customHeight="1" thickBot="1">
      <c r="A352" s="63"/>
      <c r="B352" s="340" t="s">
        <v>289</v>
      </c>
      <c r="C352" s="341"/>
      <c r="D352" s="134"/>
      <c r="E352" s="163"/>
    </row>
    <row r="353" spans="1:5" customFormat="1" ht="15.75">
      <c r="A353" s="77"/>
      <c r="B353" s="153">
        <v>4</v>
      </c>
      <c r="C353" s="154" t="s">
        <v>258</v>
      </c>
      <c r="D353" s="71" t="s">
        <v>183</v>
      </c>
      <c r="E353" s="110">
        <v>610</v>
      </c>
    </row>
    <row r="354" spans="1:5" customFormat="1" ht="15.75">
      <c r="A354" s="77"/>
      <c r="B354" s="148">
        <v>5</v>
      </c>
      <c r="C354" s="149" t="s">
        <v>246</v>
      </c>
      <c r="D354" s="65" t="s">
        <v>183</v>
      </c>
      <c r="E354" s="117">
        <v>760</v>
      </c>
    </row>
    <row r="355" spans="1:5" customFormat="1" ht="15.75">
      <c r="A355" s="77"/>
      <c r="B355" s="148">
        <v>6</v>
      </c>
      <c r="C355" s="149" t="s">
        <v>246</v>
      </c>
      <c r="D355" s="65" t="s">
        <v>183</v>
      </c>
      <c r="E355" s="117">
        <v>905</v>
      </c>
    </row>
    <row r="356" spans="1:5" customFormat="1" ht="15.75">
      <c r="A356" s="77"/>
      <c r="B356" s="148">
        <v>7</v>
      </c>
      <c r="C356" s="149" t="s">
        <v>246</v>
      </c>
      <c r="D356" s="65" t="s">
        <v>183</v>
      </c>
      <c r="E356" s="117">
        <v>1050</v>
      </c>
    </row>
    <row r="357" spans="1:5" customFormat="1" ht="15.75">
      <c r="A357" s="77"/>
      <c r="B357" s="148">
        <v>8</v>
      </c>
      <c r="C357" s="149" t="s">
        <v>246</v>
      </c>
      <c r="D357" s="65" t="s">
        <v>183</v>
      </c>
      <c r="E357" s="117">
        <v>1155</v>
      </c>
    </row>
    <row r="358" spans="1:5" customFormat="1" ht="15.75">
      <c r="A358" s="77"/>
      <c r="B358" s="148">
        <v>9</v>
      </c>
      <c r="C358" s="149" t="s">
        <v>246</v>
      </c>
      <c r="D358" s="65" t="s">
        <v>183</v>
      </c>
      <c r="E358" s="117">
        <v>1300</v>
      </c>
    </row>
    <row r="359" spans="1:5" customFormat="1" ht="15.75">
      <c r="A359" s="77"/>
      <c r="B359" s="148">
        <v>10</v>
      </c>
      <c r="C359" s="149" t="s">
        <v>246</v>
      </c>
      <c r="D359" s="65" t="s">
        <v>183</v>
      </c>
      <c r="E359" s="117">
        <v>1440</v>
      </c>
    </row>
    <row r="360" spans="1:5" customFormat="1" ht="15.75">
      <c r="A360" s="77"/>
      <c r="B360" s="148">
        <v>11</v>
      </c>
      <c r="C360" s="149" t="s">
        <v>246</v>
      </c>
      <c r="D360" s="65" t="s">
        <v>183</v>
      </c>
      <c r="E360" s="117">
        <v>1590</v>
      </c>
    </row>
    <row r="361" spans="1:5" customFormat="1" ht="15.75">
      <c r="A361" s="77"/>
      <c r="B361" s="148">
        <v>12</v>
      </c>
      <c r="C361" s="149" t="s">
        <v>246</v>
      </c>
      <c r="D361" s="65" t="s">
        <v>183</v>
      </c>
      <c r="E361" s="117">
        <v>1680</v>
      </c>
    </row>
    <row r="362" spans="1:5" customFormat="1" ht="15.75">
      <c r="A362" s="77"/>
      <c r="B362" s="148">
        <v>13</v>
      </c>
      <c r="C362" s="149" t="s">
        <v>246</v>
      </c>
      <c r="D362" s="65" t="s">
        <v>183</v>
      </c>
      <c r="E362" s="117">
        <v>1820</v>
      </c>
    </row>
    <row r="363" spans="1:5" customFormat="1" ht="15.75">
      <c r="A363" s="77"/>
      <c r="B363" s="148">
        <v>14</v>
      </c>
      <c r="C363" s="149" t="s">
        <v>246</v>
      </c>
      <c r="D363" s="65" t="s">
        <v>183</v>
      </c>
      <c r="E363" s="117">
        <v>1955</v>
      </c>
    </row>
    <row r="364" spans="1:5" customFormat="1" ht="15.75">
      <c r="A364" s="77"/>
      <c r="B364" s="148">
        <v>15</v>
      </c>
      <c r="C364" s="149" t="s">
        <v>246</v>
      </c>
      <c r="D364" s="65" t="s">
        <v>183</v>
      </c>
      <c r="E364" s="117">
        <v>2100</v>
      </c>
    </row>
    <row r="365" spans="1:5" customFormat="1" ht="15.75">
      <c r="A365" s="77"/>
      <c r="B365" s="148">
        <v>16</v>
      </c>
      <c r="C365" s="149" t="s">
        <v>246</v>
      </c>
      <c r="D365" s="65" t="s">
        <v>183</v>
      </c>
      <c r="E365" s="117">
        <v>2205</v>
      </c>
    </row>
    <row r="366" spans="1:5" customFormat="1" ht="15.75">
      <c r="A366" s="77"/>
      <c r="B366" s="148">
        <v>17</v>
      </c>
      <c r="C366" s="149" t="s">
        <v>246</v>
      </c>
      <c r="D366" s="65" t="s">
        <v>183</v>
      </c>
      <c r="E366" s="117">
        <v>2345</v>
      </c>
    </row>
    <row r="367" spans="1:5" customFormat="1" ht="15.75">
      <c r="A367" s="77"/>
      <c r="B367" s="148">
        <v>18</v>
      </c>
      <c r="C367" s="149" t="s">
        <v>246</v>
      </c>
      <c r="D367" s="65" t="s">
        <v>183</v>
      </c>
      <c r="E367" s="117">
        <v>2478</v>
      </c>
    </row>
    <row r="368" spans="1:5" customFormat="1" ht="15.75">
      <c r="A368" s="77"/>
      <c r="B368" s="148">
        <v>19</v>
      </c>
      <c r="C368" s="149" t="s">
        <v>246</v>
      </c>
      <c r="D368" s="65" t="s">
        <v>183</v>
      </c>
      <c r="E368" s="117">
        <v>2615</v>
      </c>
    </row>
    <row r="369" spans="1:5" customFormat="1" ht="15.75">
      <c r="A369" s="77"/>
      <c r="B369" s="148">
        <v>20</v>
      </c>
      <c r="C369" s="149" t="s">
        <v>246</v>
      </c>
      <c r="D369" s="65" t="s">
        <v>183</v>
      </c>
      <c r="E369" s="117">
        <v>2750</v>
      </c>
    </row>
    <row r="370" spans="1:5" customFormat="1" ht="15.75">
      <c r="A370" s="77"/>
      <c r="B370" s="148">
        <v>21</v>
      </c>
      <c r="C370" s="149" t="s">
        <v>246</v>
      </c>
      <c r="D370" s="65" t="s">
        <v>183</v>
      </c>
      <c r="E370" s="117">
        <v>2890</v>
      </c>
    </row>
    <row r="371" spans="1:5" customFormat="1" ht="15.75">
      <c r="A371" s="77"/>
      <c r="B371" s="148">
        <v>22</v>
      </c>
      <c r="C371" s="149" t="s">
        <v>246</v>
      </c>
      <c r="D371" s="65" t="s">
        <v>183</v>
      </c>
      <c r="E371" s="117">
        <v>3035</v>
      </c>
    </row>
    <row r="372" spans="1:5" customFormat="1" ht="15.75">
      <c r="A372" s="77"/>
      <c r="B372" s="148">
        <v>23</v>
      </c>
      <c r="C372" s="149" t="s">
        <v>246</v>
      </c>
      <c r="D372" s="65" t="s">
        <v>183</v>
      </c>
      <c r="E372" s="117">
        <v>3160</v>
      </c>
    </row>
    <row r="373" spans="1:5" customFormat="1" ht="16.5" thickBot="1">
      <c r="A373" s="77"/>
      <c r="B373" s="151">
        <v>24</v>
      </c>
      <c r="C373" s="152" t="s">
        <v>246</v>
      </c>
      <c r="D373" s="126" t="s">
        <v>183</v>
      </c>
      <c r="E373" s="82">
        <v>3310</v>
      </c>
    </row>
    <row r="374" spans="1:5" customFormat="1" ht="15.75">
      <c r="A374" s="77"/>
      <c r="B374" s="153">
        <v>4</v>
      </c>
      <c r="C374" s="154" t="s">
        <v>258</v>
      </c>
      <c r="D374" s="71" t="s">
        <v>273</v>
      </c>
      <c r="E374" s="110">
        <v>895</v>
      </c>
    </row>
    <row r="375" spans="1:5" customFormat="1" ht="15.75">
      <c r="A375" s="77"/>
      <c r="B375" s="148">
        <v>5</v>
      </c>
      <c r="C375" s="149" t="s">
        <v>246</v>
      </c>
      <c r="D375" s="65" t="s">
        <v>273</v>
      </c>
      <c r="E375" s="117">
        <v>1115</v>
      </c>
    </row>
    <row r="376" spans="1:5" customFormat="1" ht="15.75">
      <c r="A376" s="77"/>
      <c r="B376" s="148">
        <v>6</v>
      </c>
      <c r="C376" s="149" t="s">
        <v>246</v>
      </c>
      <c r="D376" s="65" t="s">
        <v>273</v>
      </c>
      <c r="E376" s="117">
        <v>1335</v>
      </c>
    </row>
    <row r="377" spans="1:5" customFormat="1" ht="15.75">
      <c r="A377" s="77"/>
      <c r="B377" s="148">
        <v>7</v>
      </c>
      <c r="C377" s="149" t="s">
        <v>246</v>
      </c>
      <c r="D377" s="65" t="s">
        <v>273</v>
      </c>
      <c r="E377" s="117">
        <v>1555</v>
      </c>
    </row>
    <row r="378" spans="1:5" customFormat="1" ht="15.75">
      <c r="A378" s="77"/>
      <c r="B378" s="148">
        <v>8</v>
      </c>
      <c r="C378" s="149" t="s">
        <v>246</v>
      </c>
      <c r="D378" s="65" t="s">
        <v>273</v>
      </c>
      <c r="E378" s="117">
        <v>1735</v>
      </c>
    </row>
    <row r="379" spans="1:5" customFormat="1" ht="15.75">
      <c r="A379" s="77"/>
      <c r="B379" s="148">
        <v>9</v>
      </c>
      <c r="C379" s="149" t="s">
        <v>246</v>
      </c>
      <c r="D379" s="65" t="s">
        <v>273</v>
      </c>
      <c r="E379" s="117">
        <v>1945</v>
      </c>
    </row>
    <row r="380" spans="1:5" customFormat="1" ht="15.75">
      <c r="A380" s="77"/>
      <c r="B380" s="148">
        <v>10</v>
      </c>
      <c r="C380" s="149" t="s">
        <v>246</v>
      </c>
      <c r="D380" s="65" t="s">
        <v>273</v>
      </c>
      <c r="E380" s="117">
        <v>2165</v>
      </c>
    </row>
    <row r="381" spans="1:5" customFormat="1" ht="15.75">
      <c r="A381" s="77"/>
      <c r="B381" s="148">
        <v>11</v>
      </c>
      <c r="C381" s="149" t="s">
        <v>246</v>
      </c>
      <c r="D381" s="65" t="s">
        <v>273</v>
      </c>
      <c r="E381" s="117">
        <v>2385</v>
      </c>
    </row>
    <row r="382" spans="1:5" customFormat="1" ht="15.75">
      <c r="A382" s="77"/>
      <c r="B382" s="148">
        <v>12</v>
      </c>
      <c r="C382" s="149" t="s">
        <v>246</v>
      </c>
      <c r="D382" s="65" t="s">
        <v>273</v>
      </c>
      <c r="E382" s="117">
        <v>2470</v>
      </c>
    </row>
    <row r="383" spans="1:5" customFormat="1" ht="15.75">
      <c r="A383" s="77"/>
      <c r="B383" s="148">
        <v>13</v>
      </c>
      <c r="C383" s="149" t="s">
        <v>246</v>
      </c>
      <c r="D383" s="65" t="s">
        <v>273</v>
      </c>
      <c r="E383" s="117">
        <v>2665</v>
      </c>
    </row>
    <row r="384" spans="1:5" customFormat="1" ht="15.75">
      <c r="A384" s="77"/>
      <c r="B384" s="148">
        <v>14</v>
      </c>
      <c r="C384" s="149" t="s">
        <v>246</v>
      </c>
      <c r="D384" s="65" t="s">
        <v>273</v>
      </c>
      <c r="E384" s="117">
        <v>2875</v>
      </c>
    </row>
    <row r="385" spans="1:5" customFormat="1" ht="15.75">
      <c r="A385" s="77"/>
      <c r="B385" s="148">
        <v>15</v>
      </c>
      <c r="C385" s="149" t="s">
        <v>246</v>
      </c>
      <c r="D385" s="65" t="s">
        <v>273</v>
      </c>
      <c r="E385" s="117">
        <v>3080</v>
      </c>
    </row>
    <row r="386" spans="1:5" customFormat="1" ht="15.75">
      <c r="A386" s="77"/>
      <c r="B386" s="148">
        <v>16</v>
      </c>
      <c r="C386" s="149" t="s">
        <v>246</v>
      </c>
      <c r="D386" s="65" t="s">
        <v>273</v>
      </c>
      <c r="E386" s="117">
        <v>3255</v>
      </c>
    </row>
    <row r="387" spans="1:5" customFormat="1" ht="15.75">
      <c r="A387" s="77"/>
      <c r="B387" s="148">
        <v>17</v>
      </c>
      <c r="C387" s="149" t="s">
        <v>246</v>
      </c>
      <c r="D387" s="65" t="s">
        <v>273</v>
      </c>
      <c r="E387" s="117">
        <v>3455</v>
      </c>
    </row>
    <row r="388" spans="1:5" customFormat="1" ht="15.75">
      <c r="A388" s="77"/>
      <c r="B388" s="148">
        <v>18</v>
      </c>
      <c r="C388" s="149" t="s">
        <v>246</v>
      </c>
      <c r="D388" s="65" t="s">
        <v>273</v>
      </c>
      <c r="E388" s="117">
        <v>3655</v>
      </c>
    </row>
    <row r="389" spans="1:5" customFormat="1" ht="15.75">
      <c r="A389" s="77"/>
      <c r="B389" s="148">
        <v>19</v>
      </c>
      <c r="C389" s="149" t="s">
        <v>246</v>
      </c>
      <c r="D389" s="65" t="s">
        <v>273</v>
      </c>
      <c r="E389" s="117">
        <v>3865</v>
      </c>
    </row>
    <row r="390" spans="1:5" customFormat="1" ht="15.75">
      <c r="A390" s="77"/>
      <c r="B390" s="148">
        <v>20</v>
      </c>
      <c r="C390" s="149" t="s">
        <v>246</v>
      </c>
      <c r="D390" s="65" t="s">
        <v>273</v>
      </c>
      <c r="E390" s="117">
        <v>4065</v>
      </c>
    </row>
    <row r="391" spans="1:5" customFormat="1" ht="15.75">
      <c r="A391" s="77"/>
      <c r="B391" s="148">
        <v>21</v>
      </c>
      <c r="C391" s="149" t="s">
        <v>246</v>
      </c>
      <c r="D391" s="65" t="s">
        <v>273</v>
      </c>
      <c r="E391" s="117">
        <v>4265</v>
      </c>
    </row>
    <row r="392" spans="1:5" customFormat="1" ht="15.75">
      <c r="A392" s="77"/>
      <c r="B392" s="148">
        <v>22</v>
      </c>
      <c r="C392" s="149" t="s">
        <v>246</v>
      </c>
      <c r="D392" s="65" t="s">
        <v>273</v>
      </c>
      <c r="E392" s="117">
        <v>4475</v>
      </c>
    </row>
    <row r="393" spans="1:5" customFormat="1" ht="15.75">
      <c r="A393" s="78"/>
      <c r="B393" s="148">
        <v>23</v>
      </c>
      <c r="C393" s="149" t="s">
        <v>246</v>
      </c>
      <c r="D393" s="65" t="s">
        <v>273</v>
      </c>
      <c r="E393" s="117">
        <v>4675</v>
      </c>
    </row>
    <row r="394" spans="1:5" customFormat="1" ht="16.5" thickBot="1">
      <c r="A394" s="78"/>
      <c r="B394" s="151">
        <v>24</v>
      </c>
      <c r="C394" s="152" t="s">
        <v>246</v>
      </c>
      <c r="D394" s="126" t="s">
        <v>273</v>
      </c>
      <c r="E394" s="82">
        <v>4870</v>
      </c>
    </row>
    <row r="395" spans="1:5" customFormat="1" ht="15.75">
      <c r="A395" s="77"/>
      <c r="B395" s="153">
        <v>4</v>
      </c>
      <c r="C395" s="154" t="s">
        <v>258</v>
      </c>
      <c r="D395" s="71" t="s">
        <v>288</v>
      </c>
      <c r="E395" s="110">
        <v>1155</v>
      </c>
    </row>
    <row r="396" spans="1:5" customFormat="1" ht="15.75">
      <c r="A396" s="77"/>
      <c r="B396" s="148">
        <v>5</v>
      </c>
      <c r="C396" s="149" t="s">
        <v>246</v>
      </c>
      <c r="D396" s="65" t="s">
        <v>288</v>
      </c>
      <c r="E396" s="117">
        <v>1440</v>
      </c>
    </row>
    <row r="397" spans="1:5" customFormat="1" ht="15.75">
      <c r="A397" s="77"/>
      <c r="B397" s="148">
        <v>6</v>
      </c>
      <c r="C397" s="149" t="s">
        <v>246</v>
      </c>
      <c r="D397" s="65" t="s">
        <v>288</v>
      </c>
      <c r="E397" s="117">
        <v>1735</v>
      </c>
    </row>
    <row r="398" spans="1:5" customFormat="1" ht="15.75">
      <c r="A398" s="77"/>
      <c r="B398" s="148">
        <v>7</v>
      </c>
      <c r="C398" s="149" t="s">
        <v>246</v>
      </c>
      <c r="D398" s="65" t="s">
        <v>288</v>
      </c>
      <c r="E398" s="117">
        <v>2015</v>
      </c>
    </row>
    <row r="399" spans="1:5" customFormat="1" ht="15.75">
      <c r="A399" s="77"/>
      <c r="B399" s="148">
        <v>8</v>
      </c>
      <c r="C399" s="149" t="s">
        <v>246</v>
      </c>
      <c r="D399" s="65" t="s">
        <v>288</v>
      </c>
      <c r="E399" s="117">
        <v>2260</v>
      </c>
    </row>
    <row r="400" spans="1:5" customFormat="1" ht="15.75">
      <c r="A400" s="77"/>
      <c r="B400" s="148">
        <v>9</v>
      </c>
      <c r="C400" s="149" t="s">
        <v>246</v>
      </c>
      <c r="D400" s="65" t="s">
        <v>288</v>
      </c>
      <c r="E400" s="117">
        <v>2520</v>
      </c>
    </row>
    <row r="401" spans="1:5" customFormat="1" ht="15.75">
      <c r="A401" s="77"/>
      <c r="B401" s="148">
        <v>10</v>
      </c>
      <c r="C401" s="149" t="s">
        <v>246</v>
      </c>
      <c r="D401" s="65" t="s">
        <v>288</v>
      </c>
      <c r="E401" s="117">
        <v>2815</v>
      </c>
    </row>
    <row r="402" spans="1:5" customFormat="1" ht="15.75">
      <c r="A402" s="77"/>
      <c r="B402" s="148">
        <v>11</v>
      </c>
      <c r="C402" s="149" t="s">
        <v>246</v>
      </c>
      <c r="D402" s="65" t="s">
        <v>288</v>
      </c>
      <c r="E402" s="117">
        <v>3100</v>
      </c>
    </row>
    <row r="403" spans="1:5" customFormat="1" ht="15.75">
      <c r="A403" s="77"/>
      <c r="B403" s="148">
        <v>12</v>
      </c>
      <c r="C403" s="149" t="s">
        <v>246</v>
      </c>
      <c r="D403" s="65" t="s">
        <v>288</v>
      </c>
      <c r="E403" s="117">
        <v>3310</v>
      </c>
    </row>
    <row r="404" spans="1:5" customFormat="1" ht="15.75">
      <c r="A404" s="77"/>
      <c r="B404" s="148">
        <v>13</v>
      </c>
      <c r="C404" s="149" t="s">
        <v>246</v>
      </c>
      <c r="D404" s="65" t="s">
        <v>288</v>
      </c>
      <c r="E404" s="117">
        <v>3580</v>
      </c>
    </row>
    <row r="405" spans="1:5" customFormat="1" ht="15.75">
      <c r="A405" s="77"/>
      <c r="B405" s="148">
        <v>14</v>
      </c>
      <c r="C405" s="149" t="s">
        <v>246</v>
      </c>
      <c r="D405" s="65" t="s">
        <v>288</v>
      </c>
      <c r="E405" s="117">
        <v>3855</v>
      </c>
    </row>
    <row r="406" spans="1:5" customFormat="1" ht="15.75">
      <c r="A406" s="77"/>
      <c r="B406" s="148">
        <v>15</v>
      </c>
      <c r="C406" s="149" t="s">
        <v>246</v>
      </c>
      <c r="D406" s="65" t="s">
        <v>288</v>
      </c>
      <c r="E406" s="117">
        <v>4130</v>
      </c>
    </row>
    <row r="407" spans="1:5" customFormat="1" ht="15.75">
      <c r="A407" s="77"/>
      <c r="B407" s="148">
        <v>16</v>
      </c>
      <c r="C407" s="149" t="s">
        <v>246</v>
      </c>
      <c r="D407" s="65" t="s">
        <v>288</v>
      </c>
      <c r="E407" s="117">
        <v>4360</v>
      </c>
    </row>
    <row r="408" spans="1:5" customFormat="1" ht="15.75">
      <c r="A408" s="77"/>
      <c r="B408" s="148">
        <v>17</v>
      </c>
      <c r="C408" s="149" t="s">
        <v>246</v>
      </c>
      <c r="D408" s="65" t="s">
        <v>288</v>
      </c>
      <c r="E408" s="117">
        <v>4620</v>
      </c>
    </row>
    <row r="409" spans="1:5" customFormat="1" ht="15.75">
      <c r="A409" s="77"/>
      <c r="B409" s="148">
        <v>18</v>
      </c>
      <c r="C409" s="149" t="s">
        <v>246</v>
      </c>
      <c r="D409" s="65" t="s">
        <v>288</v>
      </c>
      <c r="E409" s="117">
        <v>4895</v>
      </c>
    </row>
    <row r="410" spans="1:5" customFormat="1" ht="15.75">
      <c r="A410" s="77"/>
      <c r="B410" s="148">
        <v>19</v>
      </c>
      <c r="C410" s="149" t="s">
        <v>246</v>
      </c>
      <c r="D410" s="65" t="s">
        <v>288</v>
      </c>
      <c r="E410" s="117">
        <v>5165</v>
      </c>
    </row>
    <row r="411" spans="1:5" customFormat="1" ht="15.75">
      <c r="A411" s="77"/>
      <c r="B411" s="148">
        <v>20</v>
      </c>
      <c r="C411" s="149" t="s">
        <v>246</v>
      </c>
      <c r="D411" s="65" t="s">
        <v>288</v>
      </c>
      <c r="E411" s="117">
        <v>5440</v>
      </c>
    </row>
    <row r="412" spans="1:5" customFormat="1" ht="15.75">
      <c r="A412" s="77"/>
      <c r="B412" s="148">
        <v>21</v>
      </c>
      <c r="C412" s="149" t="s">
        <v>246</v>
      </c>
      <c r="D412" s="65" t="s">
        <v>288</v>
      </c>
      <c r="E412" s="117">
        <v>5710</v>
      </c>
    </row>
    <row r="413" spans="1:5" customFormat="1" ht="15.75">
      <c r="A413" s="77"/>
      <c r="B413" s="148">
        <v>22</v>
      </c>
      <c r="C413" s="149" t="s">
        <v>246</v>
      </c>
      <c r="D413" s="65" t="s">
        <v>288</v>
      </c>
      <c r="E413" s="117">
        <v>5985</v>
      </c>
    </row>
    <row r="414" spans="1:5" customFormat="1" ht="15.75">
      <c r="A414" s="78"/>
      <c r="B414" s="148">
        <v>23</v>
      </c>
      <c r="C414" s="149" t="s">
        <v>246</v>
      </c>
      <c r="D414" s="65" t="s">
        <v>288</v>
      </c>
      <c r="E414" s="117">
        <v>6260</v>
      </c>
    </row>
    <row r="415" spans="1:5" customFormat="1" ht="18" customHeight="1" thickBot="1">
      <c r="A415" s="78"/>
      <c r="B415" s="151">
        <v>24</v>
      </c>
      <c r="C415" s="152" t="s">
        <v>246</v>
      </c>
      <c r="D415" s="126" t="s">
        <v>288</v>
      </c>
      <c r="E415" s="82">
        <v>6530</v>
      </c>
    </row>
    <row r="416" spans="1:5" customFormat="1" ht="15.75" customHeight="1">
      <c r="A416" s="63"/>
      <c r="B416" s="328" t="s">
        <v>290</v>
      </c>
      <c r="C416" s="322"/>
      <c r="D416" s="322"/>
      <c r="E416" s="323"/>
    </row>
    <row r="417" spans="1:5" customFormat="1" ht="15" customHeight="1">
      <c r="A417" s="63" t="s">
        <v>291</v>
      </c>
      <c r="B417" s="164" t="s">
        <v>292</v>
      </c>
      <c r="C417" s="165"/>
      <c r="D417" s="166"/>
      <c r="E417" s="167"/>
    </row>
    <row r="418" spans="1:5" customFormat="1" ht="20.25" customHeight="1">
      <c r="A418" s="63"/>
      <c r="B418" s="326" t="s">
        <v>293</v>
      </c>
      <c r="C418" s="327"/>
      <c r="D418" s="65" t="s">
        <v>183</v>
      </c>
      <c r="E418" s="65">
        <v>220</v>
      </c>
    </row>
    <row r="419" spans="1:5" customFormat="1" ht="20.25" customHeight="1">
      <c r="A419" s="63"/>
      <c r="B419" s="326" t="s">
        <v>293</v>
      </c>
      <c r="C419" s="327"/>
      <c r="D419" s="65" t="s">
        <v>273</v>
      </c>
      <c r="E419" s="65">
        <v>325</v>
      </c>
    </row>
    <row r="420" spans="1:5" customFormat="1" ht="18" customHeight="1">
      <c r="A420" s="63"/>
      <c r="B420" s="326" t="s">
        <v>293</v>
      </c>
      <c r="C420" s="327"/>
      <c r="D420" s="125" t="s">
        <v>288</v>
      </c>
      <c r="E420" s="125">
        <v>430</v>
      </c>
    </row>
    <row r="421" spans="1:5" customFormat="1" ht="15.75" thickBot="1">
      <c r="A421" s="63"/>
      <c r="B421" s="168" t="s">
        <v>294</v>
      </c>
      <c r="C421" s="142"/>
      <c r="D421" s="159"/>
      <c r="E421" s="159"/>
    </row>
    <row r="422" spans="1:5" customFormat="1" ht="15.75">
      <c r="A422" s="77"/>
      <c r="B422" s="153">
        <v>4</v>
      </c>
      <c r="C422" s="154" t="s">
        <v>258</v>
      </c>
      <c r="D422" s="71" t="s">
        <v>183</v>
      </c>
      <c r="E422" s="110">
        <v>840</v>
      </c>
    </row>
    <row r="423" spans="1:5" customFormat="1" ht="15.75">
      <c r="A423" s="77"/>
      <c r="B423" s="148">
        <v>5</v>
      </c>
      <c r="C423" s="149" t="s">
        <v>246</v>
      </c>
      <c r="D423" s="65" t="s">
        <v>183</v>
      </c>
      <c r="E423" s="117">
        <v>1050</v>
      </c>
    </row>
    <row r="424" spans="1:5" customFormat="1" ht="15.75">
      <c r="A424" s="77"/>
      <c r="B424" s="148">
        <v>6</v>
      </c>
      <c r="C424" s="149" t="s">
        <v>246</v>
      </c>
      <c r="D424" s="65" t="s">
        <v>183</v>
      </c>
      <c r="E424" s="117">
        <v>1260</v>
      </c>
    </row>
    <row r="425" spans="1:5" customFormat="1" ht="15.75">
      <c r="A425" s="77"/>
      <c r="B425" s="148">
        <v>7</v>
      </c>
      <c r="C425" s="149" t="s">
        <v>246</v>
      </c>
      <c r="D425" s="65" t="s">
        <v>183</v>
      </c>
      <c r="E425" s="117">
        <v>1470</v>
      </c>
    </row>
    <row r="426" spans="1:5" customFormat="1" ht="15.75">
      <c r="A426" s="77"/>
      <c r="B426" s="148">
        <v>8</v>
      </c>
      <c r="C426" s="149" t="s">
        <v>246</v>
      </c>
      <c r="D426" s="65" t="s">
        <v>183</v>
      </c>
      <c r="E426" s="117">
        <v>1659</v>
      </c>
    </row>
    <row r="427" spans="1:5" customFormat="1" ht="15.75">
      <c r="A427" s="77"/>
      <c r="B427" s="148">
        <v>9</v>
      </c>
      <c r="C427" s="149" t="s">
        <v>246</v>
      </c>
      <c r="D427" s="65" t="s">
        <v>183</v>
      </c>
      <c r="E427" s="117">
        <v>1860</v>
      </c>
    </row>
    <row r="428" spans="1:5" customFormat="1" ht="15.75">
      <c r="A428" s="77"/>
      <c r="B428" s="148">
        <v>10</v>
      </c>
      <c r="C428" s="149" t="s">
        <v>246</v>
      </c>
      <c r="D428" s="65" t="s">
        <v>183</v>
      </c>
      <c r="E428" s="117">
        <v>2070</v>
      </c>
    </row>
    <row r="429" spans="1:5" customFormat="1" ht="15.75">
      <c r="A429" s="77"/>
      <c r="B429" s="148">
        <v>11</v>
      </c>
      <c r="C429" s="149" t="s">
        <v>246</v>
      </c>
      <c r="D429" s="65" t="s">
        <v>183</v>
      </c>
      <c r="E429" s="117">
        <v>2280</v>
      </c>
    </row>
    <row r="430" spans="1:5" customFormat="1" ht="15.75">
      <c r="A430" s="77"/>
      <c r="B430" s="148">
        <v>12</v>
      </c>
      <c r="C430" s="149" t="s">
        <v>246</v>
      </c>
      <c r="D430" s="65" t="s">
        <v>183</v>
      </c>
      <c r="E430" s="117">
        <v>2415</v>
      </c>
    </row>
    <row r="431" spans="1:5" customFormat="1" ht="15.75">
      <c r="A431" s="77"/>
      <c r="B431" s="148">
        <v>13</v>
      </c>
      <c r="C431" s="149" t="s">
        <v>246</v>
      </c>
      <c r="D431" s="65" t="s">
        <v>183</v>
      </c>
      <c r="E431" s="117">
        <v>2615</v>
      </c>
    </row>
    <row r="432" spans="1:5" customFormat="1" ht="15.75">
      <c r="A432" s="77"/>
      <c r="B432" s="148">
        <v>14</v>
      </c>
      <c r="C432" s="149" t="s">
        <v>246</v>
      </c>
      <c r="D432" s="65" t="s">
        <v>183</v>
      </c>
      <c r="E432" s="117">
        <v>2815</v>
      </c>
    </row>
    <row r="433" spans="1:5" customFormat="1" ht="15.75">
      <c r="A433" s="77"/>
      <c r="B433" s="169">
        <v>15</v>
      </c>
      <c r="C433" s="170" t="s">
        <v>246</v>
      </c>
      <c r="D433" s="171" t="s">
        <v>183</v>
      </c>
      <c r="E433" s="92">
        <v>3015</v>
      </c>
    </row>
    <row r="434" spans="1:5" customFormat="1" ht="15.75">
      <c r="A434" s="77"/>
      <c r="B434" s="148">
        <v>16</v>
      </c>
      <c r="C434" s="149" t="s">
        <v>246</v>
      </c>
      <c r="D434" s="65" t="s">
        <v>183</v>
      </c>
      <c r="E434" s="117">
        <v>3205</v>
      </c>
    </row>
    <row r="435" spans="1:5" customFormat="1" ht="15.75">
      <c r="A435" s="77"/>
      <c r="B435" s="148">
        <v>17</v>
      </c>
      <c r="C435" s="149" t="s">
        <v>246</v>
      </c>
      <c r="D435" s="65" t="s">
        <v>183</v>
      </c>
      <c r="E435" s="117">
        <v>3405</v>
      </c>
    </row>
    <row r="436" spans="1:5" customFormat="1" ht="15.75">
      <c r="A436" s="77"/>
      <c r="B436" s="148">
        <v>18</v>
      </c>
      <c r="C436" s="149" t="s">
        <v>246</v>
      </c>
      <c r="D436" s="65" t="s">
        <v>183</v>
      </c>
      <c r="E436" s="117">
        <v>3605</v>
      </c>
    </row>
    <row r="437" spans="1:5" customFormat="1" ht="15.75">
      <c r="A437" s="77"/>
      <c r="B437" s="148">
        <v>19</v>
      </c>
      <c r="C437" s="149" t="s">
        <v>246</v>
      </c>
      <c r="D437" s="65" t="s">
        <v>183</v>
      </c>
      <c r="E437" s="117">
        <v>3805</v>
      </c>
    </row>
    <row r="438" spans="1:5" customFormat="1" ht="15.75">
      <c r="A438" s="77"/>
      <c r="B438" s="148">
        <v>20</v>
      </c>
      <c r="C438" s="149" t="s">
        <v>246</v>
      </c>
      <c r="D438" s="65" t="s">
        <v>183</v>
      </c>
      <c r="E438" s="117">
        <v>4005</v>
      </c>
    </row>
    <row r="439" spans="1:5" customFormat="1" ht="15.75">
      <c r="A439" s="77"/>
      <c r="B439" s="148">
        <v>21</v>
      </c>
      <c r="C439" s="149" t="s">
        <v>246</v>
      </c>
      <c r="D439" s="65" t="s">
        <v>183</v>
      </c>
      <c r="E439" s="117">
        <v>4205</v>
      </c>
    </row>
    <row r="440" spans="1:5" customFormat="1" ht="15.75">
      <c r="A440" s="77"/>
      <c r="B440" s="148">
        <v>22</v>
      </c>
      <c r="C440" s="149" t="s">
        <v>246</v>
      </c>
      <c r="D440" s="65" t="s">
        <v>183</v>
      </c>
      <c r="E440" s="117">
        <v>4405</v>
      </c>
    </row>
    <row r="441" spans="1:5" customFormat="1" ht="15.75">
      <c r="A441" s="78"/>
      <c r="B441" s="148">
        <v>23</v>
      </c>
      <c r="C441" s="149" t="s">
        <v>246</v>
      </c>
      <c r="D441" s="65" t="s">
        <v>183</v>
      </c>
      <c r="E441" s="117">
        <v>4605</v>
      </c>
    </row>
    <row r="442" spans="1:5" customFormat="1" ht="12.75" customHeight="1" thickBot="1">
      <c r="A442" s="78"/>
      <c r="B442" s="151">
        <v>24</v>
      </c>
      <c r="C442" s="152" t="s">
        <v>246</v>
      </c>
      <c r="D442" s="126" t="s">
        <v>183</v>
      </c>
      <c r="E442" s="82">
        <v>4805</v>
      </c>
    </row>
    <row r="443" spans="1:5" customFormat="1" ht="15.75">
      <c r="A443" s="77"/>
      <c r="B443" s="153">
        <v>4</v>
      </c>
      <c r="C443" s="154" t="s">
        <v>258</v>
      </c>
      <c r="D443" s="172" t="s">
        <v>273</v>
      </c>
      <c r="E443" s="110">
        <v>1220</v>
      </c>
    </row>
    <row r="444" spans="1:5" customFormat="1" ht="15.75">
      <c r="A444" s="77"/>
      <c r="B444" s="148">
        <v>5</v>
      </c>
      <c r="C444" s="149" t="s">
        <v>246</v>
      </c>
      <c r="D444" s="120" t="s">
        <v>273</v>
      </c>
      <c r="E444" s="117">
        <v>1515</v>
      </c>
    </row>
    <row r="445" spans="1:5" customFormat="1" ht="15.75">
      <c r="A445" s="77"/>
      <c r="B445" s="148">
        <v>6</v>
      </c>
      <c r="C445" s="149" t="s">
        <v>246</v>
      </c>
      <c r="D445" s="120" t="s">
        <v>273</v>
      </c>
      <c r="E445" s="117">
        <v>1820</v>
      </c>
    </row>
    <row r="446" spans="1:5" customFormat="1" ht="15.75">
      <c r="A446" s="77"/>
      <c r="B446" s="148">
        <v>7</v>
      </c>
      <c r="C446" s="149" t="s">
        <v>246</v>
      </c>
      <c r="D446" s="120" t="s">
        <v>273</v>
      </c>
      <c r="E446" s="117">
        <v>2115</v>
      </c>
    </row>
    <row r="447" spans="1:5" customFormat="1" ht="15.75">
      <c r="A447" s="77"/>
      <c r="B447" s="148">
        <v>8</v>
      </c>
      <c r="C447" s="149" t="s">
        <v>246</v>
      </c>
      <c r="D447" s="120" t="s">
        <v>273</v>
      </c>
      <c r="E447" s="117">
        <v>2415</v>
      </c>
    </row>
    <row r="448" spans="1:5" customFormat="1" ht="15.75">
      <c r="A448" s="77"/>
      <c r="B448" s="148">
        <v>9</v>
      </c>
      <c r="C448" s="149" t="s">
        <v>246</v>
      </c>
      <c r="D448" s="120" t="s">
        <v>273</v>
      </c>
      <c r="E448" s="117">
        <v>2710</v>
      </c>
    </row>
    <row r="449" spans="1:5" customFormat="1" ht="15.75">
      <c r="A449" s="77"/>
      <c r="B449" s="148">
        <v>10</v>
      </c>
      <c r="C449" s="149" t="s">
        <v>246</v>
      </c>
      <c r="D449" s="120" t="s">
        <v>273</v>
      </c>
      <c r="E449" s="117">
        <v>3015</v>
      </c>
    </row>
    <row r="450" spans="1:5" customFormat="1" ht="15.75">
      <c r="A450" s="77"/>
      <c r="B450" s="148">
        <v>11</v>
      </c>
      <c r="C450" s="149" t="s">
        <v>246</v>
      </c>
      <c r="D450" s="120" t="s">
        <v>273</v>
      </c>
      <c r="E450" s="117">
        <v>3320</v>
      </c>
    </row>
    <row r="451" spans="1:5" customFormat="1" ht="15.75">
      <c r="A451" s="77"/>
      <c r="B451" s="148">
        <v>12</v>
      </c>
      <c r="C451" s="149" t="s">
        <v>246</v>
      </c>
      <c r="D451" s="120" t="s">
        <v>273</v>
      </c>
      <c r="E451" s="117">
        <v>3520</v>
      </c>
    </row>
    <row r="452" spans="1:5" customFormat="1" ht="15.75">
      <c r="A452" s="77"/>
      <c r="B452" s="148">
        <v>13</v>
      </c>
      <c r="C452" s="149" t="s">
        <v>246</v>
      </c>
      <c r="D452" s="120" t="s">
        <v>273</v>
      </c>
      <c r="E452" s="117">
        <v>3805</v>
      </c>
    </row>
    <row r="453" spans="1:5" customFormat="1" ht="15.75">
      <c r="A453" s="77"/>
      <c r="B453" s="148">
        <v>14</v>
      </c>
      <c r="C453" s="149" t="s">
        <v>246</v>
      </c>
      <c r="D453" s="120" t="s">
        <v>273</v>
      </c>
      <c r="E453" s="117">
        <v>4100</v>
      </c>
    </row>
    <row r="454" spans="1:5" customFormat="1" ht="15.75">
      <c r="A454" s="77"/>
      <c r="B454" s="148">
        <v>15</v>
      </c>
      <c r="C454" s="149" t="s">
        <v>246</v>
      </c>
      <c r="D454" s="120" t="s">
        <v>273</v>
      </c>
      <c r="E454" s="117">
        <v>4395</v>
      </c>
    </row>
    <row r="455" spans="1:5" customFormat="1" ht="15.75">
      <c r="A455" s="77"/>
      <c r="B455" s="148">
        <v>16</v>
      </c>
      <c r="C455" s="149" t="s">
        <v>246</v>
      </c>
      <c r="D455" s="120" t="s">
        <v>273</v>
      </c>
      <c r="E455" s="117">
        <v>4675</v>
      </c>
    </row>
    <row r="456" spans="1:5" customFormat="1" ht="15.75">
      <c r="A456" s="77"/>
      <c r="B456" s="148">
        <v>17</v>
      </c>
      <c r="C456" s="149" t="s">
        <v>246</v>
      </c>
      <c r="D456" s="120" t="s">
        <v>273</v>
      </c>
      <c r="E456" s="117">
        <v>4970</v>
      </c>
    </row>
    <row r="457" spans="1:5" customFormat="1" ht="15.75">
      <c r="A457" s="77"/>
      <c r="B457" s="148">
        <v>18</v>
      </c>
      <c r="C457" s="149" t="s">
        <v>246</v>
      </c>
      <c r="D457" s="120" t="s">
        <v>273</v>
      </c>
      <c r="E457" s="117">
        <v>5255</v>
      </c>
    </row>
    <row r="458" spans="1:5" customFormat="1" ht="15.75">
      <c r="A458" s="77"/>
      <c r="B458" s="148">
        <v>19</v>
      </c>
      <c r="C458" s="149" t="s">
        <v>246</v>
      </c>
      <c r="D458" s="120" t="s">
        <v>273</v>
      </c>
      <c r="E458" s="117">
        <v>5550</v>
      </c>
    </row>
    <row r="459" spans="1:5" customFormat="1" ht="15.75">
      <c r="A459" s="77"/>
      <c r="B459" s="148">
        <v>20</v>
      </c>
      <c r="C459" s="149" t="s">
        <v>246</v>
      </c>
      <c r="D459" s="120" t="s">
        <v>273</v>
      </c>
      <c r="E459" s="117">
        <v>5835</v>
      </c>
    </row>
    <row r="460" spans="1:5" customFormat="1" ht="15.75">
      <c r="A460" s="77"/>
      <c r="B460" s="148">
        <v>21</v>
      </c>
      <c r="C460" s="149" t="s">
        <v>246</v>
      </c>
      <c r="D460" s="120" t="s">
        <v>273</v>
      </c>
      <c r="E460" s="117">
        <v>6125</v>
      </c>
    </row>
    <row r="461" spans="1:5" customFormat="1" ht="15.75">
      <c r="A461" s="77"/>
      <c r="B461" s="148">
        <v>22</v>
      </c>
      <c r="C461" s="149" t="s">
        <v>246</v>
      </c>
      <c r="D461" s="120" t="s">
        <v>273</v>
      </c>
      <c r="E461" s="117">
        <v>6420</v>
      </c>
    </row>
    <row r="462" spans="1:5" customFormat="1" ht="15.75">
      <c r="A462" s="78"/>
      <c r="B462" s="148">
        <v>23</v>
      </c>
      <c r="C462" s="149" t="s">
        <v>246</v>
      </c>
      <c r="D462" s="120" t="s">
        <v>273</v>
      </c>
      <c r="E462" s="117">
        <v>6715</v>
      </c>
    </row>
    <row r="463" spans="1:5" customFormat="1" ht="16.5" thickBot="1">
      <c r="A463" s="78"/>
      <c r="B463" s="151">
        <v>24</v>
      </c>
      <c r="C463" s="152" t="s">
        <v>246</v>
      </c>
      <c r="D463" s="111" t="s">
        <v>273</v>
      </c>
      <c r="E463" s="82">
        <v>7010</v>
      </c>
    </row>
    <row r="464" spans="1:5" customFormat="1" ht="15.75">
      <c r="A464" s="77"/>
      <c r="B464" s="153">
        <v>4</v>
      </c>
      <c r="C464" s="154" t="s">
        <v>258</v>
      </c>
      <c r="D464" s="71" t="s">
        <v>288</v>
      </c>
      <c r="E464" s="110">
        <v>1680</v>
      </c>
    </row>
    <row r="465" spans="1:5" customFormat="1" ht="15.75">
      <c r="A465" s="77"/>
      <c r="B465" s="148">
        <v>5</v>
      </c>
      <c r="C465" s="149" t="s">
        <v>246</v>
      </c>
      <c r="D465" s="65" t="s">
        <v>288</v>
      </c>
      <c r="E465" s="117">
        <v>2100</v>
      </c>
    </row>
    <row r="466" spans="1:5" customFormat="1" ht="15.75">
      <c r="A466" s="77"/>
      <c r="B466" s="148">
        <v>6</v>
      </c>
      <c r="C466" s="149" t="s">
        <v>246</v>
      </c>
      <c r="D466" s="65" t="s">
        <v>288</v>
      </c>
      <c r="E466" s="117">
        <v>2520</v>
      </c>
    </row>
    <row r="467" spans="1:5" customFormat="1" ht="15.75">
      <c r="A467" s="77"/>
      <c r="B467" s="148">
        <v>7</v>
      </c>
      <c r="C467" s="149" t="s">
        <v>246</v>
      </c>
      <c r="D467" s="65" t="s">
        <v>288</v>
      </c>
      <c r="E467" s="117">
        <v>2945</v>
      </c>
    </row>
    <row r="468" spans="1:5" customFormat="1" ht="15.75">
      <c r="A468" s="77"/>
      <c r="B468" s="148">
        <v>8</v>
      </c>
      <c r="C468" s="149" t="s">
        <v>246</v>
      </c>
      <c r="D468" s="65" t="s">
        <v>288</v>
      </c>
      <c r="E468" s="117">
        <v>3310</v>
      </c>
    </row>
    <row r="469" spans="1:5" customFormat="1" ht="15.75">
      <c r="A469" s="77"/>
      <c r="B469" s="148">
        <v>9</v>
      </c>
      <c r="C469" s="149" t="s">
        <v>246</v>
      </c>
      <c r="D469" s="65" t="s">
        <v>288</v>
      </c>
      <c r="E469" s="117">
        <v>3715</v>
      </c>
    </row>
    <row r="470" spans="1:5" customFormat="1" ht="15.75">
      <c r="A470" s="77"/>
      <c r="B470" s="148">
        <v>10</v>
      </c>
      <c r="C470" s="149" t="s">
        <v>246</v>
      </c>
      <c r="D470" s="65" t="s">
        <v>288</v>
      </c>
      <c r="E470" s="117">
        <v>4135</v>
      </c>
    </row>
    <row r="471" spans="1:5" customFormat="1" ht="15.75">
      <c r="A471" s="77"/>
      <c r="B471" s="148">
        <v>11</v>
      </c>
      <c r="C471" s="149" t="s">
        <v>246</v>
      </c>
      <c r="D471" s="65" t="s">
        <v>288</v>
      </c>
      <c r="E471" s="117">
        <v>4545</v>
      </c>
    </row>
    <row r="472" spans="1:5" customFormat="1" ht="15.75">
      <c r="A472" s="77"/>
      <c r="B472" s="148">
        <v>12</v>
      </c>
      <c r="C472" s="149" t="s">
        <v>246</v>
      </c>
      <c r="D472" s="65" t="s">
        <v>288</v>
      </c>
      <c r="E472" s="117">
        <v>4830</v>
      </c>
    </row>
    <row r="473" spans="1:5" customFormat="1" ht="15.75">
      <c r="A473" s="77"/>
      <c r="B473" s="148">
        <v>13</v>
      </c>
      <c r="C473" s="149" t="s">
        <v>246</v>
      </c>
      <c r="D473" s="65" t="s">
        <v>288</v>
      </c>
      <c r="E473" s="117">
        <v>5230</v>
      </c>
    </row>
    <row r="474" spans="1:5" customFormat="1" ht="15.75">
      <c r="A474" s="77"/>
      <c r="B474" s="148">
        <v>14</v>
      </c>
      <c r="C474" s="149" t="s">
        <v>246</v>
      </c>
      <c r="D474" s="65" t="s">
        <v>288</v>
      </c>
      <c r="E474" s="117">
        <v>5630</v>
      </c>
    </row>
    <row r="475" spans="1:5" customFormat="1" ht="15.75">
      <c r="A475" s="77"/>
      <c r="B475" s="148">
        <v>15</v>
      </c>
      <c r="C475" s="149" t="s">
        <v>246</v>
      </c>
      <c r="D475" s="65" t="s">
        <v>288</v>
      </c>
      <c r="E475" s="117">
        <v>6040</v>
      </c>
    </row>
    <row r="476" spans="1:5" customFormat="1" ht="15.75">
      <c r="A476" s="77"/>
      <c r="B476" s="148">
        <v>16</v>
      </c>
      <c r="C476" s="149" t="s">
        <v>246</v>
      </c>
      <c r="D476" s="65" t="s">
        <v>288</v>
      </c>
      <c r="E476" s="117">
        <v>6405</v>
      </c>
    </row>
    <row r="477" spans="1:5" customFormat="1" ht="15.75">
      <c r="A477" s="77"/>
      <c r="B477" s="148">
        <v>17</v>
      </c>
      <c r="C477" s="149" t="s">
        <v>246</v>
      </c>
      <c r="D477" s="65" t="s">
        <v>288</v>
      </c>
      <c r="E477" s="117">
        <v>6805</v>
      </c>
    </row>
    <row r="478" spans="1:5" customFormat="1" ht="15.75">
      <c r="A478" s="77"/>
      <c r="B478" s="148">
        <v>18</v>
      </c>
      <c r="C478" s="149" t="s">
        <v>246</v>
      </c>
      <c r="D478" s="65" t="s">
        <v>288</v>
      </c>
      <c r="E478" s="117">
        <v>7205</v>
      </c>
    </row>
    <row r="479" spans="1:5" customFormat="1" ht="15.75">
      <c r="A479" s="77"/>
      <c r="B479" s="148">
        <v>19</v>
      </c>
      <c r="C479" s="149" t="s">
        <v>246</v>
      </c>
      <c r="D479" s="65" t="s">
        <v>288</v>
      </c>
      <c r="E479" s="117">
        <v>7600</v>
      </c>
    </row>
    <row r="480" spans="1:5" customFormat="1" ht="15.75">
      <c r="A480" s="77"/>
      <c r="B480" s="148">
        <v>20</v>
      </c>
      <c r="C480" s="149" t="s">
        <v>246</v>
      </c>
      <c r="D480" s="65" t="s">
        <v>288</v>
      </c>
      <c r="E480" s="117">
        <v>8000</v>
      </c>
    </row>
    <row r="481" spans="1:5" customFormat="1" ht="15.75">
      <c r="A481" s="77"/>
      <c r="B481" s="148">
        <v>21</v>
      </c>
      <c r="C481" s="149" t="s">
        <v>246</v>
      </c>
      <c r="D481" s="65" t="s">
        <v>288</v>
      </c>
      <c r="E481" s="117">
        <v>8400</v>
      </c>
    </row>
    <row r="482" spans="1:5" customFormat="1" ht="15.75">
      <c r="A482" s="77"/>
      <c r="B482" s="148">
        <v>22</v>
      </c>
      <c r="C482" s="149" t="s">
        <v>246</v>
      </c>
      <c r="D482" s="65" t="s">
        <v>288</v>
      </c>
      <c r="E482" s="117">
        <v>8800</v>
      </c>
    </row>
    <row r="483" spans="1:5" customFormat="1" ht="15.75">
      <c r="A483" s="78"/>
      <c r="B483" s="148">
        <v>23</v>
      </c>
      <c r="C483" s="149" t="s">
        <v>246</v>
      </c>
      <c r="D483" s="65" t="s">
        <v>288</v>
      </c>
      <c r="E483" s="117">
        <v>9200</v>
      </c>
    </row>
    <row r="484" spans="1:5" customFormat="1" ht="18.75" customHeight="1" thickBot="1">
      <c r="A484" s="78"/>
      <c r="B484" s="151">
        <v>24</v>
      </c>
      <c r="C484" s="152" t="s">
        <v>246</v>
      </c>
      <c r="D484" s="126" t="s">
        <v>288</v>
      </c>
      <c r="E484" s="82">
        <v>9595</v>
      </c>
    </row>
    <row r="485" spans="1:5" customFormat="1" ht="20.25" customHeight="1">
      <c r="A485" s="63" t="s">
        <v>295</v>
      </c>
      <c r="B485" s="328" t="s">
        <v>296</v>
      </c>
      <c r="C485" s="309"/>
      <c r="D485" s="309"/>
      <c r="E485" s="310"/>
    </row>
    <row r="486" spans="1:5" customFormat="1" ht="15.75" customHeight="1" thickBot="1">
      <c r="A486" s="63"/>
      <c r="B486" s="329" t="s">
        <v>297</v>
      </c>
      <c r="C486" s="330"/>
      <c r="D486" s="173" t="s">
        <v>183</v>
      </c>
      <c r="E486" s="81">
        <v>135</v>
      </c>
    </row>
    <row r="487" spans="1:5" customFormat="1" ht="15.75" customHeight="1">
      <c r="A487" s="77"/>
      <c r="B487" s="303" t="s">
        <v>298</v>
      </c>
      <c r="C487" s="331"/>
      <c r="D487" s="70"/>
      <c r="E487" s="174"/>
    </row>
    <row r="488" spans="1:5" customFormat="1" ht="15.75">
      <c r="A488" s="77"/>
      <c r="B488" s="105">
        <v>4</v>
      </c>
      <c r="C488" s="149" t="s">
        <v>258</v>
      </c>
      <c r="D488" s="67" t="s">
        <v>198</v>
      </c>
      <c r="E488" s="175">
        <v>495</v>
      </c>
    </row>
    <row r="489" spans="1:5" customFormat="1" ht="15.75">
      <c r="A489" s="77"/>
      <c r="B489" s="105">
        <v>5</v>
      </c>
      <c r="C489" s="149" t="s">
        <v>246</v>
      </c>
      <c r="D489" s="67" t="s">
        <v>198</v>
      </c>
      <c r="E489" s="175">
        <v>600</v>
      </c>
    </row>
    <row r="490" spans="1:5" customFormat="1" ht="15.75">
      <c r="A490" s="77"/>
      <c r="B490" s="105">
        <v>6</v>
      </c>
      <c r="C490" s="149" t="s">
        <v>246</v>
      </c>
      <c r="D490" s="67" t="s">
        <v>198</v>
      </c>
      <c r="E490" s="175">
        <v>715</v>
      </c>
    </row>
    <row r="491" spans="1:5" customFormat="1" ht="15.75">
      <c r="A491" s="77"/>
      <c r="B491" s="105">
        <v>7</v>
      </c>
      <c r="C491" s="149" t="s">
        <v>246</v>
      </c>
      <c r="D491" s="67" t="s">
        <v>198</v>
      </c>
      <c r="E491" s="175">
        <v>830</v>
      </c>
    </row>
    <row r="492" spans="1:5" customFormat="1" ht="15.75">
      <c r="A492" s="77"/>
      <c r="B492" s="105">
        <v>8</v>
      </c>
      <c r="C492" s="149" t="s">
        <v>246</v>
      </c>
      <c r="D492" s="67" t="s">
        <v>198</v>
      </c>
      <c r="E492" s="175">
        <v>935</v>
      </c>
    </row>
    <row r="493" spans="1:5" customFormat="1" ht="15.75">
      <c r="A493" s="77"/>
      <c r="B493" s="105">
        <v>9</v>
      </c>
      <c r="C493" s="149" t="s">
        <v>246</v>
      </c>
      <c r="D493" s="67" t="s">
        <v>198</v>
      </c>
      <c r="E493" s="175">
        <v>1050</v>
      </c>
    </row>
    <row r="494" spans="1:5" customFormat="1" ht="15.75">
      <c r="A494" s="77"/>
      <c r="B494" s="105">
        <v>10</v>
      </c>
      <c r="C494" s="149" t="s">
        <v>246</v>
      </c>
      <c r="D494" s="67" t="s">
        <v>198</v>
      </c>
      <c r="E494" s="175">
        <v>1170</v>
      </c>
    </row>
    <row r="495" spans="1:5" customFormat="1" ht="15.75">
      <c r="A495" s="77"/>
      <c r="B495" s="105">
        <v>11</v>
      </c>
      <c r="C495" s="149" t="s">
        <v>246</v>
      </c>
      <c r="D495" s="67" t="s">
        <v>198</v>
      </c>
      <c r="E495" s="175">
        <v>1280</v>
      </c>
    </row>
    <row r="496" spans="1:5" customFormat="1" ht="15.75">
      <c r="A496" s="77"/>
      <c r="B496" s="105">
        <v>12</v>
      </c>
      <c r="C496" s="149" t="s">
        <v>246</v>
      </c>
      <c r="D496" s="67" t="s">
        <v>198</v>
      </c>
      <c r="E496" s="175">
        <v>1385</v>
      </c>
    </row>
    <row r="497" spans="1:5" customFormat="1" ht="15.75">
      <c r="A497" s="77"/>
      <c r="B497" s="105">
        <v>13</v>
      </c>
      <c r="C497" s="149" t="s">
        <v>246</v>
      </c>
      <c r="D497" s="67" t="s">
        <v>198</v>
      </c>
      <c r="E497" s="175">
        <v>1505</v>
      </c>
    </row>
    <row r="498" spans="1:5" customFormat="1" ht="15.75">
      <c r="A498" s="77"/>
      <c r="B498" s="105">
        <v>14</v>
      </c>
      <c r="C498" s="149" t="s">
        <v>246</v>
      </c>
      <c r="D498" s="67" t="s">
        <v>198</v>
      </c>
      <c r="E498" s="175">
        <v>1615</v>
      </c>
    </row>
    <row r="499" spans="1:5" customFormat="1" ht="15.75">
      <c r="A499" s="77"/>
      <c r="B499" s="105">
        <v>15</v>
      </c>
      <c r="C499" s="149" t="s">
        <v>246</v>
      </c>
      <c r="D499" s="67" t="s">
        <v>198</v>
      </c>
      <c r="E499" s="175">
        <v>1735</v>
      </c>
    </row>
    <row r="500" spans="1:5" customFormat="1" ht="15.75">
      <c r="A500" s="77"/>
      <c r="B500" s="105">
        <v>16</v>
      </c>
      <c r="C500" s="149" t="s">
        <v>246</v>
      </c>
      <c r="D500" s="67" t="s">
        <v>198</v>
      </c>
      <c r="E500" s="175">
        <v>1850</v>
      </c>
    </row>
    <row r="501" spans="1:5" customFormat="1" ht="15.75">
      <c r="A501" s="77"/>
      <c r="B501" s="105">
        <v>17</v>
      </c>
      <c r="C501" s="149" t="s">
        <v>246</v>
      </c>
      <c r="D501" s="67" t="s">
        <v>198</v>
      </c>
      <c r="E501" s="175">
        <v>1965</v>
      </c>
    </row>
    <row r="502" spans="1:5" customFormat="1" ht="15.75">
      <c r="A502" s="77"/>
      <c r="B502" s="105">
        <v>18</v>
      </c>
      <c r="C502" s="149" t="s">
        <v>246</v>
      </c>
      <c r="D502" s="67" t="s">
        <v>198</v>
      </c>
      <c r="E502" s="175">
        <v>2080</v>
      </c>
    </row>
    <row r="503" spans="1:5" customFormat="1" ht="15.75">
      <c r="A503" s="77"/>
      <c r="B503" s="105">
        <v>19</v>
      </c>
      <c r="C503" s="149" t="s">
        <v>246</v>
      </c>
      <c r="D503" s="67" t="s">
        <v>198</v>
      </c>
      <c r="E503" s="175">
        <v>2195</v>
      </c>
    </row>
    <row r="504" spans="1:5" customFormat="1" ht="15.75">
      <c r="A504" s="77"/>
      <c r="B504" s="105">
        <v>20</v>
      </c>
      <c r="C504" s="149" t="s">
        <v>246</v>
      </c>
      <c r="D504" s="67" t="s">
        <v>198</v>
      </c>
      <c r="E504" s="175">
        <v>2310</v>
      </c>
    </row>
    <row r="505" spans="1:5" customFormat="1" ht="15.75">
      <c r="A505" s="77"/>
      <c r="B505" s="105">
        <v>21</v>
      </c>
      <c r="C505" s="149" t="s">
        <v>246</v>
      </c>
      <c r="D505" s="67" t="s">
        <v>198</v>
      </c>
      <c r="E505" s="175">
        <v>2430</v>
      </c>
    </row>
    <row r="506" spans="1:5" customFormat="1" ht="15.75">
      <c r="A506" s="77"/>
      <c r="B506" s="105">
        <v>22</v>
      </c>
      <c r="C506" s="149" t="s">
        <v>246</v>
      </c>
      <c r="D506" s="67" t="s">
        <v>198</v>
      </c>
      <c r="E506" s="175">
        <v>2540</v>
      </c>
    </row>
    <row r="507" spans="1:5" customFormat="1" ht="15.75">
      <c r="A507" s="78"/>
      <c r="B507" s="105">
        <v>23</v>
      </c>
      <c r="C507" s="149" t="s">
        <v>246</v>
      </c>
      <c r="D507" s="67" t="s">
        <v>198</v>
      </c>
      <c r="E507" s="175">
        <v>2660</v>
      </c>
    </row>
    <row r="508" spans="1:5" customFormat="1" ht="16.5" thickBot="1">
      <c r="A508" s="78"/>
      <c r="B508" s="106">
        <v>24</v>
      </c>
      <c r="C508" s="152" t="s">
        <v>246</v>
      </c>
      <c r="D508" s="81" t="s">
        <v>198</v>
      </c>
      <c r="E508" s="176">
        <v>2835</v>
      </c>
    </row>
    <row r="509" spans="1:5" customFormat="1" ht="15.75">
      <c r="A509" s="77"/>
      <c r="B509" s="177">
        <v>4</v>
      </c>
      <c r="C509" s="154" t="s">
        <v>258</v>
      </c>
      <c r="D509" s="70" t="s">
        <v>299</v>
      </c>
      <c r="E509" s="174">
        <v>715</v>
      </c>
    </row>
    <row r="510" spans="1:5" customFormat="1" ht="15.75">
      <c r="A510" s="77"/>
      <c r="B510" s="105">
        <v>5</v>
      </c>
      <c r="C510" s="149" t="s">
        <v>246</v>
      </c>
      <c r="D510" s="67" t="s">
        <v>299</v>
      </c>
      <c r="E510" s="175">
        <v>895</v>
      </c>
    </row>
    <row r="511" spans="1:5" customFormat="1" ht="15.75">
      <c r="A511" s="77"/>
      <c r="B511" s="105">
        <v>6</v>
      </c>
      <c r="C511" s="149" t="s">
        <v>246</v>
      </c>
      <c r="D511" s="67" t="s">
        <v>299</v>
      </c>
      <c r="E511" s="175">
        <v>1070</v>
      </c>
    </row>
    <row r="512" spans="1:5" customFormat="1" ht="15.75">
      <c r="A512" s="77"/>
      <c r="B512" s="105">
        <v>7</v>
      </c>
      <c r="C512" s="149" t="s">
        <v>246</v>
      </c>
      <c r="D512" s="67" t="s">
        <v>299</v>
      </c>
      <c r="E512" s="175">
        <v>1240</v>
      </c>
    </row>
    <row r="513" spans="1:5" customFormat="1" ht="15.75">
      <c r="A513" s="77"/>
      <c r="B513" s="105">
        <v>8</v>
      </c>
      <c r="C513" s="149" t="s">
        <v>246</v>
      </c>
      <c r="D513" s="67" t="s">
        <v>299</v>
      </c>
      <c r="E513" s="175">
        <v>1400</v>
      </c>
    </row>
    <row r="514" spans="1:5" customFormat="1" ht="15.75">
      <c r="A514" s="77"/>
      <c r="B514" s="105">
        <v>9</v>
      </c>
      <c r="C514" s="149" t="s">
        <v>246</v>
      </c>
      <c r="D514" s="67" t="s">
        <v>299</v>
      </c>
      <c r="E514" s="175">
        <v>1575</v>
      </c>
    </row>
    <row r="515" spans="1:5" customFormat="1" ht="15.75">
      <c r="A515" s="77"/>
      <c r="B515" s="105">
        <v>10</v>
      </c>
      <c r="C515" s="149" t="s">
        <v>246</v>
      </c>
      <c r="D515" s="67" t="s">
        <v>299</v>
      </c>
      <c r="E515" s="175">
        <v>1745</v>
      </c>
    </row>
    <row r="516" spans="1:5" customFormat="1" ht="15.75">
      <c r="A516" s="77"/>
      <c r="B516" s="105">
        <v>11</v>
      </c>
      <c r="C516" s="149" t="s">
        <v>246</v>
      </c>
      <c r="D516" s="67" t="s">
        <v>299</v>
      </c>
      <c r="E516" s="175">
        <v>1925</v>
      </c>
    </row>
    <row r="517" spans="1:5" customFormat="1" ht="15.75">
      <c r="A517" s="77"/>
      <c r="B517" s="105">
        <v>12</v>
      </c>
      <c r="C517" s="149" t="s">
        <v>246</v>
      </c>
      <c r="D517" s="67" t="s">
        <v>299</v>
      </c>
      <c r="E517" s="175">
        <v>2080</v>
      </c>
    </row>
    <row r="518" spans="1:5" customFormat="1" ht="15.75">
      <c r="A518" s="77"/>
      <c r="B518" s="105">
        <v>13</v>
      </c>
      <c r="C518" s="149" t="s">
        <v>246</v>
      </c>
      <c r="D518" s="67" t="s">
        <v>299</v>
      </c>
      <c r="E518" s="175">
        <v>2245</v>
      </c>
    </row>
    <row r="519" spans="1:5" customFormat="1" ht="15.75">
      <c r="A519" s="77"/>
      <c r="B519" s="105">
        <v>14</v>
      </c>
      <c r="C519" s="149" t="s">
        <v>246</v>
      </c>
      <c r="D519" s="67" t="s">
        <v>299</v>
      </c>
      <c r="E519" s="175">
        <v>2415</v>
      </c>
    </row>
    <row r="520" spans="1:5" customFormat="1" ht="15.75">
      <c r="A520" s="77"/>
      <c r="B520" s="105">
        <v>15</v>
      </c>
      <c r="C520" s="149" t="s">
        <v>246</v>
      </c>
      <c r="D520" s="67" t="s">
        <v>299</v>
      </c>
      <c r="E520" s="175">
        <v>2595</v>
      </c>
    </row>
    <row r="521" spans="1:5" customFormat="1" ht="15.75">
      <c r="A521" s="77"/>
      <c r="B521" s="105">
        <v>16</v>
      </c>
      <c r="C521" s="149" t="s">
        <v>246</v>
      </c>
      <c r="D521" s="67" t="s">
        <v>299</v>
      </c>
      <c r="E521" s="175">
        <v>2730</v>
      </c>
    </row>
    <row r="522" spans="1:5" customFormat="1" ht="15.75">
      <c r="A522" s="77"/>
      <c r="B522" s="105">
        <v>17</v>
      </c>
      <c r="C522" s="149" t="s">
        <v>246</v>
      </c>
      <c r="D522" s="67" t="s">
        <v>299</v>
      </c>
      <c r="E522" s="175">
        <v>2940</v>
      </c>
    </row>
    <row r="523" spans="1:5" customFormat="1" ht="15.75">
      <c r="A523" s="77"/>
      <c r="B523" s="105">
        <v>18</v>
      </c>
      <c r="C523" s="149" t="s">
        <v>246</v>
      </c>
      <c r="D523" s="67" t="s">
        <v>299</v>
      </c>
      <c r="E523" s="175">
        <v>3120</v>
      </c>
    </row>
    <row r="524" spans="1:5" customFormat="1" ht="15.75">
      <c r="A524" s="77"/>
      <c r="B524" s="105">
        <v>19</v>
      </c>
      <c r="C524" s="149" t="s">
        <v>246</v>
      </c>
      <c r="D524" s="67" t="s">
        <v>299</v>
      </c>
      <c r="E524" s="175">
        <v>3300</v>
      </c>
    </row>
    <row r="525" spans="1:5" customFormat="1" ht="15.75">
      <c r="A525" s="77"/>
      <c r="B525" s="105">
        <v>20</v>
      </c>
      <c r="C525" s="149" t="s">
        <v>246</v>
      </c>
      <c r="D525" s="67" t="s">
        <v>299</v>
      </c>
      <c r="E525" s="175">
        <v>3465</v>
      </c>
    </row>
    <row r="526" spans="1:5" customFormat="1" ht="15.75">
      <c r="A526" s="77"/>
      <c r="B526" s="105">
        <v>21</v>
      </c>
      <c r="C526" s="149" t="s">
        <v>246</v>
      </c>
      <c r="D526" s="67" t="s">
        <v>299</v>
      </c>
      <c r="E526" s="175">
        <v>3635</v>
      </c>
    </row>
    <row r="527" spans="1:5" customFormat="1" ht="15.75">
      <c r="A527" s="77"/>
      <c r="B527" s="105">
        <v>22</v>
      </c>
      <c r="C527" s="149" t="s">
        <v>246</v>
      </c>
      <c r="D527" s="67" t="s">
        <v>299</v>
      </c>
      <c r="E527" s="175">
        <v>3780</v>
      </c>
    </row>
    <row r="528" spans="1:5" customFormat="1" ht="15.75">
      <c r="A528" s="77"/>
      <c r="B528" s="105">
        <v>23</v>
      </c>
      <c r="C528" s="149" t="s">
        <v>246</v>
      </c>
      <c r="D528" s="67" t="s">
        <v>299</v>
      </c>
      <c r="E528" s="175">
        <v>3940</v>
      </c>
    </row>
    <row r="529" spans="1:5" customFormat="1" ht="16.5" thickBot="1">
      <c r="A529" s="77"/>
      <c r="B529" s="106">
        <v>24</v>
      </c>
      <c r="C529" s="152" t="s">
        <v>246</v>
      </c>
      <c r="D529" s="81" t="s">
        <v>299</v>
      </c>
      <c r="E529" s="176">
        <v>4130</v>
      </c>
    </row>
    <row r="530" spans="1:5" customFormat="1" ht="15.75">
      <c r="A530" s="63"/>
      <c r="B530" s="317" t="s">
        <v>300</v>
      </c>
      <c r="C530" s="288"/>
      <c r="D530" s="178" t="s">
        <v>183</v>
      </c>
      <c r="E530" s="70">
        <v>230</v>
      </c>
    </row>
    <row r="531" spans="1:5" customFormat="1" ht="21" customHeight="1" thickBot="1">
      <c r="A531" s="63" t="s">
        <v>301</v>
      </c>
      <c r="B531" s="318" t="s">
        <v>302</v>
      </c>
      <c r="C531" s="318"/>
      <c r="D531" s="179"/>
      <c r="E531" s="81"/>
    </row>
    <row r="532" spans="1:5" customFormat="1" ht="23.25" customHeight="1">
      <c r="A532" s="180"/>
      <c r="B532" s="319" t="s">
        <v>272</v>
      </c>
      <c r="C532" s="320"/>
      <c r="D532" s="70" t="s">
        <v>183</v>
      </c>
      <c r="E532" s="174">
        <v>370</v>
      </c>
    </row>
    <row r="533" spans="1:5" customFormat="1" ht="15.75">
      <c r="A533" s="77"/>
      <c r="B533" s="181" t="s">
        <v>303</v>
      </c>
      <c r="C533" s="182"/>
      <c r="D533" s="67"/>
      <c r="E533" s="175"/>
    </row>
    <row r="534" spans="1:5" customFormat="1" ht="15.75">
      <c r="A534" s="77"/>
      <c r="B534" s="89">
        <v>4</v>
      </c>
      <c r="C534" s="183" t="s">
        <v>258</v>
      </c>
      <c r="D534" s="67" t="s">
        <v>183</v>
      </c>
      <c r="E534" s="175">
        <v>1470</v>
      </c>
    </row>
    <row r="535" spans="1:5" customFormat="1" ht="15.75">
      <c r="A535" s="77"/>
      <c r="B535" s="89">
        <v>5</v>
      </c>
      <c r="C535" s="183" t="s">
        <v>246</v>
      </c>
      <c r="D535" s="67" t="s">
        <v>183</v>
      </c>
      <c r="E535" s="175">
        <v>1840</v>
      </c>
    </row>
    <row r="536" spans="1:5" customFormat="1" ht="15.75">
      <c r="A536" s="77"/>
      <c r="B536" s="89">
        <v>6</v>
      </c>
      <c r="C536" s="183" t="s">
        <v>246</v>
      </c>
      <c r="D536" s="67" t="s">
        <v>183</v>
      </c>
      <c r="E536" s="175">
        <v>2205</v>
      </c>
    </row>
    <row r="537" spans="1:5" customFormat="1" ht="15.75">
      <c r="A537" s="77"/>
      <c r="B537" s="89">
        <v>7</v>
      </c>
      <c r="C537" s="183" t="s">
        <v>246</v>
      </c>
      <c r="D537" s="67" t="s">
        <v>183</v>
      </c>
      <c r="E537" s="175">
        <v>2580</v>
      </c>
    </row>
    <row r="538" spans="1:5" customFormat="1" ht="15.75">
      <c r="A538" s="77"/>
      <c r="B538" s="89">
        <v>8</v>
      </c>
      <c r="C538" s="183" t="s">
        <v>246</v>
      </c>
      <c r="D538" s="67" t="s">
        <v>183</v>
      </c>
      <c r="E538" s="175">
        <v>2835</v>
      </c>
    </row>
    <row r="539" spans="1:5" customFormat="1" ht="15.75">
      <c r="A539" s="77"/>
      <c r="B539" s="89">
        <v>9</v>
      </c>
      <c r="C539" s="183" t="s">
        <v>246</v>
      </c>
      <c r="D539" s="67" t="s">
        <v>183</v>
      </c>
      <c r="E539" s="175">
        <v>3190</v>
      </c>
    </row>
    <row r="540" spans="1:5" customFormat="1" ht="15.75">
      <c r="A540" s="77"/>
      <c r="B540" s="89">
        <v>10</v>
      </c>
      <c r="C540" s="183" t="s">
        <v>246</v>
      </c>
      <c r="D540" s="67" t="s">
        <v>183</v>
      </c>
      <c r="E540" s="175">
        <v>3540</v>
      </c>
    </row>
    <row r="541" spans="1:5" customFormat="1" ht="15.75">
      <c r="A541" s="77"/>
      <c r="B541" s="89">
        <v>11</v>
      </c>
      <c r="C541" s="183" t="s">
        <v>246</v>
      </c>
      <c r="D541" s="67" t="s">
        <v>183</v>
      </c>
      <c r="E541" s="175">
        <v>3885</v>
      </c>
    </row>
    <row r="542" spans="1:5" customFormat="1" ht="15.75">
      <c r="A542" s="77"/>
      <c r="B542" s="89">
        <v>12</v>
      </c>
      <c r="C542" s="183" t="s">
        <v>246</v>
      </c>
      <c r="D542" s="67" t="s">
        <v>183</v>
      </c>
      <c r="E542" s="175">
        <v>3990</v>
      </c>
    </row>
    <row r="543" spans="1:5" customFormat="1" ht="15.75">
      <c r="A543" s="77"/>
      <c r="B543" s="89">
        <v>13</v>
      </c>
      <c r="C543" s="183" t="s">
        <v>246</v>
      </c>
      <c r="D543" s="67" t="s">
        <v>183</v>
      </c>
      <c r="E543" s="175">
        <v>4320</v>
      </c>
    </row>
    <row r="544" spans="1:5" customFormat="1" ht="15.75">
      <c r="A544" s="77"/>
      <c r="B544" s="89">
        <v>14</v>
      </c>
      <c r="C544" s="183" t="s">
        <v>246</v>
      </c>
      <c r="D544" s="67" t="s">
        <v>183</v>
      </c>
      <c r="E544" s="175">
        <v>4660</v>
      </c>
    </row>
    <row r="545" spans="1:5" customFormat="1" ht="15.75">
      <c r="A545" s="77"/>
      <c r="B545" s="89">
        <v>15</v>
      </c>
      <c r="C545" s="183" t="s">
        <v>246</v>
      </c>
      <c r="D545" s="67" t="s">
        <v>183</v>
      </c>
      <c r="E545" s="175">
        <v>4975</v>
      </c>
    </row>
    <row r="546" spans="1:5" customFormat="1" ht="27.75" customHeight="1" thickBot="1">
      <c r="A546" s="78"/>
      <c r="B546" s="93">
        <v>16</v>
      </c>
      <c r="C546" s="184" t="s">
        <v>246</v>
      </c>
      <c r="D546" s="81" t="s">
        <v>183</v>
      </c>
      <c r="E546" s="176">
        <v>5315</v>
      </c>
    </row>
    <row r="547" spans="1:5" customFormat="1" ht="21.75" customHeight="1">
      <c r="A547" s="185"/>
      <c r="B547" s="321" t="s">
        <v>304</v>
      </c>
      <c r="C547" s="322"/>
      <c r="D547" s="322"/>
      <c r="E547" s="323"/>
    </row>
    <row r="548" spans="1:5" customFormat="1" ht="21" customHeight="1">
      <c r="A548" s="77" t="s">
        <v>305</v>
      </c>
      <c r="B548" s="324" t="s">
        <v>306</v>
      </c>
      <c r="C548" s="325"/>
      <c r="D548" s="67"/>
      <c r="E548" s="67"/>
    </row>
    <row r="549" spans="1:5" customFormat="1" ht="22.5" customHeight="1">
      <c r="A549" s="77"/>
      <c r="B549" s="311" t="s">
        <v>307</v>
      </c>
      <c r="C549" s="312"/>
      <c r="D549" s="79" t="s">
        <v>273</v>
      </c>
      <c r="E549" s="79">
        <v>145</v>
      </c>
    </row>
    <row r="550" spans="1:5" customFormat="1" ht="16.5" thickBot="1">
      <c r="A550" s="77"/>
      <c r="B550" s="186" t="s">
        <v>308</v>
      </c>
      <c r="C550" s="187"/>
      <c r="D550" s="81" t="s">
        <v>273</v>
      </c>
      <c r="E550" s="81">
        <v>170</v>
      </c>
    </row>
    <row r="551" spans="1:5" customFormat="1" ht="15.75" customHeight="1">
      <c r="A551" s="77"/>
      <c r="B551" s="303" t="s">
        <v>309</v>
      </c>
      <c r="C551" s="304"/>
      <c r="D551" s="172"/>
      <c r="E551" s="188"/>
    </row>
    <row r="552" spans="1:5" customFormat="1" ht="15.75">
      <c r="A552" s="77"/>
      <c r="B552" s="129">
        <v>4</v>
      </c>
      <c r="C552" s="149" t="s">
        <v>258</v>
      </c>
      <c r="D552" s="120" t="s">
        <v>273</v>
      </c>
      <c r="E552" s="189">
        <v>525</v>
      </c>
    </row>
    <row r="553" spans="1:5" customFormat="1" ht="15.75">
      <c r="A553" s="77"/>
      <c r="B553" s="129">
        <v>5</v>
      </c>
      <c r="C553" s="149" t="s">
        <v>246</v>
      </c>
      <c r="D553" s="120" t="s">
        <v>273</v>
      </c>
      <c r="E553" s="189">
        <v>650</v>
      </c>
    </row>
    <row r="554" spans="1:5" customFormat="1" ht="15.75">
      <c r="A554" s="77"/>
      <c r="B554" s="129">
        <v>6</v>
      </c>
      <c r="C554" s="149" t="s">
        <v>246</v>
      </c>
      <c r="D554" s="120" t="s">
        <v>273</v>
      </c>
      <c r="E554" s="189">
        <v>780</v>
      </c>
    </row>
    <row r="555" spans="1:5" customFormat="1" ht="15.75">
      <c r="A555" s="77"/>
      <c r="B555" s="129">
        <v>7</v>
      </c>
      <c r="C555" s="149" t="s">
        <v>246</v>
      </c>
      <c r="D555" s="120" t="s">
        <v>273</v>
      </c>
      <c r="E555" s="189">
        <v>925</v>
      </c>
    </row>
    <row r="556" spans="1:5" customFormat="1" ht="15.75">
      <c r="A556" s="77"/>
      <c r="B556" s="105">
        <v>8</v>
      </c>
      <c r="C556" s="149" t="s">
        <v>246</v>
      </c>
      <c r="D556" s="120" t="s">
        <v>273</v>
      </c>
      <c r="E556" s="175">
        <v>1050</v>
      </c>
    </row>
    <row r="557" spans="1:5" customFormat="1" ht="15.75">
      <c r="A557" s="77"/>
      <c r="B557" s="129">
        <v>9</v>
      </c>
      <c r="C557" s="149" t="s">
        <v>246</v>
      </c>
      <c r="D557" s="120" t="s">
        <v>273</v>
      </c>
      <c r="E557" s="189">
        <v>1175</v>
      </c>
    </row>
    <row r="558" spans="1:5" customFormat="1" ht="15.75">
      <c r="A558" s="77"/>
      <c r="B558" s="129">
        <v>10</v>
      </c>
      <c r="C558" s="149" t="s">
        <v>246</v>
      </c>
      <c r="D558" s="120" t="s">
        <v>273</v>
      </c>
      <c r="E558" s="189">
        <v>1315</v>
      </c>
    </row>
    <row r="559" spans="1:5" customFormat="1" ht="15.75">
      <c r="A559" s="77"/>
      <c r="B559" s="129">
        <v>11</v>
      </c>
      <c r="C559" s="149" t="s">
        <v>246</v>
      </c>
      <c r="D559" s="120" t="s">
        <v>273</v>
      </c>
      <c r="E559" s="189">
        <v>1440</v>
      </c>
    </row>
    <row r="560" spans="1:5" customFormat="1" ht="15.75">
      <c r="A560" s="77"/>
      <c r="B560" s="105">
        <v>12</v>
      </c>
      <c r="C560" s="149" t="s">
        <v>246</v>
      </c>
      <c r="D560" s="120" t="s">
        <v>273</v>
      </c>
      <c r="E560" s="175">
        <v>1525</v>
      </c>
    </row>
    <row r="561" spans="1:5" customFormat="1" ht="15.75">
      <c r="A561" s="77"/>
      <c r="B561" s="129">
        <v>13</v>
      </c>
      <c r="C561" s="149" t="s">
        <v>246</v>
      </c>
      <c r="D561" s="120" t="s">
        <v>273</v>
      </c>
      <c r="E561" s="189">
        <v>1650</v>
      </c>
    </row>
    <row r="562" spans="1:5" customFormat="1" ht="15.75">
      <c r="A562" s="77"/>
      <c r="B562" s="129">
        <v>14</v>
      </c>
      <c r="C562" s="149" t="s">
        <v>246</v>
      </c>
      <c r="D562" s="120" t="s">
        <v>273</v>
      </c>
      <c r="E562" s="189">
        <v>1775</v>
      </c>
    </row>
    <row r="563" spans="1:5" customFormat="1" ht="15.75">
      <c r="A563" s="77"/>
      <c r="B563" s="129">
        <v>15</v>
      </c>
      <c r="C563" s="149" t="s">
        <v>246</v>
      </c>
      <c r="D563" s="120" t="s">
        <v>273</v>
      </c>
      <c r="E563" s="189">
        <v>1890</v>
      </c>
    </row>
    <row r="564" spans="1:5" customFormat="1" ht="15.75">
      <c r="A564" s="77"/>
      <c r="B564" s="105">
        <v>16</v>
      </c>
      <c r="C564" s="149" t="s">
        <v>246</v>
      </c>
      <c r="D564" s="120" t="s">
        <v>273</v>
      </c>
      <c r="E564" s="175">
        <v>1995</v>
      </c>
    </row>
    <row r="565" spans="1:5" customFormat="1" ht="15.75">
      <c r="A565" s="77"/>
      <c r="B565" s="129">
        <v>17</v>
      </c>
      <c r="C565" s="149" t="s">
        <v>246</v>
      </c>
      <c r="D565" s="120" t="s">
        <v>273</v>
      </c>
      <c r="E565" s="189">
        <v>2110</v>
      </c>
    </row>
    <row r="566" spans="1:5" customFormat="1" ht="15.75">
      <c r="A566" s="77"/>
      <c r="B566" s="129">
        <v>18</v>
      </c>
      <c r="C566" s="149" t="s">
        <v>246</v>
      </c>
      <c r="D566" s="120" t="s">
        <v>273</v>
      </c>
      <c r="E566" s="189">
        <v>2245</v>
      </c>
    </row>
    <row r="567" spans="1:5" customFormat="1" ht="15.75">
      <c r="A567" s="77"/>
      <c r="B567" s="129">
        <v>19</v>
      </c>
      <c r="C567" s="149" t="s">
        <v>246</v>
      </c>
      <c r="D567" s="120" t="s">
        <v>273</v>
      </c>
      <c r="E567" s="189">
        <v>2370</v>
      </c>
    </row>
    <row r="568" spans="1:5" customFormat="1" ht="15.75">
      <c r="A568" s="77"/>
      <c r="B568" s="129">
        <v>20</v>
      </c>
      <c r="C568" s="149" t="s">
        <v>246</v>
      </c>
      <c r="D568" s="120" t="s">
        <v>273</v>
      </c>
      <c r="E568" s="189">
        <v>2490</v>
      </c>
    </row>
    <row r="569" spans="1:5" customFormat="1" ht="15.75">
      <c r="A569" s="77"/>
      <c r="B569" s="129">
        <v>21</v>
      </c>
      <c r="C569" s="149" t="s">
        <v>246</v>
      </c>
      <c r="D569" s="120" t="s">
        <v>273</v>
      </c>
      <c r="E569" s="189">
        <v>2615</v>
      </c>
    </row>
    <row r="570" spans="1:5" customFormat="1" ht="15.75">
      <c r="A570" s="77"/>
      <c r="B570" s="129">
        <v>22</v>
      </c>
      <c r="C570" s="149" t="s">
        <v>246</v>
      </c>
      <c r="D570" s="120" t="s">
        <v>273</v>
      </c>
      <c r="E570" s="189">
        <v>2730</v>
      </c>
    </row>
    <row r="571" spans="1:5" customFormat="1" ht="15.75" customHeight="1">
      <c r="A571" s="77"/>
      <c r="B571" s="129">
        <v>23</v>
      </c>
      <c r="C571" s="149" t="s">
        <v>246</v>
      </c>
      <c r="D571" s="120" t="s">
        <v>273</v>
      </c>
      <c r="E571" s="189">
        <v>2855</v>
      </c>
    </row>
    <row r="572" spans="1:5" customFormat="1" ht="18" customHeight="1" thickBot="1">
      <c r="A572" s="78"/>
      <c r="B572" s="190">
        <v>24</v>
      </c>
      <c r="C572" s="152" t="s">
        <v>246</v>
      </c>
      <c r="D572" s="111" t="s">
        <v>273</v>
      </c>
      <c r="E572" s="112">
        <v>2980</v>
      </c>
    </row>
    <row r="573" spans="1:5" customFormat="1" ht="20.25" customHeight="1" thickBot="1">
      <c r="A573" s="191" t="s">
        <v>310</v>
      </c>
      <c r="B573" s="305" t="s">
        <v>311</v>
      </c>
      <c r="C573" s="306"/>
      <c r="D573" s="192" t="s">
        <v>312</v>
      </c>
      <c r="E573" s="193">
        <v>420</v>
      </c>
    </row>
    <row r="574" spans="1:5" customFormat="1" ht="20.25" customHeight="1">
      <c r="A574" s="194" t="s">
        <v>313</v>
      </c>
      <c r="B574" s="307" t="s">
        <v>314</v>
      </c>
      <c r="C574" s="308"/>
      <c r="D574" s="309"/>
      <c r="E574" s="310"/>
    </row>
    <row r="575" spans="1:5" customFormat="1" ht="16.5" thickBot="1">
      <c r="A575" s="77"/>
      <c r="B575" s="311" t="s">
        <v>315</v>
      </c>
      <c r="C575" s="312"/>
      <c r="D575" s="79" t="s">
        <v>183</v>
      </c>
      <c r="E575" s="79">
        <v>240</v>
      </c>
    </row>
    <row r="576" spans="1:5" customFormat="1" ht="15.75">
      <c r="A576" s="77"/>
      <c r="B576" s="195" t="s">
        <v>303</v>
      </c>
      <c r="C576" s="196"/>
      <c r="D576" s="70"/>
      <c r="E576" s="174"/>
    </row>
    <row r="577" spans="1:5" customFormat="1" ht="15.75">
      <c r="A577" s="77"/>
      <c r="B577" s="105">
        <v>4</v>
      </c>
      <c r="C577" s="149" t="s">
        <v>258</v>
      </c>
      <c r="D577" s="67" t="s">
        <v>183</v>
      </c>
      <c r="E577" s="175">
        <v>895</v>
      </c>
    </row>
    <row r="578" spans="1:5" customFormat="1" ht="15.75">
      <c r="A578" s="77"/>
      <c r="B578" s="105">
        <v>5</v>
      </c>
      <c r="C578" s="149" t="s">
        <v>246</v>
      </c>
      <c r="D578" s="67" t="s">
        <v>183</v>
      </c>
      <c r="E578" s="175">
        <v>1115</v>
      </c>
    </row>
    <row r="579" spans="1:5" customFormat="1" ht="15.75">
      <c r="A579" s="77"/>
      <c r="B579" s="105">
        <v>6</v>
      </c>
      <c r="C579" s="149" t="s">
        <v>246</v>
      </c>
      <c r="D579" s="67" t="s">
        <v>183</v>
      </c>
      <c r="E579" s="175">
        <v>1335</v>
      </c>
    </row>
    <row r="580" spans="1:5" customFormat="1" ht="15.75">
      <c r="A580" s="77"/>
      <c r="B580" s="105">
        <v>7</v>
      </c>
      <c r="C580" s="149" t="s">
        <v>246</v>
      </c>
      <c r="D580" s="67" t="s">
        <v>183</v>
      </c>
      <c r="E580" s="175">
        <v>1555</v>
      </c>
    </row>
    <row r="581" spans="1:5" customFormat="1" ht="15.75">
      <c r="A581" s="77"/>
      <c r="B581" s="105">
        <v>8</v>
      </c>
      <c r="C581" s="149" t="s">
        <v>246</v>
      </c>
      <c r="D581" s="67" t="s">
        <v>183</v>
      </c>
      <c r="E581" s="175">
        <v>1735</v>
      </c>
    </row>
    <row r="582" spans="1:5" customFormat="1" ht="15.75">
      <c r="A582" s="77"/>
      <c r="B582" s="105">
        <v>9</v>
      </c>
      <c r="C582" s="149" t="s">
        <v>246</v>
      </c>
      <c r="D582" s="67" t="s">
        <v>183</v>
      </c>
      <c r="E582" s="175">
        <v>1945</v>
      </c>
    </row>
    <row r="583" spans="1:5" customFormat="1" ht="15.75">
      <c r="A583" s="77"/>
      <c r="B583" s="105">
        <v>10</v>
      </c>
      <c r="C583" s="149" t="s">
        <v>246</v>
      </c>
      <c r="D583" s="67" t="s">
        <v>183</v>
      </c>
      <c r="E583" s="175">
        <v>2165</v>
      </c>
    </row>
    <row r="584" spans="1:5" customFormat="1" ht="15.75">
      <c r="A584" s="77"/>
      <c r="B584" s="105">
        <v>11</v>
      </c>
      <c r="C584" s="149" t="s">
        <v>246</v>
      </c>
      <c r="D584" s="67" t="s">
        <v>183</v>
      </c>
      <c r="E584" s="175">
        <v>2375</v>
      </c>
    </row>
    <row r="585" spans="1:5" customFormat="1" ht="15.75">
      <c r="A585" s="77"/>
      <c r="B585" s="105">
        <v>12</v>
      </c>
      <c r="C585" s="149" t="s">
        <v>246</v>
      </c>
      <c r="D585" s="67" t="s">
        <v>183</v>
      </c>
      <c r="E585" s="175">
        <v>2520</v>
      </c>
    </row>
    <row r="586" spans="1:5" customFormat="1" ht="15.75">
      <c r="A586" s="77"/>
      <c r="B586" s="105">
        <v>13</v>
      </c>
      <c r="C586" s="149" t="s">
        <v>246</v>
      </c>
      <c r="D586" s="67" t="s">
        <v>183</v>
      </c>
      <c r="E586" s="175">
        <v>2730</v>
      </c>
    </row>
    <row r="587" spans="1:5" customFormat="1" ht="15.75">
      <c r="A587" s="77"/>
      <c r="B587" s="105">
        <v>14</v>
      </c>
      <c r="C587" s="149" t="s">
        <v>246</v>
      </c>
      <c r="D587" s="67" t="s">
        <v>183</v>
      </c>
      <c r="E587" s="175">
        <v>2940</v>
      </c>
    </row>
    <row r="588" spans="1:5" customFormat="1" ht="15.75">
      <c r="A588" s="77"/>
      <c r="B588" s="105">
        <v>15</v>
      </c>
      <c r="C588" s="149" t="s">
        <v>246</v>
      </c>
      <c r="D588" s="67" t="s">
        <v>183</v>
      </c>
      <c r="E588" s="175">
        <v>3150</v>
      </c>
    </row>
    <row r="589" spans="1:5" customFormat="1" ht="15.75">
      <c r="A589" s="77"/>
      <c r="B589" s="105">
        <v>16</v>
      </c>
      <c r="C589" s="149" t="s">
        <v>246</v>
      </c>
      <c r="D589" s="67" t="s">
        <v>183</v>
      </c>
      <c r="E589" s="175">
        <v>3310</v>
      </c>
    </row>
    <row r="590" spans="1:5" customFormat="1" ht="15.75">
      <c r="A590" s="77"/>
      <c r="B590" s="105">
        <v>17</v>
      </c>
      <c r="C590" s="149" t="s">
        <v>246</v>
      </c>
      <c r="D590" s="67" t="s">
        <v>183</v>
      </c>
      <c r="E590" s="175">
        <v>3505</v>
      </c>
    </row>
    <row r="591" spans="1:5" customFormat="1" ht="15.75">
      <c r="A591" s="77"/>
      <c r="B591" s="105">
        <v>18</v>
      </c>
      <c r="C591" s="149" t="s">
        <v>246</v>
      </c>
      <c r="D591" s="67" t="s">
        <v>183</v>
      </c>
      <c r="E591" s="175">
        <v>3710</v>
      </c>
    </row>
    <row r="592" spans="1:5" customFormat="1" ht="15.75">
      <c r="A592" s="77"/>
      <c r="B592" s="105">
        <v>19</v>
      </c>
      <c r="C592" s="149" t="s">
        <v>246</v>
      </c>
      <c r="D592" s="67" t="s">
        <v>183</v>
      </c>
      <c r="E592" s="175">
        <v>3920</v>
      </c>
    </row>
    <row r="593" spans="1:5" customFormat="1" ht="15.75">
      <c r="A593" s="77"/>
      <c r="B593" s="105">
        <v>20</v>
      </c>
      <c r="C593" s="149" t="s">
        <v>246</v>
      </c>
      <c r="D593" s="67" t="s">
        <v>183</v>
      </c>
      <c r="E593" s="175">
        <v>4130</v>
      </c>
    </row>
    <row r="594" spans="1:5" customFormat="1" ht="15.75">
      <c r="A594" s="77"/>
      <c r="B594" s="105">
        <v>21</v>
      </c>
      <c r="C594" s="149" t="s">
        <v>246</v>
      </c>
      <c r="D594" s="67" t="s">
        <v>183</v>
      </c>
      <c r="E594" s="175">
        <v>4325</v>
      </c>
    </row>
    <row r="595" spans="1:5" customFormat="1" ht="15.75">
      <c r="A595" s="77"/>
      <c r="B595" s="105">
        <v>22</v>
      </c>
      <c r="C595" s="149" t="s">
        <v>246</v>
      </c>
      <c r="D595" s="67" t="s">
        <v>183</v>
      </c>
      <c r="E595" s="175">
        <v>4535</v>
      </c>
    </row>
    <row r="596" spans="1:5" customFormat="1" ht="15.75">
      <c r="A596" s="77"/>
      <c r="B596" s="105">
        <v>23</v>
      </c>
      <c r="C596" s="149" t="s">
        <v>246</v>
      </c>
      <c r="D596" s="67" t="s">
        <v>183</v>
      </c>
      <c r="E596" s="175">
        <v>4745</v>
      </c>
    </row>
    <row r="597" spans="1:5" customFormat="1" ht="21.75" customHeight="1" thickBot="1">
      <c r="A597" s="77"/>
      <c r="B597" s="106">
        <v>24</v>
      </c>
      <c r="C597" s="152" t="s">
        <v>246</v>
      </c>
      <c r="D597" s="81" t="s">
        <v>183</v>
      </c>
      <c r="E597" s="176">
        <v>4950</v>
      </c>
    </row>
    <row r="598" spans="1:5" customFormat="1" ht="33.75" customHeight="1">
      <c r="A598" s="116"/>
      <c r="B598" s="313" t="s">
        <v>316</v>
      </c>
      <c r="C598" s="314"/>
      <c r="D598" s="70" t="s">
        <v>183</v>
      </c>
      <c r="E598" s="174">
        <v>630</v>
      </c>
    </row>
    <row r="599" spans="1:5" customFormat="1" ht="15.75">
      <c r="A599" s="116"/>
      <c r="B599" s="315" t="s">
        <v>303</v>
      </c>
      <c r="C599" s="316"/>
      <c r="D599" s="67"/>
      <c r="E599" s="175"/>
    </row>
    <row r="600" spans="1:5" customFormat="1" ht="15.75">
      <c r="A600" s="116"/>
      <c r="B600" s="105">
        <v>4</v>
      </c>
      <c r="C600" s="149" t="s">
        <v>258</v>
      </c>
      <c r="D600" s="67" t="s">
        <v>198</v>
      </c>
      <c r="E600" s="175">
        <v>1325</v>
      </c>
    </row>
    <row r="601" spans="1:5" customFormat="1" ht="15.75">
      <c r="A601" s="116"/>
      <c r="B601" s="105">
        <v>5</v>
      </c>
      <c r="C601" s="149" t="s">
        <v>246</v>
      </c>
      <c r="D601" s="67" t="s">
        <v>198</v>
      </c>
      <c r="E601" s="175">
        <v>1650</v>
      </c>
    </row>
    <row r="602" spans="1:5" customFormat="1" ht="15.75">
      <c r="A602" s="116"/>
      <c r="B602" s="105">
        <v>6</v>
      </c>
      <c r="C602" s="149" t="s">
        <v>246</v>
      </c>
      <c r="D602" s="67" t="s">
        <v>198</v>
      </c>
      <c r="E602" s="175">
        <v>1985</v>
      </c>
    </row>
    <row r="603" spans="1:5" customFormat="1" ht="15.75">
      <c r="A603" s="116"/>
      <c r="B603" s="105">
        <v>7</v>
      </c>
      <c r="C603" s="149" t="s">
        <v>246</v>
      </c>
      <c r="D603" s="67" t="s">
        <v>198</v>
      </c>
      <c r="E603" s="175">
        <v>2310</v>
      </c>
    </row>
    <row r="604" spans="1:5" customFormat="1" ht="15.75">
      <c r="A604" s="116"/>
      <c r="B604" s="105">
        <v>8</v>
      </c>
      <c r="C604" s="149" t="s">
        <v>246</v>
      </c>
      <c r="D604" s="67" t="s">
        <v>198</v>
      </c>
      <c r="E604" s="175">
        <v>2575</v>
      </c>
    </row>
    <row r="605" spans="1:5" customFormat="1" ht="15.75">
      <c r="A605" s="116"/>
      <c r="B605" s="105">
        <v>9</v>
      </c>
      <c r="C605" s="149" t="s">
        <v>246</v>
      </c>
      <c r="D605" s="67" t="s">
        <v>198</v>
      </c>
      <c r="E605" s="175">
        <v>2890</v>
      </c>
    </row>
    <row r="606" spans="1:5" customFormat="1" ht="15.75">
      <c r="A606" s="116"/>
      <c r="B606" s="105">
        <v>10</v>
      </c>
      <c r="C606" s="149" t="s">
        <v>246</v>
      </c>
      <c r="D606" s="67" t="s">
        <v>198</v>
      </c>
      <c r="E606" s="175">
        <v>3215</v>
      </c>
    </row>
    <row r="607" spans="1:5" customFormat="1" ht="15.75">
      <c r="A607" s="116"/>
      <c r="B607" s="105">
        <v>11</v>
      </c>
      <c r="C607" s="149" t="s">
        <v>246</v>
      </c>
      <c r="D607" s="67" t="s">
        <v>198</v>
      </c>
      <c r="E607" s="175">
        <v>3530</v>
      </c>
    </row>
    <row r="608" spans="1:5" customFormat="1" ht="15.75">
      <c r="A608" s="116"/>
      <c r="B608" s="105">
        <v>12</v>
      </c>
      <c r="C608" s="149" t="s">
        <v>246</v>
      </c>
      <c r="D608" s="67" t="s">
        <v>198</v>
      </c>
      <c r="E608" s="175">
        <v>3780</v>
      </c>
    </row>
    <row r="609" spans="1:5" customFormat="1" ht="15.75">
      <c r="A609" s="116"/>
      <c r="B609" s="105">
        <v>13</v>
      </c>
      <c r="C609" s="149" t="s">
        <v>246</v>
      </c>
      <c r="D609" s="67" t="s">
        <v>198</v>
      </c>
      <c r="E609" s="175">
        <v>4100</v>
      </c>
    </row>
    <row r="610" spans="1:5" customFormat="1" ht="15.75">
      <c r="A610" s="116"/>
      <c r="B610" s="105">
        <v>14</v>
      </c>
      <c r="C610" s="149" t="s">
        <v>246</v>
      </c>
      <c r="D610" s="67" t="s">
        <v>198</v>
      </c>
      <c r="E610" s="175">
        <v>4410</v>
      </c>
    </row>
    <row r="611" spans="1:5" customFormat="1" ht="15.75">
      <c r="A611" s="116"/>
      <c r="B611" s="105">
        <v>15</v>
      </c>
      <c r="C611" s="149" t="s">
        <v>246</v>
      </c>
      <c r="D611" s="67" t="s">
        <v>198</v>
      </c>
      <c r="E611" s="175">
        <v>4700</v>
      </c>
    </row>
    <row r="612" spans="1:5" customFormat="1" ht="15.75">
      <c r="A612" s="197"/>
      <c r="B612" s="105">
        <v>16</v>
      </c>
      <c r="C612" s="149" t="s">
        <v>246</v>
      </c>
      <c r="D612" s="67" t="s">
        <v>198</v>
      </c>
      <c r="E612" s="175">
        <v>4830</v>
      </c>
    </row>
    <row r="613" spans="1:5" customFormat="1" ht="15.75">
      <c r="A613" s="116"/>
      <c r="B613" s="105">
        <v>17</v>
      </c>
      <c r="C613" s="149" t="s">
        <v>246</v>
      </c>
      <c r="D613" s="67" t="s">
        <v>198</v>
      </c>
      <c r="E613" s="175">
        <v>5125</v>
      </c>
    </row>
    <row r="614" spans="1:5" customFormat="1" ht="15.75">
      <c r="A614" s="116"/>
      <c r="B614" s="105">
        <v>18</v>
      </c>
      <c r="C614" s="149" t="s">
        <v>246</v>
      </c>
      <c r="D614" s="67" t="s">
        <v>198</v>
      </c>
      <c r="E614" s="175">
        <v>5430</v>
      </c>
    </row>
    <row r="615" spans="1:5" customFormat="1" ht="15.75">
      <c r="A615" s="116"/>
      <c r="B615" s="105">
        <v>19</v>
      </c>
      <c r="C615" s="149" t="s">
        <v>246</v>
      </c>
      <c r="D615" s="67" t="s">
        <v>198</v>
      </c>
      <c r="E615" s="175">
        <v>5735</v>
      </c>
    </row>
    <row r="616" spans="1:5" customFormat="1" ht="15.75">
      <c r="A616" s="116"/>
      <c r="B616" s="105">
        <v>20</v>
      </c>
      <c r="C616" s="149" t="s">
        <v>246</v>
      </c>
      <c r="D616" s="67" t="s">
        <v>198</v>
      </c>
      <c r="E616" s="175">
        <v>6025</v>
      </c>
    </row>
    <row r="617" spans="1:5" customFormat="1" ht="15.75">
      <c r="A617" s="116"/>
      <c r="B617" s="105">
        <v>21</v>
      </c>
      <c r="C617" s="149" t="s">
        <v>246</v>
      </c>
      <c r="D617" s="67" t="s">
        <v>198</v>
      </c>
      <c r="E617" s="175">
        <v>6350</v>
      </c>
    </row>
    <row r="618" spans="1:5" customFormat="1" ht="15.75">
      <c r="A618" s="116"/>
      <c r="B618" s="105">
        <v>22</v>
      </c>
      <c r="C618" s="149" t="s">
        <v>246</v>
      </c>
      <c r="D618" s="67" t="s">
        <v>198</v>
      </c>
      <c r="E618" s="175">
        <v>6635</v>
      </c>
    </row>
    <row r="619" spans="1:5" customFormat="1" ht="15.75">
      <c r="A619" s="116"/>
      <c r="B619" s="105">
        <v>23</v>
      </c>
      <c r="C619" s="149" t="s">
        <v>246</v>
      </c>
      <c r="D619" s="67" t="s">
        <v>198</v>
      </c>
      <c r="E619" s="175">
        <v>6930</v>
      </c>
    </row>
    <row r="620" spans="1:5" customFormat="1" ht="16.5" customHeight="1">
      <c r="A620" s="116"/>
      <c r="B620" s="198">
        <v>24</v>
      </c>
      <c r="C620" s="199" t="s">
        <v>246</v>
      </c>
      <c r="D620" s="79" t="s">
        <v>198</v>
      </c>
      <c r="E620" s="200">
        <v>7245</v>
      </c>
    </row>
    <row r="621" spans="1:5" customFormat="1" ht="19.5" customHeight="1" thickBot="1">
      <c r="A621" s="77"/>
      <c r="B621" s="295" t="s">
        <v>317</v>
      </c>
      <c r="C621" s="296"/>
      <c r="D621" s="81" t="s">
        <v>183</v>
      </c>
      <c r="E621" s="176">
        <v>630</v>
      </c>
    </row>
    <row r="622" spans="1:5" customFormat="1" ht="24.75" customHeight="1" thickBot="1">
      <c r="A622" s="77" t="s">
        <v>318</v>
      </c>
      <c r="B622" s="297" t="s">
        <v>319</v>
      </c>
      <c r="C622" s="298"/>
      <c r="D622" s="298"/>
      <c r="E622" s="299"/>
    </row>
    <row r="623" spans="1:5" customFormat="1" ht="15.75">
      <c r="A623" s="77"/>
      <c r="B623" s="300" t="s">
        <v>320</v>
      </c>
      <c r="C623" s="301"/>
      <c r="D623" s="201" t="s">
        <v>183</v>
      </c>
      <c r="E623" s="110">
        <v>1575</v>
      </c>
    </row>
    <row r="624" spans="1:5" customFormat="1" ht="15.75">
      <c r="A624" s="77"/>
      <c r="B624" s="283" t="s">
        <v>321</v>
      </c>
      <c r="C624" s="302"/>
      <c r="D624" s="65" t="s">
        <v>322</v>
      </c>
      <c r="E624" s="117">
        <v>525</v>
      </c>
    </row>
    <row r="625" spans="1:5" customFormat="1" ht="15.75">
      <c r="A625" s="77"/>
      <c r="B625" s="202" t="s">
        <v>323</v>
      </c>
      <c r="C625" s="203"/>
      <c r="D625" s="65" t="s">
        <v>324</v>
      </c>
      <c r="E625" s="117">
        <v>735</v>
      </c>
    </row>
    <row r="626" spans="1:5" customFormat="1" ht="15.75">
      <c r="A626" s="77"/>
      <c r="B626" s="281" t="s">
        <v>325</v>
      </c>
      <c r="C626" s="282"/>
      <c r="D626" s="65" t="s">
        <v>324</v>
      </c>
      <c r="E626" s="117">
        <v>630</v>
      </c>
    </row>
    <row r="627" spans="1:5" customFormat="1" ht="15.75">
      <c r="A627" s="77"/>
      <c r="B627" s="281" t="s">
        <v>326</v>
      </c>
      <c r="C627" s="282"/>
      <c r="D627" s="65" t="s">
        <v>327</v>
      </c>
      <c r="E627" s="117">
        <v>840</v>
      </c>
    </row>
    <row r="628" spans="1:5" customFormat="1" ht="15.75">
      <c r="A628" s="77"/>
      <c r="B628" s="281" t="s">
        <v>328</v>
      </c>
      <c r="C628" s="282"/>
      <c r="D628" s="65" t="s">
        <v>322</v>
      </c>
      <c r="E628" s="117">
        <v>525</v>
      </c>
    </row>
    <row r="629" spans="1:5" customFormat="1" ht="15.75">
      <c r="A629" s="77"/>
      <c r="B629" s="204" t="s">
        <v>329</v>
      </c>
      <c r="C629" s="205"/>
      <c r="D629" s="65" t="s">
        <v>268</v>
      </c>
      <c r="E629" s="117">
        <v>630</v>
      </c>
    </row>
    <row r="630" spans="1:5" customFormat="1" ht="15.75">
      <c r="A630" s="77"/>
      <c r="B630" s="206" t="s">
        <v>330</v>
      </c>
      <c r="C630" s="205"/>
      <c r="D630" s="65" t="s">
        <v>327</v>
      </c>
      <c r="E630" s="117">
        <v>840</v>
      </c>
    </row>
    <row r="631" spans="1:5" customFormat="1" ht="15.75">
      <c r="A631" s="77"/>
      <c r="B631" s="206" t="s">
        <v>331</v>
      </c>
      <c r="C631" s="205"/>
      <c r="D631" s="65" t="s">
        <v>312</v>
      </c>
      <c r="E631" s="117">
        <v>1050</v>
      </c>
    </row>
    <row r="632" spans="1:5" customFormat="1" ht="15.75">
      <c r="A632" s="77"/>
      <c r="B632" s="206" t="s">
        <v>332</v>
      </c>
      <c r="C632" s="205"/>
      <c r="D632" s="65" t="s">
        <v>268</v>
      </c>
      <c r="E632" s="117">
        <v>840</v>
      </c>
    </row>
    <row r="633" spans="1:5" customFormat="1" ht="15.75">
      <c r="A633" s="77"/>
      <c r="B633" s="206" t="s">
        <v>333</v>
      </c>
      <c r="C633" s="205"/>
      <c r="D633" s="65" t="s">
        <v>312</v>
      </c>
      <c r="E633" s="117">
        <v>945</v>
      </c>
    </row>
    <row r="634" spans="1:5" customFormat="1" ht="15.75">
      <c r="A634" s="77"/>
      <c r="B634" s="206" t="s">
        <v>334</v>
      </c>
      <c r="C634" s="205"/>
      <c r="D634" s="65" t="s">
        <v>335</v>
      </c>
      <c r="E634" s="117">
        <v>1050</v>
      </c>
    </row>
    <row r="635" spans="1:5" customFormat="1" ht="15.75">
      <c r="A635" s="77"/>
      <c r="B635" s="206" t="s">
        <v>336</v>
      </c>
      <c r="C635" s="205"/>
      <c r="D635" s="65" t="s">
        <v>335</v>
      </c>
      <c r="E635" s="117">
        <v>1050</v>
      </c>
    </row>
    <row r="636" spans="1:5" customFormat="1" ht="15.75">
      <c r="A636" s="77"/>
      <c r="B636" s="206" t="s">
        <v>337</v>
      </c>
      <c r="C636" s="205"/>
      <c r="D636" s="65" t="s">
        <v>322</v>
      </c>
      <c r="E636" s="117">
        <v>735</v>
      </c>
    </row>
    <row r="637" spans="1:5" customFormat="1" ht="20.25" customHeight="1">
      <c r="A637" s="77"/>
      <c r="B637" s="206" t="s">
        <v>337</v>
      </c>
      <c r="C637" s="205"/>
      <c r="D637" s="65" t="s">
        <v>327</v>
      </c>
      <c r="E637" s="117">
        <v>945</v>
      </c>
    </row>
    <row r="638" spans="1:5" customFormat="1" ht="15.75" customHeight="1">
      <c r="A638" s="77"/>
      <c r="B638" s="204" t="s">
        <v>338</v>
      </c>
      <c r="C638" s="205"/>
      <c r="D638" s="65" t="s">
        <v>322</v>
      </c>
      <c r="E638" s="117">
        <v>420</v>
      </c>
    </row>
    <row r="639" spans="1:5" customFormat="1" ht="16.5" customHeight="1">
      <c r="A639" s="77"/>
      <c r="B639" s="283" t="s">
        <v>339</v>
      </c>
      <c r="C639" s="284"/>
      <c r="D639" s="65" t="s">
        <v>322</v>
      </c>
      <c r="E639" s="92">
        <v>735</v>
      </c>
    </row>
    <row r="640" spans="1:5" customFormat="1" ht="19.5" customHeight="1" thickBot="1">
      <c r="A640" s="77"/>
      <c r="B640" s="285" t="s">
        <v>339</v>
      </c>
      <c r="C640" s="286"/>
      <c r="D640" s="126" t="s">
        <v>327</v>
      </c>
      <c r="E640" s="96">
        <v>945</v>
      </c>
    </row>
    <row r="641" spans="1:5" customFormat="1" ht="18" customHeight="1">
      <c r="A641" s="63" t="s">
        <v>340</v>
      </c>
      <c r="B641" s="287" t="s">
        <v>341</v>
      </c>
      <c r="C641" s="288"/>
      <c r="D641" s="71" t="s">
        <v>342</v>
      </c>
      <c r="E641" s="71">
        <v>10</v>
      </c>
    </row>
    <row r="642" spans="1:5" customFormat="1" ht="25.5" customHeight="1" thickBot="1">
      <c r="A642" s="207" t="s">
        <v>343</v>
      </c>
      <c r="B642" s="289" t="s">
        <v>344</v>
      </c>
      <c r="C642" s="290"/>
      <c r="D642" s="291"/>
      <c r="E642" s="292"/>
    </row>
    <row r="643" spans="1:5" customFormat="1" ht="15.75">
      <c r="A643" s="77"/>
      <c r="B643" s="208" t="s">
        <v>345</v>
      </c>
      <c r="C643" s="145"/>
      <c r="D643" s="70" t="s">
        <v>346</v>
      </c>
      <c r="E643" s="174">
        <v>30</v>
      </c>
    </row>
    <row r="644" spans="1:5" customFormat="1" ht="15.75">
      <c r="A644" s="77"/>
      <c r="B644" s="209" t="s">
        <v>347</v>
      </c>
      <c r="C644" s="210"/>
      <c r="D644" s="67" t="s">
        <v>346</v>
      </c>
      <c r="E644" s="175">
        <v>30</v>
      </c>
    </row>
    <row r="645" spans="1:5" customFormat="1" ht="15.75">
      <c r="A645" s="77"/>
      <c r="B645" s="209" t="s">
        <v>348</v>
      </c>
      <c r="C645" s="210"/>
      <c r="D645" s="67" t="s">
        <v>346</v>
      </c>
      <c r="E645" s="175">
        <v>40</v>
      </c>
    </row>
    <row r="646" spans="1:5" customFormat="1" ht="15.75">
      <c r="A646" s="77"/>
      <c r="B646" s="209" t="s">
        <v>349</v>
      </c>
      <c r="C646" s="210"/>
      <c r="D646" s="67" t="s">
        <v>346</v>
      </c>
      <c r="E646" s="175">
        <v>40</v>
      </c>
    </row>
    <row r="647" spans="1:5" customFormat="1" ht="15.75">
      <c r="A647" s="77"/>
      <c r="B647" s="209" t="s">
        <v>350</v>
      </c>
      <c r="C647" s="210"/>
      <c r="D647" s="67" t="s">
        <v>346</v>
      </c>
      <c r="E647" s="175">
        <v>30</v>
      </c>
    </row>
    <row r="648" spans="1:5" customFormat="1" ht="15.75">
      <c r="A648" s="77"/>
      <c r="B648" s="209" t="s">
        <v>351</v>
      </c>
      <c r="C648" s="210"/>
      <c r="D648" s="67" t="s">
        <v>346</v>
      </c>
      <c r="E648" s="175">
        <v>55</v>
      </c>
    </row>
    <row r="649" spans="1:5" customFormat="1" ht="29.25" customHeight="1">
      <c r="A649" s="77"/>
      <c r="B649" s="209" t="s">
        <v>352</v>
      </c>
      <c r="C649" s="210"/>
      <c r="D649" s="67" t="s">
        <v>353</v>
      </c>
      <c r="E649" s="175">
        <v>55</v>
      </c>
    </row>
    <row r="650" spans="1:5" customFormat="1" ht="15.75" customHeight="1">
      <c r="A650" s="77"/>
      <c r="B650" s="293" t="s">
        <v>354</v>
      </c>
      <c r="C650" s="294"/>
      <c r="D650" s="67" t="s">
        <v>353</v>
      </c>
      <c r="E650" s="175">
        <v>65</v>
      </c>
    </row>
    <row r="651" spans="1:5" customFormat="1" ht="15.75">
      <c r="A651" s="77"/>
      <c r="B651" s="209" t="s">
        <v>355</v>
      </c>
      <c r="C651" s="210"/>
      <c r="D651" s="67" t="s">
        <v>353</v>
      </c>
      <c r="E651" s="175">
        <v>160</v>
      </c>
    </row>
    <row r="652" spans="1:5" customFormat="1" ht="22.5" customHeight="1" thickBot="1">
      <c r="A652" s="77"/>
      <c r="B652" s="211" t="s">
        <v>356</v>
      </c>
      <c r="C652" s="210"/>
      <c r="D652" s="67" t="s">
        <v>183</v>
      </c>
      <c r="E652" s="176">
        <v>315</v>
      </c>
    </row>
    <row r="653" spans="1:5" customFormat="1" ht="26.25" customHeight="1" thickBot="1">
      <c r="A653" s="212" t="s">
        <v>357</v>
      </c>
      <c r="B653" s="276" t="s">
        <v>358</v>
      </c>
      <c r="C653" s="276"/>
      <c r="D653" s="276"/>
      <c r="E653" s="276"/>
    </row>
    <row r="654" spans="1:5" customFormat="1" ht="19.5" customHeight="1">
      <c r="A654" s="180" t="s">
        <v>359</v>
      </c>
      <c r="B654" s="277" t="s">
        <v>360</v>
      </c>
      <c r="C654" s="278"/>
      <c r="D654" s="213"/>
      <c r="E654" s="214"/>
    </row>
    <row r="655" spans="1:5" customFormat="1" ht="39.75" customHeight="1">
      <c r="A655" s="180"/>
      <c r="B655" s="279" t="s">
        <v>361</v>
      </c>
      <c r="C655" s="275"/>
      <c r="D655" s="215" t="s">
        <v>362</v>
      </c>
      <c r="E655" s="216"/>
    </row>
    <row r="656" spans="1:5" customFormat="1" ht="54" customHeight="1">
      <c r="A656" s="180"/>
      <c r="B656" s="279" t="s">
        <v>363</v>
      </c>
      <c r="C656" s="275"/>
      <c r="D656" s="217" t="s">
        <v>364</v>
      </c>
      <c r="E656" s="218"/>
    </row>
    <row r="657" spans="1:5" customFormat="1" ht="50.25" customHeight="1">
      <c r="A657" s="180"/>
      <c r="B657" s="279" t="s">
        <v>365</v>
      </c>
      <c r="C657" s="275"/>
      <c r="D657" s="217" t="s">
        <v>364</v>
      </c>
      <c r="E657" s="218"/>
    </row>
    <row r="658" spans="1:5" customFormat="1" ht="33" customHeight="1">
      <c r="A658" s="180"/>
      <c r="B658" s="279" t="s">
        <v>366</v>
      </c>
      <c r="C658" s="280"/>
      <c r="D658" s="217" t="s">
        <v>364</v>
      </c>
      <c r="E658" s="218"/>
    </row>
    <row r="659" spans="1:5" customFormat="1" ht="54" customHeight="1" thickBot="1">
      <c r="A659" s="180"/>
      <c r="B659" s="270" t="s">
        <v>391</v>
      </c>
      <c r="C659" s="271"/>
      <c r="D659" s="219" t="s">
        <v>367</v>
      </c>
      <c r="E659" s="220"/>
    </row>
    <row r="660" spans="1:5" customFormat="1" ht="23.25" customHeight="1">
      <c r="A660" s="63" t="s">
        <v>368</v>
      </c>
      <c r="B660" s="272" t="s">
        <v>369</v>
      </c>
      <c r="C660" s="273"/>
      <c r="D660" s="221" t="s">
        <v>370</v>
      </c>
      <c r="E660" s="71">
        <v>5</v>
      </c>
    </row>
    <row r="661" spans="1:5" customFormat="1" ht="24" customHeight="1">
      <c r="A661" s="63" t="s">
        <v>371</v>
      </c>
      <c r="B661" s="274" t="s">
        <v>372</v>
      </c>
      <c r="C661" s="275"/>
      <c r="D661" s="217" t="s">
        <v>346</v>
      </c>
      <c r="E661" s="65">
        <v>5</v>
      </c>
    </row>
  </sheetData>
  <mergeCells count="141">
    <mergeCell ref="E1:G1"/>
    <mergeCell ref="A4:G6"/>
    <mergeCell ref="A7:G7"/>
    <mergeCell ref="A15:E16"/>
    <mergeCell ref="A20:G20"/>
    <mergeCell ref="A21:G21"/>
    <mergeCell ref="A30:G30"/>
    <mergeCell ref="A36:G36"/>
    <mergeCell ref="A37:G37"/>
    <mergeCell ref="A38:G38"/>
    <mergeCell ref="A39:G39"/>
    <mergeCell ref="A40:G40"/>
    <mergeCell ref="A41:G41"/>
    <mergeCell ref="A42:G42"/>
    <mergeCell ref="A43:G43"/>
    <mergeCell ref="A22:G22"/>
    <mergeCell ref="A23:G23"/>
    <mergeCell ref="A24:G24"/>
    <mergeCell ref="A25:G25"/>
    <mergeCell ref="A26:G26"/>
    <mergeCell ref="A27:G27"/>
    <mergeCell ref="A29:L29"/>
    <mergeCell ref="A32:L32"/>
    <mergeCell ref="A33:G33"/>
    <mergeCell ref="A34:G34"/>
    <mergeCell ref="A35:G35"/>
    <mergeCell ref="B53:C53"/>
    <mergeCell ref="B54:C54"/>
    <mergeCell ref="B55:C55"/>
    <mergeCell ref="B56:C56"/>
    <mergeCell ref="B57:C57"/>
    <mergeCell ref="B58:C58"/>
    <mergeCell ref="B51:C51"/>
    <mergeCell ref="B52:E52"/>
    <mergeCell ref="A47:G47"/>
    <mergeCell ref="A50:G50"/>
    <mergeCell ref="B65:C65"/>
    <mergeCell ref="B66:C66"/>
    <mergeCell ref="B67:C67"/>
    <mergeCell ref="B68:C68"/>
    <mergeCell ref="B69:C69"/>
    <mergeCell ref="B70:C70"/>
    <mergeCell ref="B59:C59"/>
    <mergeCell ref="B60:C60"/>
    <mergeCell ref="B61:C61"/>
    <mergeCell ref="B62:C62"/>
    <mergeCell ref="B63:C63"/>
    <mergeCell ref="B64:C64"/>
    <mergeCell ref="A80:A81"/>
    <mergeCell ref="B80:B81"/>
    <mergeCell ref="A84:A85"/>
    <mergeCell ref="C84:C85"/>
    <mergeCell ref="D84:D85"/>
    <mergeCell ref="E84:E85"/>
    <mergeCell ref="B71:C71"/>
    <mergeCell ref="B72:C72"/>
    <mergeCell ref="B73:C73"/>
    <mergeCell ref="B74:E74"/>
    <mergeCell ref="B75:E75"/>
    <mergeCell ref="A76:A79"/>
    <mergeCell ref="B76:B79"/>
    <mergeCell ref="A140:A141"/>
    <mergeCell ref="B140:C140"/>
    <mergeCell ref="B141:C141"/>
    <mergeCell ref="A86:A87"/>
    <mergeCell ref="C86:C87"/>
    <mergeCell ref="D86:D87"/>
    <mergeCell ref="E86:E87"/>
    <mergeCell ref="B88:C88"/>
    <mergeCell ref="B90:C90"/>
    <mergeCell ref="B142:C142"/>
    <mergeCell ref="B143:C143"/>
    <mergeCell ref="B157:C157"/>
    <mergeCell ref="B158:C158"/>
    <mergeCell ref="B159:C159"/>
    <mergeCell ref="B173:E173"/>
    <mergeCell ref="B91:C91"/>
    <mergeCell ref="B92:C92"/>
    <mergeCell ref="B114:E114"/>
    <mergeCell ref="B116:C116"/>
    <mergeCell ref="B117:C117"/>
    <mergeCell ref="B211:C211"/>
    <mergeCell ref="B212:C212"/>
    <mergeCell ref="B213:C213"/>
    <mergeCell ref="B214:C214"/>
    <mergeCell ref="B215:C215"/>
    <mergeCell ref="B216:E216"/>
    <mergeCell ref="B174:C174"/>
    <mergeCell ref="B175:C175"/>
    <mergeCell ref="B197:C197"/>
    <mergeCell ref="B198:C198"/>
    <mergeCell ref="B209:C209"/>
    <mergeCell ref="B210:C210"/>
    <mergeCell ref="B418:C418"/>
    <mergeCell ref="B419:C419"/>
    <mergeCell ref="B420:C420"/>
    <mergeCell ref="B485:E485"/>
    <mergeCell ref="B486:C486"/>
    <mergeCell ref="B487:C487"/>
    <mergeCell ref="B217:C217"/>
    <mergeCell ref="B263:C263"/>
    <mergeCell ref="B285:E285"/>
    <mergeCell ref="B286:C286"/>
    <mergeCell ref="B352:C352"/>
    <mergeCell ref="B416:E416"/>
    <mergeCell ref="B551:C551"/>
    <mergeCell ref="B573:C573"/>
    <mergeCell ref="B574:E574"/>
    <mergeCell ref="B575:C575"/>
    <mergeCell ref="B598:C598"/>
    <mergeCell ref="B599:C599"/>
    <mergeCell ref="B530:C530"/>
    <mergeCell ref="B531:C531"/>
    <mergeCell ref="B532:C532"/>
    <mergeCell ref="B547:E547"/>
    <mergeCell ref="B548:C548"/>
    <mergeCell ref="B549:C549"/>
    <mergeCell ref="A44:G44"/>
    <mergeCell ref="A45:G45"/>
    <mergeCell ref="A48:G48"/>
    <mergeCell ref="B659:C659"/>
    <mergeCell ref="B660:C660"/>
    <mergeCell ref="B661:C661"/>
    <mergeCell ref="B653:E653"/>
    <mergeCell ref="B654:C654"/>
    <mergeCell ref="B655:C655"/>
    <mergeCell ref="B656:C656"/>
    <mergeCell ref="B657:C657"/>
    <mergeCell ref="B658:C658"/>
    <mergeCell ref="B628:C628"/>
    <mergeCell ref="B639:C639"/>
    <mergeCell ref="B640:C640"/>
    <mergeCell ref="B641:C641"/>
    <mergeCell ref="B642:E642"/>
    <mergeCell ref="B650:C650"/>
    <mergeCell ref="B621:C621"/>
    <mergeCell ref="B622:E622"/>
    <mergeCell ref="B623:C623"/>
    <mergeCell ref="B624:C624"/>
    <mergeCell ref="B626:C626"/>
    <mergeCell ref="B627:C627"/>
  </mergeCells>
  <pageMargins left="0.51181102362204722" right="0.31496062992125984" top="0.35433070866141736" bottom="0.55118110236220474" header="0" footer="0"/>
  <pageSetup paperSize="9" scale="64" fitToHeight="12" orientation="portrait" r:id="rId1"/>
  <rowBreaks count="2" manualBreakCount="2">
    <brk id="42" max="6" man="1"/>
    <brk id="8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108" customWidth="1"/>
    <col min="12" max="12" width="15.5703125" customWidth="1"/>
  </cols>
  <sheetData>
    <row r="1" spans="1:12" ht="22.5" customHeight="1">
      <c r="J1" s="25" t="s">
        <v>139</v>
      </c>
      <c r="K1" s="26"/>
    </row>
    <row r="2" spans="1:12" ht="18.75" customHeight="1">
      <c r="A2" s="414" t="s">
        <v>411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</row>
    <row r="3" spans="1:12" ht="18.75">
      <c r="A3" s="22"/>
      <c r="B3" s="22"/>
      <c r="C3" s="22"/>
      <c r="D3" s="22"/>
      <c r="E3" s="23"/>
      <c r="F3" s="23"/>
      <c r="G3" s="23"/>
      <c r="H3" s="23"/>
      <c r="I3" s="24"/>
      <c r="J3" s="22"/>
      <c r="K3" s="22"/>
      <c r="L3" s="22"/>
    </row>
    <row r="4" spans="1:12" ht="15" customHeight="1">
      <c r="A4" s="425" t="s">
        <v>1</v>
      </c>
      <c r="B4" s="425"/>
      <c r="C4" s="425"/>
      <c r="D4" s="425"/>
      <c r="E4" s="425"/>
      <c r="F4" s="425"/>
      <c r="G4" s="425"/>
      <c r="H4" s="425"/>
      <c r="I4" s="425" t="s">
        <v>67</v>
      </c>
      <c r="J4" s="425"/>
      <c r="K4" s="425"/>
      <c r="L4" s="425"/>
    </row>
    <row r="5" spans="1:12" ht="27.75" customHeight="1">
      <c r="A5" s="425"/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</row>
    <row r="6" spans="1:12" ht="18.75">
      <c r="A6" s="424" t="s">
        <v>68</v>
      </c>
      <c r="B6" s="424"/>
      <c r="C6" s="424"/>
      <c r="D6" s="424"/>
      <c r="E6" s="424"/>
      <c r="F6" s="424"/>
      <c r="G6" s="424"/>
      <c r="H6" s="424"/>
      <c r="I6" s="423"/>
      <c r="J6" s="423"/>
      <c r="K6" s="423"/>
      <c r="L6" s="423"/>
    </row>
    <row r="7" spans="1:12" ht="18.75">
      <c r="A7" s="422" t="s">
        <v>69</v>
      </c>
      <c r="B7" s="422"/>
      <c r="C7" s="422"/>
      <c r="D7" s="422"/>
      <c r="E7" s="422"/>
      <c r="F7" s="422"/>
      <c r="G7" s="422"/>
      <c r="H7" s="422"/>
      <c r="I7" s="423"/>
      <c r="J7" s="423"/>
      <c r="K7" s="423"/>
      <c r="L7" s="423"/>
    </row>
    <row r="8" spans="1:12" ht="18.75">
      <c r="A8" s="422" t="s">
        <v>70</v>
      </c>
      <c r="B8" s="422"/>
      <c r="C8" s="422"/>
      <c r="D8" s="422"/>
      <c r="E8" s="422"/>
      <c r="F8" s="422"/>
      <c r="G8" s="422"/>
      <c r="H8" s="422"/>
      <c r="I8" s="423"/>
      <c r="J8" s="423"/>
      <c r="K8" s="423"/>
      <c r="L8" s="423"/>
    </row>
    <row r="9" spans="1:12" ht="18.75">
      <c r="A9" s="422" t="s">
        <v>71</v>
      </c>
      <c r="B9" s="422"/>
      <c r="C9" s="422"/>
      <c r="D9" s="422"/>
      <c r="E9" s="422"/>
      <c r="F9" s="422"/>
      <c r="G9" s="422"/>
      <c r="H9" s="422"/>
      <c r="I9" s="423"/>
      <c r="J9" s="423"/>
      <c r="K9" s="423"/>
      <c r="L9" s="423"/>
    </row>
    <row r="10" spans="1:12" ht="37.5" customHeight="1">
      <c r="A10" s="422" t="s">
        <v>72</v>
      </c>
      <c r="B10" s="422"/>
      <c r="C10" s="422"/>
      <c r="D10" s="422"/>
      <c r="E10" s="422"/>
      <c r="F10" s="422"/>
      <c r="G10" s="422"/>
      <c r="H10" s="422"/>
      <c r="I10" s="423"/>
      <c r="J10" s="423"/>
      <c r="K10" s="423"/>
      <c r="L10" s="423"/>
    </row>
    <row r="11" spans="1:12" ht="41.25" customHeight="1">
      <c r="A11" s="422" t="s">
        <v>73</v>
      </c>
      <c r="B11" s="422"/>
      <c r="C11" s="422"/>
      <c r="D11" s="422"/>
      <c r="E11" s="422"/>
      <c r="F11" s="422"/>
      <c r="G11" s="422"/>
      <c r="H11" s="422"/>
      <c r="I11" s="423"/>
      <c r="J11" s="423"/>
      <c r="K11" s="423"/>
      <c r="L11" s="423"/>
    </row>
    <row r="12" spans="1:12" ht="39.75" customHeight="1">
      <c r="A12" s="422" t="s">
        <v>74</v>
      </c>
      <c r="B12" s="422"/>
      <c r="C12" s="422"/>
      <c r="D12" s="422"/>
      <c r="E12" s="422"/>
      <c r="F12" s="422"/>
      <c r="G12" s="422"/>
      <c r="H12" s="422"/>
      <c r="I12" s="423"/>
      <c r="J12" s="423"/>
      <c r="K12" s="423"/>
      <c r="L12" s="423"/>
    </row>
    <row r="13" spans="1:12" ht="18.75">
      <c r="A13" s="422" t="s">
        <v>75</v>
      </c>
      <c r="B13" s="422"/>
      <c r="C13" s="422"/>
      <c r="D13" s="422"/>
      <c r="E13" s="422"/>
      <c r="F13" s="422"/>
      <c r="G13" s="422"/>
      <c r="H13" s="422"/>
      <c r="I13" s="423"/>
      <c r="J13" s="423"/>
      <c r="K13" s="423"/>
      <c r="L13" s="423"/>
    </row>
    <row r="14" spans="1:12" ht="18.75">
      <c r="A14" s="422" t="s">
        <v>76</v>
      </c>
      <c r="B14" s="422"/>
      <c r="C14" s="422"/>
      <c r="D14" s="422"/>
      <c r="E14" s="422"/>
      <c r="F14" s="422"/>
      <c r="G14" s="422"/>
      <c r="H14" s="422"/>
      <c r="I14" s="423"/>
      <c r="J14" s="423"/>
      <c r="K14" s="423"/>
      <c r="L14" s="423"/>
    </row>
    <row r="15" spans="1:12" ht="18.75">
      <c r="A15" s="422" t="s">
        <v>71</v>
      </c>
      <c r="B15" s="422"/>
      <c r="C15" s="422"/>
      <c r="D15" s="422"/>
      <c r="E15" s="422"/>
      <c r="F15" s="422"/>
      <c r="G15" s="422"/>
      <c r="H15" s="422"/>
      <c r="I15" s="423">
        <v>23966717.190000001</v>
      </c>
      <c r="J15" s="423"/>
      <c r="K15" s="423"/>
      <c r="L15" s="423"/>
    </row>
    <row r="16" spans="1:12" ht="18.75">
      <c r="A16" s="422" t="s">
        <v>77</v>
      </c>
      <c r="B16" s="422"/>
      <c r="C16" s="422"/>
      <c r="D16" s="422"/>
      <c r="E16" s="422"/>
      <c r="F16" s="422"/>
      <c r="G16" s="422"/>
      <c r="H16" s="422"/>
      <c r="I16" s="423">
        <v>12079760.539999999</v>
      </c>
      <c r="J16" s="423"/>
      <c r="K16" s="423"/>
      <c r="L16" s="423"/>
    </row>
    <row r="17" spans="1:12" ht="18.75">
      <c r="A17" s="422" t="s">
        <v>78</v>
      </c>
      <c r="B17" s="422"/>
      <c r="C17" s="422"/>
      <c r="D17" s="422"/>
      <c r="E17" s="422"/>
      <c r="F17" s="422"/>
      <c r="G17" s="422"/>
      <c r="H17" s="422"/>
      <c r="I17" s="423">
        <v>3465355.98</v>
      </c>
      <c r="J17" s="423"/>
      <c r="K17" s="423"/>
      <c r="L17" s="423"/>
    </row>
    <row r="18" spans="1:12" ht="18.75">
      <c r="A18" s="424" t="s">
        <v>79</v>
      </c>
      <c r="B18" s="424"/>
      <c r="C18" s="424"/>
      <c r="D18" s="424"/>
      <c r="E18" s="424"/>
      <c r="F18" s="424"/>
      <c r="G18" s="424"/>
      <c r="H18" s="424"/>
      <c r="I18" s="423"/>
      <c r="J18" s="423"/>
      <c r="K18" s="423"/>
      <c r="L18" s="423"/>
    </row>
    <row r="19" spans="1:12" ht="18.75">
      <c r="A19" s="422" t="s">
        <v>80</v>
      </c>
      <c r="B19" s="422"/>
      <c r="C19" s="422"/>
      <c r="D19" s="422"/>
      <c r="E19" s="422"/>
      <c r="F19" s="422"/>
      <c r="G19" s="422"/>
      <c r="H19" s="422"/>
      <c r="I19" s="423"/>
      <c r="J19" s="423"/>
      <c r="K19" s="423"/>
      <c r="L19" s="423"/>
    </row>
    <row r="20" spans="1:12" ht="18.75">
      <c r="A20" s="422" t="s">
        <v>81</v>
      </c>
      <c r="B20" s="422"/>
      <c r="C20" s="422"/>
      <c r="D20" s="422"/>
      <c r="E20" s="422"/>
      <c r="F20" s="422"/>
      <c r="G20" s="422"/>
      <c r="H20" s="422"/>
      <c r="I20" s="423"/>
      <c r="J20" s="423"/>
      <c r="K20" s="423"/>
      <c r="L20" s="423"/>
    </row>
    <row r="21" spans="1:12" ht="17.25" customHeight="1">
      <c r="A21" s="422" t="s">
        <v>82</v>
      </c>
      <c r="B21" s="422"/>
      <c r="C21" s="422"/>
      <c r="D21" s="422"/>
      <c r="E21" s="422"/>
      <c r="F21" s="422"/>
      <c r="G21" s="422"/>
      <c r="H21" s="422"/>
      <c r="I21" s="423"/>
      <c r="J21" s="423"/>
      <c r="K21" s="423"/>
      <c r="L21" s="423"/>
    </row>
    <row r="22" spans="1:12" ht="18.75">
      <c r="A22" s="422" t="s">
        <v>83</v>
      </c>
      <c r="B22" s="422"/>
      <c r="C22" s="422"/>
      <c r="D22" s="422"/>
      <c r="E22" s="422"/>
      <c r="F22" s="422"/>
      <c r="G22" s="422"/>
      <c r="H22" s="422"/>
      <c r="I22" s="423"/>
      <c r="J22" s="423"/>
      <c r="K22" s="423"/>
      <c r="L22" s="423"/>
    </row>
    <row r="23" spans="1:12" ht="18.75">
      <c r="A23" s="422" t="s">
        <v>84</v>
      </c>
      <c r="B23" s="422"/>
      <c r="C23" s="422"/>
      <c r="D23" s="422"/>
      <c r="E23" s="422"/>
      <c r="F23" s="422"/>
      <c r="G23" s="422"/>
      <c r="H23" s="422"/>
      <c r="I23" s="423"/>
      <c r="J23" s="423"/>
      <c r="K23" s="423"/>
      <c r="L23" s="423"/>
    </row>
    <row r="24" spans="1:12" ht="18.75">
      <c r="A24" s="422" t="s">
        <v>85</v>
      </c>
      <c r="B24" s="422"/>
      <c r="C24" s="422"/>
      <c r="D24" s="422"/>
      <c r="E24" s="422"/>
      <c r="F24" s="422"/>
      <c r="G24" s="422"/>
      <c r="H24" s="422"/>
      <c r="I24" s="423"/>
      <c r="J24" s="423"/>
      <c r="K24" s="423"/>
      <c r="L24" s="423"/>
    </row>
    <row r="25" spans="1:12" ht="18.75">
      <c r="A25" s="422" t="s">
        <v>86</v>
      </c>
      <c r="B25" s="422"/>
      <c r="C25" s="422"/>
      <c r="D25" s="422"/>
      <c r="E25" s="422"/>
      <c r="F25" s="422"/>
      <c r="G25" s="422"/>
      <c r="H25" s="422"/>
      <c r="I25" s="423"/>
      <c r="J25" s="423"/>
      <c r="K25" s="423"/>
      <c r="L25" s="423"/>
    </row>
    <row r="26" spans="1:12" ht="18.75">
      <c r="A26" s="422" t="s">
        <v>87</v>
      </c>
      <c r="B26" s="422"/>
      <c r="C26" s="422"/>
      <c r="D26" s="422"/>
      <c r="E26" s="422"/>
      <c r="F26" s="422"/>
      <c r="G26" s="422"/>
      <c r="H26" s="422"/>
      <c r="I26" s="423"/>
      <c r="J26" s="423"/>
      <c r="K26" s="423"/>
      <c r="L26" s="423"/>
    </row>
    <row r="27" spans="1:12" ht="18.75">
      <c r="A27" s="422" t="s">
        <v>88</v>
      </c>
      <c r="B27" s="422"/>
      <c r="C27" s="422"/>
      <c r="D27" s="422"/>
      <c r="E27" s="422"/>
      <c r="F27" s="422"/>
      <c r="G27" s="422"/>
      <c r="H27" s="422"/>
      <c r="I27" s="423"/>
      <c r="J27" s="423"/>
      <c r="K27" s="423"/>
      <c r="L27" s="423"/>
    </row>
    <row r="28" spans="1:12" ht="18.75">
      <c r="A28" s="422" t="s">
        <v>89</v>
      </c>
      <c r="B28" s="422"/>
      <c r="C28" s="422"/>
      <c r="D28" s="422"/>
      <c r="E28" s="422"/>
      <c r="F28" s="422"/>
      <c r="G28" s="422"/>
      <c r="H28" s="422"/>
      <c r="I28" s="423"/>
      <c r="J28" s="423"/>
      <c r="K28" s="423"/>
      <c r="L28" s="423"/>
    </row>
    <row r="29" spans="1:12" ht="18.75">
      <c r="A29" s="422" t="s">
        <v>90</v>
      </c>
      <c r="B29" s="422"/>
      <c r="C29" s="422"/>
      <c r="D29" s="422"/>
      <c r="E29" s="422"/>
      <c r="F29" s="422"/>
      <c r="G29" s="422"/>
      <c r="H29" s="422"/>
      <c r="I29" s="423"/>
      <c r="J29" s="423"/>
      <c r="K29" s="423"/>
      <c r="L29" s="423"/>
    </row>
    <row r="30" spans="1:12" ht="18.75">
      <c r="A30" s="422" t="s">
        <v>91</v>
      </c>
      <c r="B30" s="422"/>
      <c r="C30" s="422"/>
      <c r="D30" s="422"/>
      <c r="E30" s="422"/>
      <c r="F30" s="422"/>
      <c r="G30" s="422"/>
      <c r="H30" s="422"/>
      <c r="I30" s="423"/>
      <c r="J30" s="423"/>
      <c r="K30" s="423"/>
      <c r="L30" s="423"/>
    </row>
    <row r="31" spans="1:12" ht="18.75">
      <c r="A31" s="422" t="s">
        <v>92</v>
      </c>
      <c r="B31" s="422"/>
      <c r="C31" s="422"/>
      <c r="D31" s="422"/>
      <c r="E31" s="422"/>
      <c r="F31" s="422"/>
      <c r="G31" s="422"/>
      <c r="H31" s="422"/>
      <c r="I31" s="423"/>
      <c r="J31" s="423"/>
      <c r="K31" s="423"/>
      <c r="L31" s="423"/>
    </row>
    <row r="32" spans="1:12" ht="22.5" customHeight="1">
      <c r="A32" s="422" t="s">
        <v>93</v>
      </c>
      <c r="B32" s="422"/>
      <c r="C32" s="422"/>
      <c r="D32" s="422"/>
      <c r="E32" s="422"/>
      <c r="F32" s="422"/>
      <c r="G32" s="422"/>
      <c r="H32" s="422"/>
      <c r="I32" s="423">
        <v>462977.14</v>
      </c>
      <c r="J32" s="423"/>
      <c r="K32" s="423"/>
      <c r="L32" s="423"/>
    </row>
    <row r="33" spans="1:12" ht="18.75">
      <c r="A33" s="422" t="s">
        <v>94</v>
      </c>
      <c r="B33" s="422"/>
      <c r="C33" s="422"/>
      <c r="D33" s="422"/>
      <c r="E33" s="422"/>
      <c r="F33" s="422"/>
      <c r="G33" s="422"/>
      <c r="H33" s="422"/>
      <c r="I33" s="423"/>
      <c r="J33" s="423"/>
      <c r="K33" s="423"/>
      <c r="L33" s="423"/>
    </row>
    <row r="34" spans="1:12" ht="18.75">
      <c r="A34" s="422" t="s">
        <v>95</v>
      </c>
      <c r="B34" s="422"/>
      <c r="C34" s="422"/>
      <c r="D34" s="422"/>
      <c r="E34" s="422"/>
      <c r="F34" s="422"/>
      <c r="G34" s="422"/>
      <c r="H34" s="422"/>
      <c r="I34" s="423">
        <v>849.6</v>
      </c>
      <c r="J34" s="423"/>
      <c r="K34" s="423"/>
      <c r="L34" s="423"/>
    </row>
    <row r="35" spans="1:12" ht="18.75">
      <c r="A35" s="422" t="s">
        <v>96</v>
      </c>
      <c r="B35" s="422"/>
      <c r="C35" s="422"/>
      <c r="D35" s="422"/>
      <c r="E35" s="422"/>
      <c r="F35" s="422"/>
      <c r="G35" s="422"/>
      <c r="H35" s="422"/>
      <c r="I35" s="423"/>
      <c r="J35" s="423"/>
      <c r="K35" s="423"/>
      <c r="L35" s="423"/>
    </row>
    <row r="36" spans="1:12" ht="18.75">
      <c r="A36" s="422" t="s">
        <v>97</v>
      </c>
      <c r="B36" s="422"/>
      <c r="C36" s="422"/>
      <c r="D36" s="422"/>
      <c r="E36" s="422"/>
      <c r="F36" s="422"/>
      <c r="G36" s="422"/>
      <c r="H36" s="422"/>
      <c r="I36" s="423"/>
      <c r="J36" s="423"/>
      <c r="K36" s="423"/>
      <c r="L36" s="423"/>
    </row>
    <row r="37" spans="1:12" ht="18.75">
      <c r="A37" s="422" t="s">
        <v>98</v>
      </c>
      <c r="B37" s="422"/>
      <c r="C37" s="422"/>
      <c r="D37" s="422"/>
      <c r="E37" s="422"/>
      <c r="F37" s="422"/>
      <c r="G37" s="422"/>
      <c r="H37" s="422"/>
      <c r="I37" s="423">
        <v>194000</v>
      </c>
      <c r="J37" s="423"/>
      <c r="K37" s="423"/>
      <c r="L37" s="423"/>
    </row>
    <row r="38" spans="1:12" ht="18.75">
      <c r="A38" s="422" t="s">
        <v>99</v>
      </c>
      <c r="B38" s="422"/>
      <c r="C38" s="422"/>
      <c r="D38" s="422"/>
      <c r="E38" s="422"/>
      <c r="F38" s="422"/>
      <c r="G38" s="422"/>
      <c r="H38" s="422"/>
      <c r="I38" s="423">
        <v>221800</v>
      </c>
      <c r="J38" s="423"/>
      <c r="K38" s="423"/>
      <c r="L38" s="423"/>
    </row>
    <row r="39" spans="1:12" ht="18.75">
      <c r="A39" s="422" t="s">
        <v>100</v>
      </c>
      <c r="B39" s="422"/>
      <c r="C39" s="422"/>
      <c r="D39" s="422"/>
      <c r="E39" s="422"/>
      <c r="F39" s="422"/>
      <c r="G39" s="422"/>
      <c r="H39" s="422"/>
      <c r="I39" s="423"/>
      <c r="J39" s="423"/>
      <c r="K39" s="423"/>
      <c r="L39" s="423"/>
    </row>
    <row r="40" spans="1:12" ht="18.75">
      <c r="A40" s="422" t="s">
        <v>101</v>
      </c>
      <c r="B40" s="422"/>
      <c r="C40" s="422"/>
      <c r="D40" s="422"/>
      <c r="E40" s="422"/>
      <c r="F40" s="422"/>
      <c r="G40" s="422"/>
      <c r="H40" s="422"/>
      <c r="I40" s="423"/>
      <c r="J40" s="423"/>
      <c r="K40" s="423"/>
      <c r="L40" s="423"/>
    </row>
    <row r="41" spans="1:12" ht="18.75">
      <c r="A41" s="422" t="s">
        <v>102</v>
      </c>
      <c r="B41" s="422"/>
      <c r="C41" s="422"/>
      <c r="D41" s="422"/>
      <c r="E41" s="422"/>
      <c r="F41" s="422"/>
      <c r="G41" s="422"/>
      <c r="H41" s="422"/>
      <c r="I41" s="423"/>
      <c r="J41" s="423"/>
      <c r="K41" s="423"/>
      <c r="L41" s="423"/>
    </row>
    <row r="42" spans="1:12" ht="18.75">
      <c r="A42" s="422" t="s">
        <v>103</v>
      </c>
      <c r="B42" s="422"/>
      <c r="C42" s="422"/>
      <c r="D42" s="422"/>
      <c r="E42" s="422"/>
      <c r="F42" s="422"/>
      <c r="G42" s="422"/>
      <c r="H42" s="422"/>
      <c r="I42" s="423">
        <v>46327.54</v>
      </c>
      <c r="J42" s="423"/>
      <c r="K42" s="423"/>
      <c r="L42" s="423"/>
    </row>
    <row r="43" spans="1:12" ht="18.75">
      <c r="A43" s="422" t="s">
        <v>104</v>
      </c>
      <c r="B43" s="422"/>
      <c r="C43" s="422"/>
      <c r="D43" s="422"/>
      <c r="E43" s="422"/>
      <c r="F43" s="422"/>
      <c r="G43" s="422"/>
      <c r="H43" s="422"/>
      <c r="I43" s="423"/>
      <c r="J43" s="423"/>
      <c r="K43" s="423"/>
      <c r="L43" s="423"/>
    </row>
    <row r="44" spans="1:12" ht="18.75">
      <c r="A44" s="424" t="s">
        <v>105</v>
      </c>
      <c r="B44" s="424"/>
      <c r="C44" s="424"/>
      <c r="D44" s="424"/>
      <c r="E44" s="424"/>
      <c r="F44" s="424"/>
      <c r="G44" s="424"/>
      <c r="H44" s="424"/>
      <c r="I44" s="423"/>
      <c r="J44" s="423"/>
      <c r="K44" s="423"/>
      <c r="L44" s="423"/>
    </row>
    <row r="45" spans="1:12" ht="18.75">
      <c r="A45" s="422" t="s">
        <v>80</v>
      </c>
      <c r="B45" s="422"/>
      <c r="C45" s="422"/>
      <c r="D45" s="422"/>
      <c r="E45" s="422"/>
      <c r="F45" s="422"/>
      <c r="G45" s="422"/>
      <c r="H45" s="422"/>
      <c r="I45" s="423"/>
      <c r="J45" s="423"/>
      <c r="K45" s="423"/>
      <c r="L45" s="423"/>
    </row>
    <row r="46" spans="1:12" ht="18.75">
      <c r="A46" s="422" t="s">
        <v>106</v>
      </c>
      <c r="B46" s="422"/>
      <c r="C46" s="422"/>
      <c r="D46" s="422"/>
      <c r="E46" s="422"/>
      <c r="F46" s="422"/>
      <c r="G46" s="422"/>
      <c r="H46" s="422"/>
      <c r="I46" s="423"/>
      <c r="J46" s="423"/>
      <c r="K46" s="423"/>
      <c r="L46" s="423"/>
    </row>
    <row r="47" spans="1:12" ht="23.25" customHeight="1">
      <c r="A47" s="422" t="s">
        <v>107</v>
      </c>
      <c r="B47" s="422"/>
      <c r="C47" s="422"/>
      <c r="D47" s="422"/>
      <c r="E47" s="422"/>
      <c r="F47" s="422"/>
      <c r="G47" s="422"/>
      <c r="H47" s="422"/>
      <c r="I47" s="423"/>
      <c r="J47" s="423"/>
      <c r="K47" s="423"/>
      <c r="L47" s="423"/>
    </row>
    <row r="48" spans="1:12" ht="18.75">
      <c r="A48" s="422" t="s">
        <v>94</v>
      </c>
      <c r="B48" s="422"/>
      <c r="C48" s="422"/>
      <c r="D48" s="422"/>
      <c r="E48" s="422"/>
      <c r="F48" s="422"/>
      <c r="G48" s="422"/>
      <c r="H48" s="422"/>
      <c r="I48" s="423"/>
      <c r="J48" s="423"/>
      <c r="K48" s="423"/>
      <c r="L48" s="423"/>
    </row>
    <row r="49" spans="1:12" ht="18.75">
      <c r="A49" s="422" t="s">
        <v>108</v>
      </c>
      <c r="B49" s="422"/>
      <c r="C49" s="422"/>
      <c r="D49" s="422"/>
      <c r="E49" s="422"/>
      <c r="F49" s="422"/>
      <c r="G49" s="422"/>
      <c r="H49" s="422"/>
      <c r="I49" s="423"/>
      <c r="J49" s="423"/>
      <c r="K49" s="423"/>
      <c r="L49" s="423"/>
    </row>
    <row r="50" spans="1:12" ht="18.75">
      <c r="A50" s="422" t="s">
        <v>109</v>
      </c>
      <c r="B50" s="422"/>
      <c r="C50" s="422"/>
      <c r="D50" s="422"/>
      <c r="E50" s="422"/>
      <c r="F50" s="422"/>
      <c r="G50" s="422"/>
      <c r="H50" s="422"/>
      <c r="I50" s="423"/>
      <c r="J50" s="423"/>
      <c r="K50" s="423"/>
      <c r="L50" s="423"/>
    </row>
    <row r="51" spans="1:12" ht="18.75">
      <c r="A51" s="422" t="s">
        <v>110</v>
      </c>
      <c r="B51" s="422"/>
      <c r="C51" s="422"/>
      <c r="D51" s="422"/>
      <c r="E51" s="422"/>
      <c r="F51" s="422"/>
      <c r="G51" s="422"/>
      <c r="H51" s="422"/>
      <c r="I51" s="423"/>
      <c r="J51" s="423"/>
      <c r="K51" s="423"/>
      <c r="L51" s="423"/>
    </row>
    <row r="52" spans="1:12" ht="18.75">
      <c r="A52" s="422" t="s">
        <v>111</v>
      </c>
      <c r="B52" s="422"/>
      <c r="C52" s="422"/>
      <c r="D52" s="422"/>
      <c r="E52" s="422"/>
      <c r="F52" s="422"/>
      <c r="G52" s="422"/>
      <c r="H52" s="422"/>
      <c r="I52" s="423"/>
      <c r="J52" s="423"/>
      <c r="K52" s="423"/>
      <c r="L52" s="423"/>
    </row>
    <row r="53" spans="1:12" ht="18.75">
      <c r="A53" s="422" t="s">
        <v>112</v>
      </c>
      <c r="B53" s="422"/>
      <c r="C53" s="422"/>
      <c r="D53" s="422"/>
      <c r="E53" s="422"/>
      <c r="F53" s="422"/>
      <c r="G53" s="422"/>
      <c r="H53" s="422"/>
      <c r="I53" s="423"/>
      <c r="J53" s="423"/>
      <c r="K53" s="423"/>
      <c r="L53" s="423"/>
    </row>
    <row r="54" spans="1:12" ht="18.75">
      <c r="A54" s="422" t="s">
        <v>113</v>
      </c>
      <c r="B54" s="422"/>
      <c r="C54" s="422"/>
      <c r="D54" s="422"/>
      <c r="E54" s="422"/>
      <c r="F54" s="422"/>
      <c r="G54" s="422"/>
      <c r="H54" s="422"/>
      <c r="I54" s="423"/>
      <c r="J54" s="423"/>
      <c r="K54" s="423"/>
      <c r="L54" s="423"/>
    </row>
    <row r="55" spans="1:12" ht="18.75">
      <c r="A55" s="422" t="s">
        <v>114</v>
      </c>
      <c r="B55" s="422"/>
      <c r="C55" s="422"/>
      <c r="D55" s="422"/>
      <c r="E55" s="422"/>
      <c r="F55" s="422"/>
      <c r="G55" s="422"/>
      <c r="H55" s="422"/>
      <c r="I55" s="423"/>
      <c r="J55" s="423"/>
      <c r="K55" s="423"/>
      <c r="L55" s="423"/>
    </row>
    <row r="56" spans="1:12" ht="18.75">
      <c r="A56" s="422" t="s">
        <v>115</v>
      </c>
      <c r="B56" s="422"/>
      <c r="C56" s="422"/>
      <c r="D56" s="422"/>
      <c r="E56" s="422"/>
      <c r="F56" s="422"/>
      <c r="G56" s="422"/>
      <c r="H56" s="422"/>
      <c r="I56" s="423"/>
      <c r="J56" s="423"/>
      <c r="K56" s="423"/>
      <c r="L56" s="423"/>
    </row>
    <row r="57" spans="1:12" ht="18.75">
      <c r="A57" s="422" t="s">
        <v>116</v>
      </c>
      <c r="B57" s="422"/>
      <c r="C57" s="422"/>
      <c r="D57" s="422"/>
      <c r="E57" s="422"/>
      <c r="F57" s="422"/>
      <c r="G57" s="422"/>
      <c r="H57" s="422"/>
      <c r="I57" s="423"/>
      <c r="J57" s="423"/>
      <c r="K57" s="423"/>
      <c r="L57" s="423"/>
    </row>
    <row r="58" spans="1:12" ht="18.75">
      <c r="A58" s="422" t="s">
        <v>117</v>
      </c>
      <c r="B58" s="422"/>
      <c r="C58" s="422"/>
      <c r="D58" s="422"/>
      <c r="E58" s="422"/>
      <c r="F58" s="422"/>
      <c r="G58" s="422"/>
      <c r="H58" s="422"/>
      <c r="I58" s="423"/>
      <c r="J58" s="423"/>
      <c r="K58" s="423"/>
      <c r="L58" s="423"/>
    </row>
    <row r="59" spans="1:12" ht="18.75">
      <c r="A59" s="422" t="s">
        <v>118</v>
      </c>
      <c r="B59" s="422"/>
      <c r="C59" s="422"/>
      <c r="D59" s="422"/>
      <c r="E59" s="422"/>
      <c r="F59" s="422"/>
      <c r="G59" s="422"/>
      <c r="H59" s="422"/>
      <c r="I59" s="423"/>
      <c r="J59" s="423"/>
      <c r="K59" s="423"/>
      <c r="L59" s="423"/>
    </row>
    <row r="60" spans="1:12" ht="18.75">
      <c r="A60" s="422" t="s">
        <v>119</v>
      </c>
      <c r="B60" s="422"/>
      <c r="C60" s="422"/>
      <c r="D60" s="422"/>
      <c r="E60" s="422"/>
      <c r="F60" s="422"/>
      <c r="G60" s="422"/>
      <c r="H60" s="422"/>
      <c r="I60" s="423"/>
      <c r="J60" s="423"/>
      <c r="K60" s="423"/>
      <c r="L60" s="423"/>
    </row>
    <row r="61" spans="1:12" ht="18.75">
      <c r="A61" s="422" t="s">
        <v>120</v>
      </c>
      <c r="B61" s="422"/>
      <c r="C61" s="422"/>
      <c r="D61" s="422"/>
      <c r="E61" s="422"/>
      <c r="F61" s="422"/>
      <c r="G61" s="422"/>
      <c r="H61" s="422"/>
      <c r="I61" s="423"/>
      <c r="J61" s="423"/>
      <c r="K61" s="423"/>
      <c r="L61" s="423"/>
    </row>
    <row r="62" spans="1:12" ht="54.75" customHeight="1">
      <c r="A62" s="422" t="s">
        <v>121</v>
      </c>
      <c r="B62" s="422"/>
      <c r="C62" s="422"/>
      <c r="D62" s="422"/>
      <c r="E62" s="422"/>
      <c r="F62" s="422"/>
      <c r="G62" s="422"/>
      <c r="H62" s="422"/>
      <c r="I62" s="423"/>
      <c r="J62" s="423"/>
      <c r="K62" s="423"/>
      <c r="L62" s="423"/>
    </row>
    <row r="63" spans="1:12" ht="18.75">
      <c r="A63" s="422" t="s">
        <v>94</v>
      </c>
      <c r="B63" s="422"/>
      <c r="C63" s="422"/>
      <c r="D63" s="422"/>
      <c r="E63" s="422"/>
      <c r="F63" s="422"/>
      <c r="G63" s="422"/>
      <c r="H63" s="422"/>
      <c r="I63" s="423"/>
      <c r="J63" s="423"/>
      <c r="K63" s="423"/>
      <c r="L63" s="423"/>
    </row>
    <row r="64" spans="1:12" ht="18.75">
      <c r="A64" s="422" t="s">
        <v>122</v>
      </c>
      <c r="B64" s="422"/>
      <c r="C64" s="422"/>
      <c r="D64" s="422"/>
      <c r="E64" s="422"/>
      <c r="F64" s="422"/>
      <c r="G64" s="422"/>
      <c r="H64" s="422"/>
      <c r="I64" s="423"/>
      <c r="J64" s="423"/>
      <c r="K64" s="423"/>
      <c r="L64" s="423"/>
    </row>
    <row r="65" spans="1:12" ht="18.75">
      <c r="A65" s="422" t="s">
        <v>123</v>
      </c>
      <c r="B65" s="422"/>
      <c r="C65" s="422"/>
      <c r="D65" s="422"/>
      <c r="E65" s="422"/>
      <c r="F65" s="422"/>
      <c r="G65" s="422"/>
      <c r="H65" s="422"/>
      <c r="I65" s="423"/>
      <c r="J65" s="423"/>
      <c r="K65" s="423"/>
      <c r="L65" s="423"/>
    </row>
    <row r="66" spans="1:12" ht="18.75">
      <c r="A66" s="422" t="s">
        <v>124</v>
      </c>
      <c r="B66" s="422"/>
      <c r="C66" s="422"/>
      <c r="D66" s="422"/>
      <c r="E66" s="422"/>
      <c r="F66" s="422"/>
      <c r="G66" s="422"/>
      <c r="H66" s="422"/>
      <c r="I66" s="423"/>
      <c r="J66" s="423"/>
      <c r="K66" s="423"/>
      <c r="L66" s="423"/>
    </row>
    <row r="67" spans="1:12" ht="18.75">
      <c r="A67" s="422" t="s">
        <v>125</v>
      </c>
      <c r="B67" s="422"/>
      <c r="C67" s="422"/>
      <c r="D67" s="422"/>
      <c r="E67" s="422"/>
      <c r="F67" s="422"/>
      <c r="G67" s="422"/>
      <c r="H67" s="422"/>
      <c r="I67" s="423"/>
      <c r="J67" s="423"/>
      <c r="K67" s="423"/>
      <c r="L67" s="423"/>
    </row>
    <row r="68" spans="1:12" ht="18.75">
      <c r="A68" s="422" t="s">
        <v>126</v>
      </c>
      <c r="B68" s="422"/>
      <c r="C68" s="422"/>
      <c r="D68" s="422"/>
      <c r="E68" s="422"/>
      <c r="F68" s="422"/>
      <c r="G68" s="422"/>
      <c r="H68" s="422"/>
      <c r="I68" s="423"/>
      <c r="J68" s="423"/>
      <c r="K68" s="423"/>
      <c r="L68" s="423"/>
    </row>
    <row r="69" spans="1:12" ht="18.75">
      <c r="A69" s="422" t="s">
        <v>127</v>
      </c>
      <c r="B69" s="422"/>
      <c r="C69" s="422"/>
      <c r="D69" s="422"/>
      <c r="E69" s="422"/>
      <c r="F69" s="422"/>
      <c r="G69" s="422"/>
      <c r="H69" s="422"/>
      <c r="I69" s="423"/>
      <c r="J69" s="423"/>
      <c r="K69" s="423"/>
      <c r="L69" s="423"/>
    </row>
    <row r="70" spans="1:12" ht="18.75">
      <c r="A70" s="422" t="s">
        <v>128</v>
      </c>
      <c r="B70" s="422"/>
      <c r="C70" s="422"/>
      <c r="D70" s="422"/>
      <c r="E70" s="422"/>
      <c r="F70" s="422"/>
      <c r="G70" s="422"/>
      <c r="H70" s="422"/>
      <c r="I70" s="423"/>
      <c r="J70" s="423"/>
      <c r="K70" s="423"/>
      <c r="L70" s="423"/>
    </row>
    <row r="71" spans="1:12" ht="18.75">
      <c r="A71" s="422" t="s">
        <v>129</v>
      </c>
      <c r="B71" s="422"/>
      <c r="C71" s="422"/>
      <c r="D71" s="422"/>
      <c r="E71" s="422"/>
      <c r="F71" s="422"/>
      <c r="G71" s="422"/>
      <c r="H71" s="422"/>
      <c r="I71" s="423"/>
      <c r="J71" s="423"/>
      <c r="K71" s="423"/>
      <c r="L71" s="423"/>
    </row>
    <row r="72" spans="1:12" ht="18.75">
      <c r="A72" s="422" t="s">
        <v>130</v>
      </c>
      <c r="B72" s="422"/>
      <c r="C72" s="422"/>
      <c r="D72" s="422"/>
      <c r="E72" s="422"/>
      <c r="F72" s="422"/>
      <c r="G72" s="422"/>
      <c r="H72" s="422"/>
      <c r="I72" s="423"/>
      <c r="J72" s="423"/>
      <c r="K72" s="423"/>
      <c r="L72" s="423"/>
    </row>
    <row r="73" spans="1:12" ht="18.75">
      <c r="A73" s="422" t="s">
        <v>131</v>
      </c>
      <c r="B73" s="422"/>
      <c r="C73" s="422"/>
      <c r="D73" s="422"/>
      <c r="E73" s="422"/>
      <c r="F73" s="422"/>
      <c r="G73" s="422"/>
      <c r="H73" s="422"/>
      <c r="I73" s="423"/>
      <c r="J73" s="423"/>
      <c r="K73" s="423"/>
      <c r="L73" s="423"/>
    </row>
    <row r="74" spans="1:12" ht="18.75">
      <c r="A74" s="422" t="s">
        <v>132</v>
      </c>
      <c r="B74" s="422"/>
      <c r="C74" s="422"/>
      <c r="D74" s="422"/>
      <c r="E74" s="422"/>
      <c r="F74" s="422"/>
      <c r="G74" s="422"/>
      <c r="H74" s="422"/>
      <c r="I74" s="423"/>
      <c r="J74" s="423"/>
      <c r="K74" s="423"/>
      <c r="L74" s="423"/>
    </row>
    <row r="75" spans="1:12" ht="18.75">
      <c r="A75" s="422" t="s">
        <v>133</v>
      </c>
      <c r="B75" s="422"/>
      <c r="C75" s="422"/>
      <c r="D75" s="422"/>
      <c r="E75" s="422"/>
      <c r="F75" s="422"/>
      <c r="G75" s="422"/>
      <c r="H75" s="422"/>
      <c r="I75" s="423"/>
      <c r="J75" s="423"/>
      <c r="K75" s="423"/>
      <c r="L75" s="423"/>
    </row>
    <row r="76" spans="1:12" ht="18.75">
      <c r="A76" s="422" t="s">
        <v>134</v>
      </c>
      <c r="B76" s="422"/>
      <c r="C76" s="422"/>
      <c r="D76" s="422"/>
      <c r="E76" s="422"/>
      <c r="F76" s="422"/>
      <c r="G76" s="422"/>
      <c r="H76" s="422"/>
      <c r="I76" s="423"/>
      <c r="J76" s="423"/>
      <c r="K76" s="423"/>
      <c r="L76" s="423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35433070866141736" bottom="0.35433070866141736" header="0" footer="0"/>
  <pageSetup paperSize="9" scale="6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view="pageBreakPreview" zoomScale="65" zoomScaleNormal="76" zoomScaleSheetLayoutView="65" workbookViewId="0">
      <selection sqref="A1:XFD1048576"/>
    </sheetView>
  </sheetViews>
  <sheetFormatPr defaultColWidth="9.140625" defaultRowHeight="15"/>
  <cols>
    <col min="1" max="1" width="47.140625" style="242" customWidth="1"/>
    <col min="2" max="2" width="8" style="242" customWidth="1"/>
    <col min="3" max="3" width="7.85546875" style="242" customWidth="1"/>
    <col min="4" max="4" width="0.140625" style="242" customWidth="1"/>
    <col min="5" max="5" width="16.42578125" style="242" customWidth="1"/>
    <col min="6" max="6" width="15.5703125" style="242" customWidth="1"/>
    <col min="7" max="7" width="16" style="242" customWidth="1"/>
    <col min="8" max="9" width="16.85546875" style="242" customWidth="1"/>
    <col min="10" max="10" width="14.7109375" style="242" customWidth="1"/>
    <col min="11" max="11" width="15.28515625" style="242" customWidth="1"/>
    <col min="12" max="12" width="15.7109375" style="242" customWidth="1"/>
    <col min="13" max="13" width="18.140625" style="242" customWidth="1"/>
    <col min="14" max="14" width="14.140625" style="242" customWidth="1"/>
    <col min="15" max="15" width="15.85546875" style="242" customWidth="1"/>
    <col min="16" max="16" width="14.42578125" style="242" customWidth="1"/>
    <col min="17" max="16384" width="9.140625" style="242"/>
  </cols>
  <sheetData>
    <row r="1" spans="1:16" ht="22.5" customHeight="1">
      <c r="A1" s="426" t="s">
        <v>405</v>
      </c>
      <c r="B1" s="426"/>
      <c r="C1" s="426"/>
      <c r="D1" s="426"/>
      <c r="E1" s="426"/>
      <c r="F1" s="426"/>
      <c r="O1" s="242" t="s">
        <v>138</v>
      </c>
    </row>
    <row r="2" spans="1:16" ht="19.5" customHeight="1">
      <c r="A2" s="243" t="s">
        <v>395</v>
      </c>
      <c r="B2" s="243"/>
      <c r="C2" s="243"/>
      <c r="D2" s="243"/>
      <c r="E2" s="243"/>
      <c r="F2" s="243"/>
    </row>
    <row r="3" spans="1:16" ht="13.5" customHeight="1">
      <c r="A3" s="243"/>
      <c r="B3" s="243"/>
      <c r="C3" s="243"/>
      <c r="D3" s="243"/>
      <c r="E3" s="243"/>
      <c r="F3" s="243"/>
    </row>
    <row r="4" spans="1:16" ht="35.25" customHeight="1">
      <c r="A4" s="433" t="s">
        <v>1</v>
      </c>
      <c r="B4" s="433" t="s">
        <v>26</v>
      </c>
      <c r="C4" s="433" t="s">
        <v>2</v>
      </c>
      <c r="D4" s="433" t="s">
        <v>32</v>
      </c>
      <c r="E4" s="430">
        <v>2017</v>
      </c>
      <c r="F4" s="431"/>
      <c r="G4" s="431"/>
      <c r="H4" s="432"/>
      <c r="I4" s="427" t="s">
        <v>150</v>
      </c>
      <c r="J4" s="428"/>
      <c r="K4" s="428"/>
      <c r="L4" s="429"/>
      <c r="M4" s="427" t="s">
        <v>151</v>
      </c>
      <c r="N4" s="428"/>
      <c r="O4" s="428"/>
      <c r="P4" s="429"/>
    </row>
    <row r="5" spans="1:16" ht="172.5" customHeight="1">
      <c r="A5" s="434"/>
      <c r="B5" s="434"/>
      <c r="C5" s="434"/>
      <c r="D5" s="434"/>
      <c r="E5" s="244" t="s">
        <v>3</v>
      </c>
      <c r="F5" s="244" t="s">
        <v>4</v>
      </c>
      <c r="G5" s="244" t="s">
        <v>31</v>
      </c>
      <c r="H5" s="244" t="s">
        <v>5</v>
      </c>
      <c r="I5" s="244" t="s">
        <v>3</v>
      </c>
      <c r="J5" s="244" t="s">
        <v>4</v>
      </c>
      <c r="K5" s="244" t="s">
        <v>31</v>
      </c>
      <c r="L5" s="244" t="s">
        <v>5</v>
      </c>
      <c r="M5" s="244" t="s">
        <v>3</v>
      </c>
      <c r="N5" s="244" t="s">
        <v>4</v>
      </c>
      <c r="O5" s="244" t="s">
        <v>31</v>
      </c>
      <c r="P5" s="244" t="s">
        <v>5</v>
      </c>
    </row>
    <row r="6" spans="1:16" ht="24" customHeight="1">
      <c r="A6" s="245" t="s">
        <v>153</v>
      </c>
      <c r="B6" s="246">
        <v>100</v>
      </c>
      <c r="C6" s="247"/>
      <c r="D6" s="247"/>
      <c r="E6" s="239">
        <f>F6+G6+H6</f>
        <v>51096666.18</v>
      </c>
      <c r="F6" s="239">
        <f t="shared" ref="F6:G6" si="0">F7+F8+F9+F10+F11+F12+F13</f>
        <v>17874266.18</v>
      </c>
      <c r="G6" s="239">
        <f t="shared" si="0"/>
        <v>178800</v>
      </c>
      <c r="H6" s="239">
        <f>H7+H8+H9+H10+H11+H12+H13</f>
        <v>33043600</v>
      </c>
      <c r="I6" s="239">
        <f>J6+K6+L6</f>
        <v>53251091.859999999</v>
      </c>
      <c r="J6" s="239">
        <f t="shared" ref="J6:K6" si="1">J7+J8+J9+J10+J11+J12+J13</f>
        <v>16951091.859999999</v>
      </c>
      <c r="K6" s="239">
        <f t="shared" si="1"/>
        <v>0</v>
      </c>
      <c r="L6" s="239">
        <f>L7+L8+L9+L10+L11+L12+L13</f>
        <v>36300000</v>
      </c>
      <c r="M6" s="239">
        <f>N6+O6+P6</f>
        <v>56551091.859999999</v>
      </c>
      <c r="N6" s="239">
        <f t="shared" ref="N6:O6" si="2">N7+N8+N9+N10+N11+N12+N13</f>
        <v>16951091.859999999</v>
      </c>
      <c r="O6" s="239">
        <f t="shared" si="2"/>
        <v>0</v>
      </c>
      <c r="P6" s="239">
        <f>P7+P8+P9+P10+P11+P12+P13</f>
        <v>39600000</v>
      </c>
    </row>
    <row r="7" spans="1:16" ht="19.5" customHeight="1">
      <c r="A7" s="248" t="s">
        <v>154</v>
      </c>
      <c r="B7" s="246">
        <v>110</v>
      </c>
      <c r="C7" s="247"/>
      <c r="D7" s="247"/>
      <c r="E7" s="239">
        <f t="shared" ref="E7:E63" si="3">F7+G7+H7</f>
        <v>0</v>
      </c>
      <c r="F7" s="244"/>
      <c r="G7" s="244"/>
      <c r="H7" s="244"/>
      <c r="I7" s="239">
        <f t="shared" ref="I7:I63" si="4">J7+K7+L7</f>
        <v>0</v>
      </c>
      <c r="J7" s="244"/>
      <c r="K7" s="244"/>
      <c r="L7" s="244"/>
      <c r="M7" s="239">
        <f t="shared" ref="M7:M63" si="5">N7+O7+P7</f>
        <v>0</v>
      </c>
      <c r="N7" s="244"/>
      <c r="O7" s="244"/>
      <c r="P7" s="244"/>
    </row>
    <row r="8" spans="1:16" ht="21" customHeight="1">
      <c r="A8" s="248" t="s">
        <v>155</v>
      </c>
      <c r="B8" s="246">
        <v>120</v>
      </c>
      <c r="C8" s="247"/>
      <c r="D8" s="247"/>
      <c r="E8" s="239">
        <f t="shared" si="3"/>
        <v>51053066.18</v>
      </c>
      <c r="F8" s="249">
        <v>17874266.18</v>
      </c>
      <c r="G8" s="249">
        <v>178800</v>
      </c>
      <c r="H8" s="250">
        <v>33000000</v>
      </c>
      <c r="I8" s="239">
        <f t="shared" si="4"/>
        <v>53251091.859999999</v>
      </c>
      <c r="J8" s="249">
        <v>16951091.859999999</v>
      </c>
      <c r="K8" s="244"/>
      <c r="L8" s="250">
        <v>36300000</v>
      </c>
      <c r="M8" s="239">
        <f t="shared" si="5"/>
        <v>56551091.859999999</v>
      </c>
      <c r="N8" s="249">
        <v>16951091.859999999</v>
      </c>
      <c r="O8" s="244"/>
      <c r="P8" s="250">
        <v>39600000</v>
      </c>
    </row>
    <row r="9" spans="1:16" ht="31.5" customHeight="1">
      <c r="A9" s="248" t="s">
        <v>156</v>
      </c>
      <c r="B9" s="246">
        <v>130</v>
      </c>
      <c r="C9" s="247"/>
      <c r="D9" s="247"/>
      <c r="E9" s="239">
        <f t="shared" si="3"/>
        <v>0</v>
      </c>
      <c r="F9" s="244"/>
      <c r="G9" s="244"/>
      <c r="H9" s="251"/>
      <c r="I9" s="239">
        <f t="shared" si="4"/>
        <v>0</v>
      </c>
      <c r="J9" s="244"/>
      <c r="K9" s="244"/>
      <c r="L9" s="251"/>
      <c r="M9" s="239">
        <f t="shared" si="5"/>
        <v>0</v>
      </c>
      <c r="N9" s="244"/>
      <c r="O9" s="244"/>
      <c r="P9" s="251"/>
    </row>
    <row r="10" spans="1:16" ht="27.75" hidden="1" customHeight="1">
      <c r="A10" s="248" t="s">
        <v>157</v>
      </c>
      <c r="B10" s="246">
        <v>140</v>
      </c>
      <c r="C10" s="247"/>
      <c r="D10" s="247"/>
      <c r="E10" s="239">
        <f t="shared" si="3"/>
        <v>0</v>
      </c>
      <c r="F10" s="244"/>
      <c r="G10" s="244"/>
      <c r="H10" s="244"/>
      <c r="I10" s="239">
        <f t="shared" si="4"/>
        <v>0</v>
      </c>
      <c r="J10" s="244"/>
      <c r="K10" s="244"/>
      <c r="L10" s="244"/>
      <c r="M10" s="239">
        <f t="shared" si="5"/>
        <v>0</v>
      </c>
      <c r="N10" s="244"/>
      <c r="O10" s="244"/>
      <c r="P10" s="244"/>
    </row>
    <row r="11" spans="1:16" ht="21" customHeight="1">
      <c r="A11" s="248" t="s">
        <v>158</v>
      </c>
      <c r="B11" s="246">
        <v>150</v>
      </c>
      <c r="C11" s="247"/>
      <c r="D11" s="247"/>
      <c r="E11" s="239">
        <f t="shared" si="3"/>
        <v>0</v>
      </c>
      <c r="F11" s="244"/>
      <c r="G11" s="244"/>
      <c r="H11" s="244"/>
      <c r="I11" s="239">
        <f t="shared" si="4"/>
        <v>0</v>
      </c>
      <c r="J11" s="244"/>
      <c r="K11" s="244"/>
      <c r="L11" s="244"/>
      <c r="M11" s="239">
        <f t="shared" si="5"/>
        <v>0</v>
      </c>
      <c r="N11" s="244"/>
      <c r="O11" s="244"/>
      <c r="P11" s="244"/>
    </row>
    <row r="12" spans="1:16" ht="17.25" customHeight="1">
      <c r="A12" s="248" t="s">
        <v>159</v>
      </c>
      <c r="B12" s="246">
        <v>160</v>
      </c>
      <c r="C12" s="247"/>
      <c r="D12" s="247"/>
      <c r="E12" s="239">
        <f t="shared" si="3"/>
        <v>43600</v>
      </c>
      <c r="F12" s="244"/>
      <c r="G12" s="244"/>
      <c r="H12" s="249">
        <v>43600</v>
      </c>
      <c r="I12" s="239">
        <f t="shared" si="4"/>
        <v>0</v>
      </c>
      <c r="J12" s="244"/>
      <c r="K12" s="244"/>
      <c r="L12" s="244"/>
      <c r="M12" s="239">
        <f t="shared" si="5"/>
        <v>0</v>
      </c>
      <c r="N12" s="244"/>
      <c r="O12" s="244"/>
      <c r="P12" s="244"/>
    </row>
    <row r="13" spans="1:16" ht="16.5" customHeight="1">
      <c r="A13" s="248" t="s">
        <v>160</v>
      </c>
      <c r="B13" s="246">
        <v>180</v>
      </c>
      <c r="C13" s="247"/>
      <c r="D13" s="247"/>
      <c r="E13" s="239">
        <f t="shared" si="3"/>
        <v>0</v>
      </c>
      <c r="F13" s="244"/>
      <c r="G13" s="244"/>
      <c r="H13" s="244"/>
      <c r="I13" s="239">
        <f t="shared" si="4"/>
        <v>0</v>
      </c>
      <c r="J13" s="244"/>
      <c r="K13" s="244"/>
      <c r="L13" s="244"/>
      <c r="M13" s="239">
        <f t="shared" si="5"/>
        <v>0</v>
      </c>
      <c r="N13" s="244"/>
      <c r="O13" s="244"/>
      <c r="P13" s="244"/>
    </row>
    <row r="14" spans="1:16" ht="16.5" customHeight="1">
      <c r="A14" s="252" t="s">
        <v>6</v>
      </c>
      <c r="B14" s="253">
        <v>200</v>
      </c>
      <c r="C14" s="254"/>
      <c r="D14" s="254"/>
      <c r="E14" s="239">
        <f t="shared" si="3"/>
        <v>53266523.549999997</v>
      </c>
      <c r="F14" s="239">
        <f t="shared" ref="F14:P14" si="6">F15+F20+F29+F36+F34</f>
        <v>18214736.829999998</v>
      </c>
      <c r="G14" s="239">
        <f t="shared" si="6"/>
        <v>178800</v>
      </c>
      <c r="H14" s="239">
        <f t="shared" si="6"/>
        <v>34872986.719999999</v>
      </c>
      <c r="I14" s="239">
        <f t="shared" si="4"/>
        <v>53251091.859999999</v>
      </c>
      <c r="J14" s="239">
        <f t="shared" ref="J14" si="7">J15+J20+J29+J36+J34</f>
        <v>16951091.859999999</v>
      </c>
      <c r="K14" s="239">
        <f t="shared" si="6"/>
        <v>0</v>
      </c>
      <c r="L14" s="239">
        <f t="shared" si="6"/>
        <v>36300000</v>
      </c>
      <c r="M14" s="239">
        <f t="shared" si="5"/>
        <v>56551091.859999999</v>
      </c>
      <c r="N14" s="239">
        <f t="shared" ref="N14" si="8">N15+N20+N29+N36+N34</f>
        <v>16951091.859999999</v>
      </c>
      <c r="O14" s="239">
        <f t="shared" si="6"/>
        <v>0</v>
      </c>
      <c r="P14" s="239">
        <f t="shared" si="6"/>
        <v>39600000</v>
      </c>
    </row>
    <row r="15" spans="1:16" ht="17.25" customHeight="1">
      <c r="A15" s="255" t="s">
        <v>23</v>
      </c>
      <c r="B15" s="253">
        <v>210</v>
      </c>
      <c r="C15" s="256"/>
      <c r="D15" s="256"/>
      <c r="E15" s="239">
        <f t="shared" si="3"/>
        <v>34343128.859999999</v>
      </c>
      <c r="F15" s="240">
        <f t="shared" ref="F15:P15" si="9">F16</f>
        <v>13445496.83</v>
      </c>
      <c r="G15" s="240">
        <f t="shared" si="9"/>
        <v>0</v>
      </c>
      <c r="H15" s="240">
        <f t="shared" si="9"/>
        <v>20897632.030000001</v>
      </c>
      <c r="I15" s="239">
        <f t="shared" si="4"/>
        <v>34670891.859999999</v>
      </c>
      <c r="J15" s="240">
        <f t="shared" si="9"/>
        <v>12890891.859999999</v>
      </c>
      <c r="K15" s="240">
        <f t="shared" si="9"/>
        <v>0</v>
      </c>
      <c r="L15" s="240">
        <f t="shared" si="9"/>
        <v>21780000</v>
      </c>
      <c r="M15" s="239">
        <f t="shared" si="5"/>
        <v>36650831.859999999</v>
      </c>
      <c r="N15" s="240">
        <f t="shared" si="9"/>
        <v>12890891.859999999</v>
      </c>
      <c r="O15" s="240">
        <f t="shared" si="9"/>
        <v>0</v>
      </c>
      <c r="P15" s="240">
        <f t="shared" si="9"/>
        <v>23759940</v>
      </c>
    </row>
    <row r="16" spans="1:16" ht="27.75" customHeight="1">
      <c r="A16" s="255" t="s">
        <v>24</v>
      </c>
      <c r="B16" s="253">
        <v>211</v>
      </c>
      <c r="C16" s="256"/>
      <c r="D16" s="256"/>
      <c r="E16" s="239">
        <f t="shared" si="3"/>
        <v>34343128.859999999</v>
      </c>
      <c r="F16" s="240">
        <f t="shared" ref="F16:P16" si="10">F17+F18</f>
        <v>13445496.83</v>
      </c>
      <c r="G16" s="240">
        <f t="shared" si="10"/>
        <v>0</v>
      </c>
      <c r="H16" s="240">
        <f t="shared" si="10"/>
        <v>20897632.030000001</v>
      </c>
      <c r="I16" s="239">
        <f t="shared" si="4"/>
        <v>34670891.859999999</v>
      </c>
      <c r="J16" s="240">
        <f t="shared" ref="J16" si="11">J17+J18</f>
        <v>12890891.859999999</v>
      </c>
      <c r="K16" s="240">
        <f t="shared" si="10"/>
        <v>0</v>
      </c>
      <c r="L16" s="240">
        <f t="shared" si="10"/>
        <v>21780000</v>
      </c>
      <c r="M16" s="239">
        <f t="shared" si="5"/>
        <v>36650831.859999999</v>
      </c>
      <c r="N16" s="240">
        <f t="shared" ref="N16" si="12">N17+N18</f>
        <v>12890891.859999999</v>
      </c>
      <c r="O16" s="240">
        <f t="shared" si="10"/>
        <v>0</v>
      </c>
      <c r="P16" s="240">
        <f t="shared" si="10"/>
        <v>23759940</v>
      </c>
    </row>
    <row r="17" spans="1:16" ht="17.25" customHeight="1">
      <c r="A17" s="257" t="s">
        <v>396</v>
      </c>
      <c r="B17" s="258"/>
      <c r="C17" s="259">
        <v>111</v>
      </c>
      <c r="D17" s="259">
        <v>211</v>
      </c>
      <c r="E17" s="239">
        <f t="shared" si="3"/>
        <v>26354747.84</v>
      </c>
      <c r="F17" s="227">
        <f>9900841.86+340470.65</f>
        <v>10241312.51</v>
      </c>
      <c r="G17" s="227"/>
      <c r="H17" s="227">
        <v>16113435.33</v>
      </c>
      <c r="I17" s="239">
        <f t="shared" si="4"/>
        <v>26628841.859999999</v>
      </c>
      <c r="J17" s="227">
        <v>9900841.8599999994</v>
      </c>
      <c r="K17" s="227"/>
      <c r="L17" s="227">
        <v>16728000</v>
      </c>
      <c r="M17" s="239">
        <f t="shared" si="5"/>
        <v>28149641.859999999</v>
      </c>
      <c r="N17" s="227">
        <v>9900841.8599999994</v>
      </c>
      <c r="O17" s="227"/>
      <c r="P17" s="227">
        <v>18248800</v>
      </c>
    </row>
    <row r="18" spans="1:16" ht="21" customHeight="1">
      <c r="A18" s="257" t="s">
        <v>8</v>
      </c>
      <c r="B18" s="258"/>
      <c r="C18" s="259">
        <v>119</v>
      </c>
      <c r="D18" s="259">
        <v>213</v>
      </c>
      <c r="E18" s="239">
        <f t="shared" si="3"/>
        <v>7988381.0199999996</v>
      </c>
      <c r="F18" s="227">
        <v>3204184.32</v>
      </c>
      <c r="G18" s="227"/>
      <c r="H18" s="227">
        <v>4784196.7</v>
      </c>
      <c r="I18" s="239">
        <f t="shared" si="4"/>
        <v>8042050</v>
      </c>
      <c r="J18" s="227">
        <v>2990050</v>
      </c>
      <c r="K18" s="227"/>
      <c r="L18" s="227">
        <v>5052000</v>
      </c>
      <c r="M18" s="239">
        <f t="shared" si="5"/>
        <v>8501190</v>
      </c>
      <c r="N18" s="227">
        <v>2990050</v>
      </c>
      <c r="O18" s="227"/>
      <c r="P18" s="227">
        <v>5511140</v>
      </c>
    </row>
    <row r="19" spans="1:16" ht="27.75" customHeight="1">
      <c r="A19" s="257" t="s">
        <v>397</v>
      </c>
      <c r="B19" s="258"/>
      <c r="C19" s="259">
        <v>112</v>
      </c>
      <c r="D19" s="259"/>
      <c r="E19" s="239">
        <f t="shared" si="3"/>
        <v>0</v>
      </c>
      <c r="F19" s="227"/>
      <c r="G19" s="227"/>
      <c r="H19" s="227"/>
      <c r="I19" s="239">
        <f t="shared" si="4"/>
        <v>0</v>
      </c>
      <c r="J19" s="227"/>
      <c r="K19" s="227"/>
      <c r="L19" s="227"/>
      <c r="M19" s="239">
        <f t="shared" si="5"/>
        <v>0</v>
      </c>
      <c r="N19" s="227"/>
      <c r="O19" s="227"/>
      <c r="P19" s="227"/>
    </row>
    <row r="20" spans="1:16" ht="21" customHeight="1">
      <c r="A20" s="255" t="s">
        <v>25</v>
      </c>
      <c r="B20" s="253">
        <v>220</v>
      </c>
      <c r="C20" s="256">
        <v>300</v>
      </c>
      <c r="D20" s="256"/>
      <c r="E20" s="239">
        <f t="shared" si="3"/>
        <v>709040</v>
      </c>
      <c r="F20" s="240">
        <f>F21+F22+F23+F24+F25+F26+F27+F28</f>
        <v>709040</v>
      </c>
      <c r="G20" s="240">
        <f>G21+G22+G23+G24+G25+G26+G27+G28</f>
        <v>0</v>
      </c>
      <c r="H20" s="240">
        <f>H21+H22+H23+H24+H25+H26+H27+H28</f>
        <v>0</v>
      </c>
      <c r="I20" s="239">
        <f t="shared" si="4"/>
        <v>0</v>
      </c>
      <c r="J20" s="240">
        <f>J21+J22+J23+J24+J25+J26+J27+J28</f>
        <v>0</v>
      </c>
      <c r="K20" s="240">
        <f t="shared" ref="K20:P20" si="13">K21+K22+K23+K24+K25+K26+K27+K28</f>
        <v>0</v>
      </c>
      <c r="L20" s="240">
        <f t="shared" si="13"/>
        <v>0</v>
      </c>
      <c r="M20" s="239">
        <f t="shared" si="5"/>
        <v>0</v>
      </c>
      <c r="N20" s="240">
        <f>N21+N22+N23+N24+N25+N26+N27+N28</f>
        <v>0</v>
      </c>
      <c r="O20" s="240">
        <f t="shared" si="13"/>
        <v>0</v>
      </c>
      <c r="P20" s="240">
        <f t="shared" si="13"/>
        <v>0</v>
      </c>
    </row>
    <row r="21" spans="1:16" ht="23.25" hidden="1" customHeight="1">
      <c r="A21" s="257" t="s">
        <v>7</v>
      </c>
      <c r="B21" s="258"/>
      <c r="C21" s="259">
        <v>112</v>
      </c>
      <c r="D21" s="259">
        <v>212</v>
      </c>
      <c r="E21" s="239">
        <f t="shared" si="3"/>
        <v>0</v>
      </c>
      <c r="F21" s="227"/>
      <c r="G21" s="227"/>
      <c r="H21" s="227"/>
      <c r="I21" s="239">
        <f t="shared" si="4"/>
        <v>0</v>
      </c>
      <c r="J21" s="227"/>
      <c r="K21" s="227"/>
      <c r="L21" s="227"/>
      <c r="M21" s="239">
        <f t="shared" si="5"/>
        <v>0</v>
      </c>
      <c r="N21" s="227"/>
      <c r="O21" s="227"/>
      <c r="P21" s="227"/>
    </row>
    <row r="22" spans="1:16" ht="27.75" hidden="1" customHeight="1">
      <c r="A22" s="257" t="s">
        <v>10</v>
      </c>
      <c r="B22" s="258"/>
      <c r="C22" s="259">
        <v>112</v>
      </c>
      <c r="D22" s="259">
        <v>222</v>
      </c>
      <c r="E22" s="239">
        <f t="shared" si="3"/>
        <v>0</v>
      </c>
      <c r="F22" s="227"/>
      <c r="G22" s="227"/>
      <c r="H22" s="227"/>
      <c r="I22" s="239">
        <f t="shared" si="4"/>
        <v>0</v>
      </c>
      <c r="J22" s="227"/>
      <c r="K22" s="227"/>
      <c r="L22" s="227"/>
      <c r="M22" s="239">
        <f t="shared" si="5"/>
        <v>0</v>
      </c>
      <c r="N22" s="227"/>
      <c r="O22" s="227"/>
      <c r="P22" s="227"/>
    </row>
    <row r="23" spans="1:16" ht="27.75" hidden="1" customHeight="1">
      <c r="A23" s="257" t="s">
        <v>11</v>
      </c>
      <c r="B23" s="258"/>
      <c r="C23" s="259">
        <v>112</v>
      </c>
      <c r="D23" s="259">
        <v>262</v>
      </c>
      <c r="E23" s="239">
        <f t="shared" si="3"/>
        <v>0</v>
      </c>
      <c r="F23" s="227"/>
      <c r="G23" s="227"/>
      <c r="H23" s="227"/>
      <c r="I23" s="239">
        <f t="shared" si="4"/>
        <v>0</v>
      </c>
      <c r="J23" s="227"/>
      <c r="K23" s="227"/>
      <c r="L23" s="227"/>
      <c r="M23" s="239">
        <f t="shared" si="5"/>
        <v>0</v>
      </c>
      <c r="N23" s="227"/>
      <c r="O23" s="227"/>
      <c r="P23" s="227"/>
    </row>
    <row r="24" spans="1:16" ht="27.75" hidden="1" customHeight="1">
      <c r="A24" s="257" t="s">
        <v>18</v>
      </c>
      <c r="B24" s="258"/>
      <c r="C24" s="259">
        <v>112</v>
      </c>
      <c r="D24" s="259">
        <v>290</v>
      </c>
      <c r="E24" s="239">
        <f t="shared" si="3"/>
        <v>0</v>
      </c>
      <c r="F24" s="227"/>
      <c r="G24" s="227"/>
      <c r="H24" s="227"/>
      <c r="I24" s="239">
        <f t="shared" si="4"/>
        <v>0</v>
      </c>
      <c r="J24" s="227"/>
      <c r="K24" s="227"/>
      <c r="L24" s="227"/>
      <c r="M24" s="239">
        <f t="shared" si="5"/>
        <v>0</v>
      </c>
      <c r="N24" s="227"/>
      <c r="O24" s="227"/>
      <c r="P24" s="227"/>
    </row>
    <row r="25" spans="1:16" ht="30" hidden="1" customHeight="1">
      <c r="A25" s="257" t="s">
        <v>11</v>
      </c>
      <c r="B25" s="258"/>
      <c r="C25" s="259">
        <v>119</v>
      </c>
      <c r="D25" s="259">
        <v>262</v>
      </c>
      <c r="E25" s="239">
        <f t="shared" si="3"/>
        <v>0</v>
      </c>
      <c r="F25" s="227"/>
      <c r="G25" s="227"/>
      <c r="H25" s="227"/>
      <c r="I25" s="239">
        <f t="shared" si="4"/>
        <v>0</v>
      </c>
      <c r="J25" s="227"/>
      <c r="K25" s="227"/>
      <c r="L25" s="227"/>
      <c r="M25" s="239">
        <f t="shared" si="5"/>
        <v>0</v>
      </c>
      <c r="N25" s="227"/>
      <c r="O25" s="227"/>
      <c r="P25" s="227"/>
    </row>
    <row r="26" spans="1:16" ht="41.25" customHeight="1">
      <c r="A26" s="257" t="s">
        <v>398</v>
      </c>
      <c r="B26" s="258"/>
      <c r="C26" s="259">
        <v>321</v>
      </c>
      <c r="D26" s="259">
        <v>262</v>
      </c>
      <c r="E26" s="239">
        <f t="shared" si="3"/>
        <v>709040</v>
      </c>
      <c r="F26" s="227">
        <v>709040</v>
      </c>
      <c r="G26" s="227"/>
      <c r="H26" s="227"/>
      <c r="I26" s="239">
        <f t="shared" si="4"/>
        <v>0</v>
      </c>
      <c r="J26" s="227"/>
      <c r="K26" s="227"/>
      <c r="L26" s="227"/>
      <c r="M26" s="239">
        <f t="shared" si="5"/>
        <v>0</v>
      </c>
      <c r="N26" s="227"/>
      <c r="O26" s="227"/>
      <c r="P26" s="227"/>
    </row>
    <row r="27" spans="1:16" ht="19.5" customHeight="1">
      <c r="A27" s="257" t="s">
        <v>399</v>
      </c>
      <c r="B27" s="258"/>
      <c r="C27" s="259">
        <v>340</v>
      </c>
      <c r="D27" s="259">
        <v>290</v>
      </c>
      <c r="E27" s="239">
        <f t="shared" si="3"/>
        <v>0</v>
      </c>
      <c r="F27" s="227"/>
      <c r="G27" s="227"/>
      <c r="H27" s="227"/>
      <c r="I27" s="239">
        <f t="shared" si="4"/>
        <v>0</v>
      </c>
      <c r="J27" s="227"/>
      <c r="K27" s="227"/>
      <c r="L27" s="227"/>
      <c r="M27" s="239">
        <f t="shared" si="5"/>
        <v>0</v>
      </c>
      <c r="N27" s="227"/>
      <c r="O27" s="227"/>
      <c r="P27" s="227"/>
    </row>
    <row r="28" spans="1:16" ht="19.5" customHeight="1">
      <c r="A28" s="257" t="s">
        <v>400</v>
      </c>
      <c r="B28" s="258"/>
      <c r="C28" s="259">
        <v>360</v>
      </c>
      <c r="D28" s="259"/>
      <c r="E28" s="239">
        <f t="shared" si="3"/>
        <v>0</v>
      </c>
      <c r="F28" s="227"/>
      <c r="G28" s="227"/>
      <c r="H28" s="227"/>
      <c r="I28" s="239">
        <f t="shared" si="4"/>
        <v>0</v>
      </c>
      <c r="J28" s="227"/>
      <c r="K28" s="227"/>
      <c r="L28" s="227"/>
      <c r="M28" s="239">
        <f t="shared" si="5"/>
        <v>0</v>
      </c>
      <c r="N28" s="227"/>
      <c r="O28" s="227"/>
      <c r="P28" s="227"/>
    </row>
    <row r="29" spans="1:16" ht="27.75" customHeight="1">
      <c r="A29" s="255" t="s">
        <v>34</v>
      </c>
      <c r="B29" s="253">
        <v>230</v>
      </c>
      <c r="C29" s="256">
        <v>850</v>
      </c>
      <c r="D29" s="256"/>
      <c r="E29" s="239">
        <f t="shared" si="3"/>
        <v>38822</v>
      </c>
      <c r="F29" s="240">
        <f>F30+F31+F32+F33</f>
        <v>25000</v>
      </c>
      <c r="G29" s="240">
        <f>G30+G31+G32+G33</f>
        <v>0</v>
      </c>
      <c r="H29" s="240">
        <f>H30+H31+H32+H33</f>
        <v>13822</v>
      </c>
      <c r="I29" s="239">
        <f t="shared" si="4"/>
        <v>29000</v>
      </c>
      <c r="J29" s="240">
        <f>J30+J31+J32+J33</f>
        <v>25000</v>
      </c>
      <c r="K29" s="240">
        <f t="shared" ref="K29:P29" si="14">K30+K31+K32+K33</f>
        <v>0</v>
      </c>
      <c r="L29" s="240">
        <f t="shared" si="14"/>
        <v>4000</v>
      </c>
      <c r="M29" s="239">
        <f t="shared" si="5"/>
        <v>29000</v>
      </c>
      <c r="N29" s="240">
        <f>N30+N31+N32+N33</f>
        <v>25000</v>
      </c>
      <c r="O29" s="240">
        <f t="shared" si="14"/>
        <v>0</v>
      </c>
      <c r="P29" s="240">
        <f t="shared" si="14"/>
        <v>4000</v>
      </c>
    </row>
    <row r="30" spans="1:16" ht="21" customHeight="1">
      <c r="A30" s="257" t="s">
        <v>13</v>
      </c>
      <c r="B30" s="258"/>
      <c r="C30" s="259">
        <v>851</v>
      </c>
      <c r="D30" s="259">
        <v>290</v>
      </c>
      <c r="E30" s="239">
        <f t="shared" si="3"/>
        <v>16000</v>
      </c>
      <c r="F30" s="227">
        <v>12000</v>
      </c>
      <c r="G30" s="227"/>
      <c r="H30" s="227">
        <v>4000</v>
      </c>
      <c r="I30" s="239">
        <f t="shared" si="4"/>
        <v>29000</v>
      </c>
      <c r="J30" s="227">
        <v>25000</v>
      </c>
      <c r="K30" s="227"/>
      <c r="L30" s="227">
        <v>4000</v>
      </c>
      <c r="M30" s="239">
        <f t="shared" si="5"/>
        <v>29000</v>
      </c>
      <c r="N30" s="227">
        <v>25000</v>
      </c>
      <c r="O30" s="227"/>
      <c r="P30" s="227">
        <v>4000</v>
      </c>
    </row>
    <row r="31" spans="1:16" ht="17.25" customHeight="1">
      <c r="A31" s="257" t="s">
        <v>14</v>
      </c>
      <c r="B31" s="258"/>
      <c r="C31" s="259">
        <v>851</v>
      </c>
      <c r="D31" s="259">
        <v>290</v>
      </c>
      <c r="E31" s="239">
        <f t="shared" si="3"/>
        <v>0</v>
      </c>
      <c r="F31" s="227"/>
      <c r="G31" s="227"/>
      <c r="H31" s="227"/>
      <c r="I31" s="239">
        <f t="shared" si="4"/>
        <v>0</v>
      </c>
      <c r="J31" s="227"/>
      <c r="K31" s="227"/>
      <c r="L31" s="227"/>
      <c r="M31" s="239">
        <f t="shared" si="5"/>
        <v>0</v>
      </c>
      <c r="N31" s="227"/>
      <c r="O31" s="227"/>
      <c r="P31" s="227"/>
    </row>
    <row r="32" spans="1:16" ht="19.5" customHeight="1">
      <c r="A32" s="257" t="s">
        <v>407</v>
      </c>
      <c r="B32" s="258"/>
      <c r="C32" s="259">
        <v>852</v>
      </c>
      <c r="D32" s="259">
        <v>290</v>
      </c>
      <c r="E32" s="239">
        <f t="shared" si="3"/>
        <v>22822</v>
      </c>
      <c r="F32" s="227">
        <v>13000</v>
      </c>
      <c r="G32" s="227"/>
      <c r="H32" s="227">
        <f>5198+4624</f>
        <v>9822</v>
      </c>
      <c r="I32" s="239">
        <f t="shared" si="4"/>
        <v>0</v>
      </c>
      <c r="J32" s="227"/>
      <c r="K32" s="227"/>
      <c r="L32" s="227"/>
      <c r="M32" s="239">
        <f t="shared" si="5"/>
        <v>0</v>
      </c>
      <c r="N32" s="227"/>
      <c r="O32" s="227"/>
      <c r="P32" s="227"/>
    </row>
    <row r="33" spans="1:16" ht="18.75" customHeight="1">
      <c r="A33" s="257" t="s">
        <v>29</v>
      </c>
      <c r="B33" s="258"/>
      <c r="C33" s="259">
        <v>853</v>
      </c>
      <c r="D33" s="259">
        <v>290</v>
      </c>
      <c r="E33" s="239">
        <f t="shared" si="3"/>
        <v>0</v>
      </c>
      <c r="F33" s="227"/>
      <c r="G33" s="227"/>
      <c r="H33" s="227"/>
      <c r="I33" s="239">
        <f t="shared" si="4"/>
        <v>0</v>
      </c>
      <c r="J33" s="227"/>
      <c r="K33" s="227"/>
      <c r="L33" s="227"/>
      <c r="M33" s="239">
        <f t="shared" si="5"/>
        <v>0</v>
      </c>
      <c r="N33" s="227"/>
      <c r="O33" s="227"/>
      <c r="P33" s="227"/>
    </row>
    <row r="34" spans="1:16" ht="27.75" customHeight="1">
      <c r="A34" s="255" t="s">
        <v>30</v>
      </c>
      <c r="B34" s="260">
        <v>250</v>
      </c>
      <c r="C34" s="261"/>
      <c r="D34" s="256"/>
      <c r="E34" s="239">
        <f t="shared" si="3"/>
        <v>0</v>
      </c>
      <c r="F34" s="240">
        <f t="shared" ref="F34:P34" si="15">F35</f>
        <v>0</v>
      </c>
      <c r="G34" s="240">
        <f t="shared" si="15"/>
        <v>0</v>
      </c>
      <c r="H34" s="240">
        <f t="shared" si="15"/>
        <v>0</v>
      </c>
      <c r="I34" s="239">
        <f t="shared" si="4"/>
        <v>0</v>
      </c>
      <c r="J34" s="240">
        <f t="shared" si="15"/>
        <v>0</v>
      </c>
      <c r="K34" s="240">
        <f t="shared" si="15"/>
        <v>0</v>
      </c>
      <c r="L34" s="240">
        <f t="shared" si="15"/>
        <v>0</v>
      </c>
      <c r="M34" s="239">
        <f t="shared" si="5"/>
        <v>0</v>
      </c>
      <c r="N34" s="240">
        <f t="shared" si="15"/>
        <v>0</v>
      </c>
      <c r="O34" s="240">
        <f t="shared" si="15"/>
        <v>0</v>
      </c>
      <c r="P34" s="240">
        <f t="shared" si="15"/>
        <v>0</v>
      </c>
    </row>
    <row r="35" spans="1:16" ht="63.75" customHeight="1">
      <c r="A35" s="257" t="s">
        <v>406</v>
      </c>
      <c r="B35" s="258"/>
      <c r="C35" s="259">
        <v>831</v>
      </c>
      <c r="D35" s="259">
        <v>290</v>
      </c>
      <c r="E35" s="239">
        <f t="shared" si="3"/>
        <v>0</v>
      </c>
      <c r="F35" s="227"/>
      <c r="G35" s="227"/>
      <c r="H35" s="227"/>
      <c r="I35" s="239">
        <f t="shared" si="4"/>
        <v>0</v>
      </c>
      <c r="J35" s="227"/>
      <c r="K35" s="227"/>
      <c r="L35" s="227"/>
      <c r="M35" s="239">
        <f t="shared" si="5"/>
        <v>0</v>
      </c>
      <c r="N35" s="227"/>
      <c r="O35" s="227"/>
      <c r="P35" s="227"/>
    </row>
    <row r="36" spans="1:16" ht="27.75" customHeight="1">
      <c r="A36" s="255" t="s">
        <v>27</v>
      </c>
      <c r="B36" s="253">
        <v>260</v>
      </c>
      <c r="C36" s="256">
        <v>240</v>
      </c>
      <c r="D36" s="256"/>
      <c r="E36" s="239">
        <f t="shared" si="3"/>
        <v>18175532.690000001</v>
      </c>
      <c r="F36" s="240">
        <f>F37+F38+F39+F61</f>
        <v>4035200</v>
      </c>
      <c r="G36" s="240">
        <f>G37+G38+G39+G61</f>
        <v>178800</v>
      </c>
      <c r="H36" s="240">
        <f>H37+H38+H39+H61</f>
        <v>13961532.690000001</v>
      </c>
      <c r="I36" s="239">
        <f t="shared" si="4"/>
        <v>18551200</v>
      </c>
      <c r="J36" s="240">
        <f>J37+J38+J39+J61</f>
        <v>4035200</v>
      </c>
      <c r="K36" s="240">
        <f>K37+K38+K39+K61</f>
        <v>0</v>
      </c>
      <c r="L36" s="240">
        <f>L37+L38+L39+L61</f>
        <v>14516000</v>
      </c>
      <c r="M36" s="239">
        <f t="shared" si="5"/>
        <v>19871260</v>
      </c>
      <c r="N36" s="240">
        <f>N37+N38+N39+N61</f>
        <v>4035200</v>
      </c>
      <c r="O36" s="240">
        <f>O37+O38+O39+O61</f>
        <v>0</v>
      </c>
      <c r="P36" s="240">
        <f>P37+P38+P39+P61</f>
        <v>15836060</v>
      </c>
    </row>
    <row r="37" spans="1:16" ht="27.75" customHeight="1">
      <c r="A37" s="257" t="s">
        <v>401</v>
      </c>
      <c r="B37" s="253"/>
      <c r="C37" s="259">
        <v>241</v>
      </c>
      <c r="D37" s="256"/>
      <c r="E37" s="239">
        <f t="shared" si="3"/>
        <v>0</v>
      </c>
      <c r="F37" s="240"/>
      <c r="G37" s="240"/>
      <c r="H37" s="240"/>
      <c r="I37" s="239">
        <f t="shared" si="4"/>
        <v>0</v>
      </c>
      <c r="J37" s="240"/>
      <c r="K37" s="240"/>
      <c r="L37" s="240"/>
      <c r="M37" s="239">
        <f t="shared" si="5"/>
        <v>0</v>
      </c>
      <c r="N37" s="240"/>
      <c r="O37" s="240"/>
      <c r="P37" s="240"/>
    </row>
    <row r="38" spans="1:16" ht="48" customHeight="1">
      <c r="A38" s="257" t="s">
        <v>402</v>
      </c>
      <c r="B38" s="253"/>
      <c r="C38" s="259">
        <v>243</v>
      </c>
      <c r="D38" s="256"/>
      <c r="E38" s="239">
        <f t="shared" si="3"/>
        <v>0</v>
      </c>
      <c r="F38" s="240"/>
      <c r="G38" s="240"/>
      <c r="H38" s="240"/>
      <c r="I38" s="239">
        <f t="shared" si="4"/>
        <v>0</v>
      </c>
      <c r="J38" s="240"/>
      <c r="K38" s="240"/>
      <c r="L38" s="240"/>
      <c r="M38" s="239">
        <f t="shared" si="5"/>
        <v>0</v>
      </c>
      <c r="N38" s="240"/>
      <c r="O38" s="240"/>
      <c r="P38" s="240"/>
    </row>
    <row r="39" spans="1:16" ht="40.5" customHeight="1">
      <c r="A39" s="255" t="s">
        <v>403</v>
      </c>
      <c r="B39" s="253"/>
      <c r="C39" s="256">
        <v>244</v>
      </c>
      <c r="D39" s="256"/>
      <c r="E39" s="239">
        <f t="shared" si="3"/>
        <v>18175532.690000001</v>
      </c>
      <c r="F39" s="240">
        <f>F40+F41+F42+F47+F48+F51+F57+F58+F59+F60</f>
        <v>4035200</v>
      </c>
      <c r="G39" s="240">
        <f>G40+G41+G42+G47+G48+G51+G57+G58+G59+G60</f>
        <v>178800</v>
      </c>
      <c r="H39" s="240">
        <f>H40+H41+H42+H47+H48+H51+H57+H58+H59+H60</f>
        <v>13961532.690000001</v>
      </c>
      <c r="I39" s="239">
        <f t="shared" si="4"/>
        <v>18551200</v>
      </c>
      <c r="J39" s="240">
        <f>J40+J41+J42+J47+J48+J51+J57+J58+J59+J60</f>
        <v>4035200</v>
      </c>
      <c r="K39" s="240">
        <f>K40+K41+K42+K47+K48+K51+K57+K58+K59+K60</f>
        <v>0</v>
      </c>
      <c r="L39" s="240">
        <f>L40+L41+L42+L47+L48+L51+L57+L58+L59+L60</f>
        <v>14516000</v>
      </c>
      <c r="M39" s="239">
        <f t="shared" si="5"/>
        <v>19871260</v>
      </c>
      <c r="N39" s="240">
        <f>N40+N41+N42+N47+N48+N51+N57+N58+N59+N60</f>
        <v>4035200</v>
      </c>
      <c r="O39" s="240">
        <f>O40+O41+O42+O47+O48+O51+O57+O58+O59+O60</f>
        <v>0</v>
      </c>
      <c r="P39" s="240">
        <f>P40+P41+P42+P47+P48+P51+P57+P58+P59+P60</f>
        <v>15836060</v>
      </c>
    </row>
    <row r="40" spans="1:16" ht="16.5" customHeight="1">
      <c r="A40" s="257" t="s">
        <v>9</v>
      </c>
      <c r="B40" s="258"/>
      <c r="C40" s="259">
        <v>244</v>
      </c>
      <c r="D40" s="259">
        <v>221</v>
      </c>
      <c r="E40" s="239">
        <f t="shared" si="3"/>
        <v>145680</v>
      </c>
      <c r="F40" s="227">
        <v>57000</v>
      </c>
      <c r="G40" s="227"/>
      <c r="H40" s="227">
        <f>63000+25680</f>
        <v>88680</v>
      </c>
      <c r="I40" s="239">
        <f t="shared" si="4"/>
        <v>120000</v>
      </c>
      <c r="J40" s="227">
        <v>57000</v>
      </c>
      <c r="K40" s="227"/>
      <c r="L40" s="227">
        <v>63000</v>
      </c>
      <c r="M40" s="239">
        <f t="shared" si="5"/>
        <v>120000</v>
      </c>
      <c r="N40" s="227">
        <v>57000</v>
      </c>
      <c r="O40" s="227"/>
      <c r="P40" s="227">
        <v>63000</v>
      </c>
    </row>
    <row r="41" spans="1:16" ht="15" customHeight="1">
      <c r="A41" s="257" t="s">
        <v>10</v>
      </c>
      <c r="B41" s="258"/>
      <c r="C41" s="259">
        <v>244</v>
      </c>
      <c r="D41" s="259">
        <v>222</v>
      </c>
      <c r="E41" s="239">
        <f t="shared" si="3"/>
        <v>0</v>
      </c>
      <c r="F41" s="227"/>
      <c r="G41" s="227"/>
      <c r="H41" s="227"/>
      <c r="I41" s="239">
        <f t="shared" si="4"/>
        <v>0</v>
      </c>
      <c r="J41" s="227"/>
      <c r="K41" s="227"/>
      <c r="L41" s="227"/>
      <c r="M41" s="239">
        <f t="shared" si="5"/>
        <v>0</v>
      </c>
      <c r="N41" s="227"/>
      <c r="O41" s="227"/>
      <c r="P41" s="227"/>
    </row>
    <row r="42" spans="1:16">
      <c r="A42" s="262" t="s">
        <v>28</v>
      </c>
      <c r="B42" s="263"/>
      <c r="C42" s="264">
        <v>244</v>
      </c>
      <c r="D42" s="264">
        <v>223</v>
      </c>
      <c r="E42" s="239">
        <f t="shared" si="3"/>
        <v>9771300</v>
      </c>
      <c r="F42" s="241">
        <f t="shared" ref="F42:P42" si="16">SUM(F43:F46)</f>
        <v>3484200</v>
      </c>
      <c r="G42" s="241">
        <f t="shared" si="16"/>
        <v>0</v>
      </c>
      <c r="H42" s="241">
        <f>SUM(H43:H46)+5767161.1</f>
        <v>6287100</v>
      </c>
      <c r="I42" s="239">
        <f t="shared" si="4"/>
        <v>9236600</v>
      </c>
      <c r="J42" s="241">
        <f t="shared" ref="J42" si="17">SUM(J43:J46)</f>
        <v>3484200</v>
      </c>
      <c r="K42" s="241">
        <f t="shared" si="16"/>
        <v>0</v>
      </c>
      <c r="L42" s="241">
        <f t="shared" si="16"/>
        <v>5752400</v>
      </c>
      <c r="M42" s="239">
        <f t="shared" si="5"/>
        <v>8898800</v>
      </c>
      <c r="N42" s="241">
        <f t="shared" ref="N42" si="18">SUM(N43:N46)</f>
        <v>3484200</v>
      </c>
      <c r="O42" s="241">
        <f t="shared" si="16"/>
        <v>0</v>
      </c>
      <c r="P42" s="241">
        <f t="shared" si="16"/>
        <v>5414600</v>
      </c>
    </row>
    <row r="43" spans="1:16" ht="17.25" customHeight="1">
      <c r="A43" s="257" t="s">
        <v>19</v>
      </c>
      <c r="B43" s="258"/>
      <c r="C43" s="259">
        <v>244</v>
      </c>
      <c r="D43" s="265">
        <v>223011</v>
      </c>
      <c r="E43" s="239">
        <f t="shared" si="3"/>
        <v>2770980</v>
      </c>
      <c r="F43" s="227">
        <v>2770980</v>
      </c>
      <c r="G43" s="227"/>
      <c r="H43" s="227">
        <f>2789500-2789500</f>
        <v>0</v>
      </c>
      <c r="I43" s="239">
        <f t="shared" si="4"/>
        <v>2770980</v>
      </c>
      <c r="J43" s="227">
        <v>2770980</v>
      </c>
      <c r="K43" s="227"/>
      <c r="L43" s="227"/>
      <c r="M43" s="239">
        <f t="shared" si="5"/>
        <v>2770980</v>
      </c>
      <c r="N43" s="227">
        <v>2770980</v>
      </c>
      <c r="O43" s="227"/>
      <c r="P43" s="227"/>
    </row>
    <row r="44" spans="1:16" ht="24" hidden="1" customHeight="1">
      <c r="A44" s="257" t="s">
        <v>20</v>
      </c>
      <c r="B44" s="258"/>
      <c r="C44" s="259">
        <v>244</v>
      </c>
      <c r="D44" s="265">
        <v>223012</v>
      </c>
      <c r="E44" s="239">
        <f t="shared" si="3"/>
        <v>0</v>
      </c>
      <c r="F44" s="227"/>
      <c r="G44" s="227"/>
      <c r="H44" s="227"/>
      <c r="I44" s="239">
        <f t="shared" si="4"/>
        <v>2950500</v>
      </c>
      <c r="J44" s="227"/>
      <c r="K44" s="227"/>
      <c r="L44" s="227">
        <v>2950500</v>
      </c>
      <c r="M44" s="239">
        <f t="shared" si="5"/>
        <v>2680200</v>
      </c>
      <c r="N44" s="227"/>
      <c r="O44" s="227"/>
      <c r="P44" s="227">
        <v>2680200</v>
      </c>
    </row>
    <row r="45" spans="1:16" ht="21" customHeight="1">
      <c r="A45" s="257" t="s">
        <v>22</v>
      </c>
      <c r="B45" s="258"/>
      <c r="C45" s="259">
        <v>244</v>
      </c>
      <c r="D45" s="265">
        <v>223020</v>
      </c>
      <c r="E45" s="239">
        <f t="shared" si="3"/>
        <v>719438.89999999991</v>
      </c>
      <c r="F45" s="227">
        <v>199500</v>
      </c>
      <c r="G45" s="227"/>
      <c r="H45" s="227">
        <f>1984000-1464061.1</f>
        <v>519938.89999999991</v>
      </c>
      <c r="I45" s="239">
        <f t="shared" si="4"/>
        <v>2649900</v>
      </c>
      <c r="J45" s="227">
        <v>199500</v>
      </c>
      <c r="K45" s="227"/>
      <c r="L45" s="227">
        <v>2450400</v>
      </c>
      <c r="M45" s="239">
        <f t="shared" si="5"/>
        <v>2568600</v>
      </c>
      <c r="N45" s="227">
        <v>199500</v>
      </c>
      <c r="O45" s="227"/>
      <c r="P45" s="227">
        <v>2369100</v>
      </c>
    </row>
    <row r="46" spans="1:16" ht="16.5" customHeight="1">
      <c r="A46" s="257" t="s">
        <v>21</v>
      </c>
      <c r="B46" s="258"/>
      <c r="C46" s="259">
        <v>244</v>
      </c>
      <c r="D46" s="265">
        <v>223030</v>
      </c>
      <c r="E46" s="239">
        <f t="shared" si="3"/>
        <v>513720</v>
      </c>
      <c r="F46" s="227">
        <v>513720</v>
      </c>
      <c r="G46" s="227"/>
      <c r="H46" s="227">
        <f>248600-248600</f>
        <v>0</v>
      </c>
      <c r="I46" s="239">
        <f t="shared" si="4"/>
        <v>865220</v>
      </c>
      <c r="J46" s="227">
        <v>513720</v>
      </c>
      <c r="K46" s="227"/>
      <c r="L46" s="227">
        <v>351500</v>
      </c>
      <c r="M46" s="239">
        <f t="shared" si="5"/>
        <v>879020</v>
      </c>
      <c r="N46" s="227">
        <v>513720</v>
      </c>
      <c r="O46" s="227"/>
      <c r="P46" s="227">
        <v>365300</v>
      </c>
    </row>
    <row r="47" spans="1:16" ht="19.5" customHeight="1">
      <c r="A47" s="257" t="s">
        <v>33</v>
      </c>
      <c r="B47" s="258"/>
      <c r="C47" s="259">
        <v>244</v>
      </c>
      <c r="D47" s="259">
        <v>224</v>
      </c>
      <c r="E47" s="239">
        <f t="shared" si="3"/>
        <v>0</v>
      </c>
      <c r="F47" s="227"/>
      <c r="G47" s="227"/>
      <c r="H47" s="227"/>
      <c r="I47" s="239">
        <f t="shared" si="4"/>
        <v>0</v>
      </c>
      <c r="J47" s="227"/>
      <c r="K47" s="227"/>
      <c r="L47" s="227"/>
      <c r="M47" s="239">
        <f t="shared" si="5"/>
        <v>0</v>
      </c>
      <c r="N47" s="227"/>
      <c r="O47" s="227"/>
      <c r="P47" s="227"/>
    </row>
    <row r="48" spans="1:16" ht="19.5" customHeight="1">
      <c r="A48" s="257" t="s">
        <v>35</v>
      </c>
      <c r="B48" s="258"/>
      <c r="C48" s="259">
        <v>244</v>
      </c>
      <c r="D48" s="259">
        <v>225</v>
      </c>
      <c r="E48" s="239">
        <f t="shared" si="3"/>
        <v>2290394.4</v>
      </c>
      <c r="F48" s="227">
        <f>F49+F50</f>
        <v>74000</v>
      </c>
      <c r="G48" s="227">
        <f t="shared" ref="G48:P48" si="19">G49+G50</f>
        <v>0</v>
      </c>
      <c r="H48" s="227">
        <f t="shared" si="19"/>
        <v>2216394.4</v>
      </c>
      <c r="I48" s="239">
        <f t="shared" si="4"/>
        <v>2795400</v>
      </c>
      <c r="J48" s="227">
        <f t="shared" si="19"/>
        <v>74000</v>
      </c>
      <c r="K48" s="227">
        <f t="shared" si="19"/>
        <v>0</v>
      </c>
      <c r="L48" s="227">
        <f t="shared" si="19"/>
        <v>2721400</v>
      </c>
      <c r="M48" s="239">
        <f t="shared" si="5"/>
        <v>3609760</v>
      </c>
      <c r="N48" s="227">
        <f t="shared" si="19"/>
        <v>74000</v>
      </c>
      <c r="O48" s="227">
        <f t="shared" si="19"/>
        <v>0</v>
      </c>
      <c r="P48" s="227">
        <f t="shared" si="19"/>
        <v>3535760</v>
      </c>
    </row>
    <row r="49" spans="1:16" ht="16.5" customHeight="1">
      <c r="A49" s="257"/>
      <c r="B49" s="258"/>
      <c r="C49" s="259">
        <v>244</v>
      </c>
      <c r="D49" s="259">
        <v>225</v>
      </c>
      <c r="E49" s="239">
        <f t="shared" si="3"/>
        <v>2277000</v>
      </c>
      <c r="F49" s="227">
        <v>74000</v>
      </c>
      <c r="G49" s="227"/>
      <c r="H49" s="227">
        <f>2715400-H50-499005.6</f>
        <v>2203000</v>
      </c>
      <c r="I49" s="239">
        <f t="shared" si="4"/>
        <v>2795400</v>
      </c>
      <c r="J49" s="227">
        <v>74000</v>
      </c>
      <c r="K49" s="227"/>
      <c r="L49" s="227">
        <v>2721400</v>
      </c>
      <c r="M49" s="239">
        <f t="shared" si="5"/>
        <v>3609760</v>
      </c>
      <c r="N49" s="227">
        <v>74000</v>
      </c>
      <c r="O49" s="227"/>
      <c r="P49" s="227">
        <v>3535760</v>
      </c>
    </row>
    <row r="50" spans="1:16" ht="19.5" customHeight="1">
      <c r="A50" s="257"/>
      <c r="B50" s="258"/>
      <c r="C50" s="259">
        <v>244</v>
      </c>
      <c r="D50" s="265">
        <v>225010</v>
      </c>
      <c r="E50" s="239">
        <f t="shared" si="3"/>
        <v>13394.4</v>
      </c>
      <c r="F50" s="227"/>
      <c r="G50" s="227"/>
      <c r="H50" s="227">
        <v>13394.4</v>
      </c>
      <c r="I50" s="239">
        <f t="shared" si="4"/>
        <v>0</v>
      </c>
      <c r="J50" s="227"/>
      <c r="K50" s="227"/>
      <c r="L50" s="227"/>
      <c r="M50" s="239">
        <f t="shared" si="5"/>
        <v>0</v>
      </c>
      <c r="N50" s="227"/>
      <c r="O50" s="227"/>
      <c r="P50" s="227"/>
    </row>
    <row r="51" spans="1:16" ht="19.5" customHeight="1">
      <c r="A51" s="257" t="s">
        <v>0</v>
      </c>
      <c r="B51" s="258"/>
      <c r="C51" s="259">
        <v>244</v>
      </c>
      <c r="D51" s="259">
        <v>226</v>
      </c>
      <c r="E51" s="239">
        <f t="shared" si="3"/>
        <v>1569823.75</v>
      </c>
      <c r="F51" s="227">
        <f>SUM(F52:F56)</f>
        <v>420000</v>
      </c>
      <c r="G51" s="227">
        <f t="shared" ref="G51:H51" si="20">SUM(G52:G56)</f>
        <v>178800</v>
      </c>
      <c r="H51" s="227">
        <f t="shared" si="20"/>
        <v>971023.75</v>
      </c>
      <c r="I51" s="239">
        <f t="shared" si="4"/>
        <v>2599200</v>
      </c>
      <c r="J51" s="227">
        <f>SUM(J52:J56)</f>
        <v>420000</v>
      </c>
      <c r="K51" s="227">
        <f t="shared" ref="K51" si="21">SUM(K52:K56)</f>
        <v>0</v>
      </c>
      <c r="L51" s="227">
        <f t="shared" ref="L51" si="22">SUM(L52:L56)</f>
        <v>2179200</v>
      </c>
      <c r="M51" s="239">
        <f t="shared" si="5"/>
        <v>3442700</v>
      </c>
      <c r="N51" s="227">
        <f>SUM(N52:N56)</f>
        <v>420000</v>
      </c>
      <c r="O51" s="227">
        <f t="shared" ref="O51" si="23">SUM(O52:O56)</f>
        <v>0</v>
      </c>
      <c r="P51" s="227">
        <f t="shared" ref="P51" si="24">SUM(P52:P56)</f>
        <v>3022700</v>
      </c>
    </row>
    <row r="52" spans="1:16" ht="15" customHeight="1">
      <c r="A52" s="257"/>
      <c r="B52" s="258"/>
      <c r="C52" s="259">
        <v>244</v>
      </c>
      <c r="D52" s="259">
        <v>226</v>
      </c>
      <c r="E52" s="239">
        <f t="shared" si="3"/>
        <v>1197600</v>
      </c>
      <c r="F52" s="227">
        <v>240000</v>
      </c>
      <c r="G52" s="227"/>
      <c r="H52" s="227">
        <f>2122056.69-H56-1194632.94+43600</f>
        <v>957600</v>
      </c>
      <c r="I52" s="239">
        <f t="shared" si="4"/>
        <v>2599200</v>
      </c>
      <c r="J52" s="227">
        <f>240000+180000</f>
        <v>420000</v>
      </c>
      <c r="K52" s="227"/>
      <c r="L52" s="227">
        <v>2179200</v>
      </c>
      <c r="M52" s="239">
        <f t="shared" si="5"/>
        <v>3442700</v>
      </c>
      <c r="N52" s="227">
        <f>240000+180000</f>
        <v>420000</v>
      </c>
      <c r="O52" s="227"/>
      <c r="P52" s="227">
        <v>3022700</v>
      </c>
    </row>
    <row r="53" spans="1:16" ht="15" customHeight="1">
      <c r="A53" s="257"/>
      <c r="B53" s="258"/>
      <c r="C53" s="259">
        <v>244</v>
      </c>
      <c r="D53" s="266" t="s">
        <v>408</v>
      </c>
      <c r="E53" s="239">
        <f t="shared" si="3"/>
        <v>33600</v>
      </c>
      <c r="F53" s="227"/>
      <c r="G53" s="227">
        <v>33600</v>
      </c>
      <c r="H53" s="227"/>
      <c r="I53" s="239">
        <f t="shared" si="4"/>
        <v>0</v>
      </c>
      <c r="J53" s="227"/>
      <c r="K53" s="227"/>
      <c r="L53" s="227"/>
      <c r="M53" s="239">
        <f t="shared" si="5"/>
        <v>0</v>
      </c>
      <c r="N53" s="227"/>
      <c r="O53" s="227"/>
      <c r="P53" s="227"/>
    </row>
    <row r="54" spans="1:16" ht="15" customHeight="1">
      <c r="A54" s="257"/>
      <c r="B54" s="258"/>
      <c r="C54" s="259">
        <v>244</v>
      </c>
      <c r="D54" s="266" t="s">
        <v>409</v>
      </c>
      <c r="E54" s="239">
        <f t="shared" si="3"/>
        <v>141200</v>
      </c>
      <c r="F54" s="227"/>
      <c r="G54" s="227">
        <v>141200</v>
      </c>
      <c r="H54" s="227"/>
      <c r="I54" s="239">
        <f t="shared" si="4"/>
        <v>0</v>
      </c>
      <c r="J54" s="227"/>
      <c r="K54" s="227"/>
      <c r="L54" s="227"/>
      <c r="M54" s="239">
        <f t="shared" si="5"/>
        <v>0</v>
      </c>
      <c r="N54" s="227"/>
      <c r="O54" s="227"/>
      <c r="P54" s="227"/>
    </row>
    <row r="55" spans="1:16" ht="15" customHeight="1">
      <c r="A55" s="257"/>
      <c r="B55" s="258"/>
      <c r="C55" s="259">
        <v>244</v>
      </c>
      <c r="D55" s="266" t="s">
        <v>410</v>
      </c>
      <c r="E55" s="239">
        <f t="shared" si="3"/>
        <v>4000</v>
      </c>
      <c r="F55" s="227"/>
      <c r="G55" s="227">
        <v>4000</v>
      </c>
      <c r="H55" s="227"/>
      <c r="I55" s="239">
        <f t="shared" si="4"/>
        <v>0</v>
      </c>
      <c r="J55" s="227"/>
      <c r="K55" s="227"/>
      <c r="L55" s="227"/>
      <c r="M55" s="239">
        <f t="shared" si="5"/>
        <v>0</v>
      </c>
      <c r="N55" s="227"/>
      <c r="O55" s="227"/>
      <c r="P55" s="227"/>
    </row>
    <row r="56" spans="1:16" ht="17.25" customHeight="1">
      <c r="A56" s="257"/>
      <c r="B56" s="258"/>
      <c r="C56" s="259">
        <v>244</v>
      </c>
      <c r="D56" s="265">
        <v>226090</v>
      </c>
      <c r="E56" s="239">
        <f t="shared" si="3"/>
        <v>193423.75</v>
      </c>
      <c r="F56" s="227">
        <v>180000</v>
      </c>
      <c r="G56" s="227"/>
      <c r="H56" s="227">
        <v>13423.75</v>
      </c>
      <c r="I56" s="239">
        <f t="shared" si="4"/>
        <v>0</v>
      </c>
      <c r="J56" s="227"/>
      <c r="K56" s="227"/>
      <c r="L56" s="227"/>
      <c r="M56" s="239">
        <f t="shared" si="5"/>
        <v>0</v>
      </c>
      <c r="N56" s="227"/>
      <c r="O56" s="227"/>
      <c r="P56" s="227"/>
    </row>
    <row r="57" spans="1:16" s="267" customFormat="1" ht="17.25" customHeight="1">
      <c r="A57" s="257" t="s">
        <v>12</v>
      </c>
      <c r="B57" s="258"/>
      <c r="C57" s="259">
        <v>244</v>
      </c>
      <c r="D57" s="259">
        <v>290</v>
      </c>
      <c r="E57" s="239">
        <f t="shared" si="3"/>
        <v>0</v>
      </c>
      <c r="F57" s="227"/>
      <c r="G57" s="227"/>
      <c r="H57" s="227"/>
      <c r="I57" s="239">
        <f t="shared" si="4"/>
        <v>0</v>
      </c>
      <c r="J57" s="227"/>
      <c r="K57" s="227"/>
      <c r="L57" s="227"/>
      <c r="M57" s="239">
        <f t="shared" si="5"/>
        <v>0</v>
      </c>
      <c r="N57" s="227"/>
      <c r="O57" s="227"/>
      <c r="P57" s="227"/>
    </row>
    <row r="58" spans="1:16" s="267" customFormat="1" ht="19.5" customHeight="1">
      <c r="A58" s="257" t="s">
        <v>15</v>
      </c>
      <c r="B58" s="258"/>
      <c r="C58" s="259">
        <v>244</v>
      </c>
      <c r="D58" s="259">
        <v>310</v>
      </c>
      <c r="E58" s="239">
        <f t="shared" si="3"/>
        <v>1495000</v>
      </c>
      <c r="F58" s="227"/>
      <c r="G58" s="227"/>
      <c r="H58" s="227">
        <f>2000000-505000</f>
        <v>1495000</v>
      </c>
      <c r="I58" s="239">
        <f t="shared" si="4"/>
        <v>1800000</v>
      </c>
      <c r="J58" s="227"/>
      <c r="K58" s="227"/>
      <c r="L58" s="227">
        <v>1800000</v>
      </c>
      <c r="M58" s="239">
        <f t="shared" si="5"/>
        <v>1800000</v>
      </c>
      <c r="N58" s="227"/>
      <c r="O58" s="227"/>
      <c r="P58" s="227">
        <v>1800000</v>
      </c>
    </row>
    <row r="59" spans="1:16">
      <c r="A59" s="257" t="s">
        <v>16</v>
      </c>
      <c r="B59" s="258"/>
      <c r="C59" s="259">
        <v>244</v>
      </c>
      <c r="D59" s="259">
        <v>320</v>
      </c>
      <c r="E59" s="239">
        <f t="shared" si="3"/>
        <v>0</v>
      </c>
      <c r="F59" s="227"/>
      <c r="G59" s="227"/>
      <c r="H59" s="227"/>
      <c r="I59" s="239">
        <f t="shared" si="4"/>
        <v>0</v>
      </c>
      <c r="J59" s="227"/>
      <c r="K59" s="227"/>
      <c r="L59" s="227"/>
      <c r="M59" s="239">
        <f t="shared" si="5"/>
        <v>0</v>
      </c>
      <c r="N59" s="227"/>
      <c r="O59" s="227"/>
      <c r="P59" s="227"/>
    </row>
    <row r="60" spans="1:16">
      <c r="A60" s="257" t="s">
        <v>17</v>
      </c>
      <c r="B60" s="258"/>
      <c r="C60" s="259">
        <v>244</v>
      </c>
      <c r="D60" s="259">
        <v>340</v>
      </c>
      <c r="E60" s="239">
        <f t="shared" si="3"/>
        <v>2903334.54</v>
      </c>
      <c r="F60" s="227"/>
      <c r="G60" s="227"/>
      <c r="H60" s="227">
        <f>2000000+181401.85+726556.69-4624</f>
        <v>2903334.54</v>
      </c>
      <c r="I60" s="239">
        <f t="shared" si="4"/>
        <v>2000000</v>
      </c>
      <c r="J60" s="227"/>
      <c r="K60" s="227"/>
      <c r="L60" s="227">
        <v>2000000</v>
      </c>
      <c r="M60" s="239">
        <f t="shared" si="5"/>
        <v>2000000</v>
      </c>
      <c r="N60" s="227"/>
      <c r="O60" s="227"/>
      <c r="P60" s="227">
        <v>2000000</v>
      </c>
    </row>
    <row r="61" spans="1:16" ht="66" customHeight="1">
      <c r="A61" s="257" t="s">
        <v>404</v>
      </c>
      <c r="B61" s="258"/>
      <c r="C61" s="259">
        <v>245</v>
      </c>
      <c r="D61" s="259"/>
      <c r="E61" s="239">
        <f t="shared" si="3"/>
        <v>0</v>
      </c>
      <c r="F61" s="227"/>
      <c r="G61" s="227"/>
      <c r="H61" s="227"/>
      <c r="I61" s="239">
        <f t="shared" si="4"/>
        <v>0</v>
      </c>
      <c r="J61" s="227"/>
      <c r="K61" s="227"/>
      <c r="L61" s="227"/>
      <c r="M61" s="239">
        <f t="shared" si="5"/>
        <v>0</v>
      </c>
      <c r="N61" s="227"/>
      <c r="O61" s="227"/>
      <c r="P61" s="227"/>
    </row>
    <row r="62" spans="1:16" ht="28.5" customHeight="1">
      <c r="A62" s="255" t="s">
        <v>40</v>
      </c>
      <c r="B62" s="253">
        <v>500</v>
      </c>
      <c r="C62" s="256"/>
      <c r="D62" s="256"/>
      <c r="E62" s="239">
        <f t="shared" si="3"/>
        <v>2169857.37</v>
      </c>
      <c r="F62" s="240">
        <v>340470.65</v>
      </c>
      <c r="G62" s="240"/>
      <c r="H62" s="240">
        <v>1829386.72</v>
      </c>
      <c r="I62" s="239">
        <f t="shared" si="4"/>
        <v>0</v>
      </c>
      <c r="J62" s="240"/>
      <c r="K62" s="240"/>
      <c r="L62" s="240"/>
      <c r="M62" s="239">
        <f t="shared" si="5"/>
        <v>0</v>
      </c>
      <c r="N62" s="240"/>
      <c r="O62" s="240"/>
      <c r="P62" s="240"/>
    </row>
    <row r="63" spans="1:16" ht="23.25" customHeight="1">
      <c r="A63" s="255" t="s">
        <v>42</v>
      </c>
      <c r="B63" s="253">
        <v>600</v>
      </c>
      <c r="C63" s="256"/>
      <c r="D63" s="256"/>
      <c r="E63" s="239">
        <f t="shared" si="3"/>
        <v>0</v>
      </c>
      <c r="F63" s="240"/>
      <c r="G63" s="240"/>
      <c r="H63" s="240"/>
      <c r="I63" s="239">
        <f t="shared" si="4"/>
        <v>0</v>
      </c>
      <c r="J63" s="240"/>
      <c r="K63" s="240"/>
      <c r="L63" s="240"/>
      <c r="M63" s="239">
        <f t="shared" si="5"/>
        <v>0</v>
      </c>
      <c r="N63" s="240"/>
      <c r="O63" s="240"/>
      <c r="P63" s="240"/>
    </row>
  </sheetData>
  <mergeCells count="8">
    <mergeCell ref="A1:F1"/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3" sqref="G3: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6" width="14.42578125" customWidth="1"/>
    <col min="7" max="7" width="15.42578125" customWidth="1"/>
    <col min="8" max="8" width="16.28515625" customWidth="1"/>
    <col min="9" max="9" width="18.85546875" customWidth="1"/>
    <col min="10" max="10" width="17.42578125" customWidth="1"/>
    <col min="11" max="11" width="14.85546875" customWidth="1"/>
    <col min="12" max="12" width="15" customWidth="1"/>
  </cols>
  <sheetData>
    <row r="1" spans="1:12" ht="17.2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 t="s">
        <v>36</v>
      </c>
    </row>
    <row r="2" spans="1:12" ht="27.75" customHeight="1">
      <c r="A2" s="4" t="s">
        <v>412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 ht="27.75" customHeight="1">
      <c r="A3" s="27" t="s">
        <v>413</v>
      </c>
      <c r="B3" s="27" t="s">
        <v>169</v>
      </c>
      <c r="C3" s="228"/>
      <c r="D3" s="228"/>
      <c r="E3" s="228"/>
      <c r="F3" s="228"/>
      <c r="G3" s="228"/>
      <c r="H3" s="228"/>
      <c r="I3" s="4"/>
      <c r="J3" s="4"/>
      <c r="K3" s="4"/>
    </row>
    <row r="4" spans="1:12" ht="22.5" customHeight="1"/>
    <row r="5" spans="1:12" ht="27.75" customHeight="1">
      <c r="A5" s="435" t="s">
        <v>140</v>
      </c>
      <c r="B5" s="435" t="s">
        <v>26</v>
      </c>
      <c r="C5" s="435" t="s">
        <v>141</v>
      </c>
      <c r="D5" s="438" t="s">
        <v>142</v>
      </c>
      <c r="E5" s="439"/>
      <c r="F5" s="439"/>
      <c r="G5" s="439"/>
      <c r="H5" s="439"/>
      <c r="I5" s="439"/>
      <c r="J5" s="439"/>
      <c r="K5" s="439"/>
      <c r="L5" s="440"/>
    </row>
    <row r="6" spans="1:12" ht="30" customHeight="1">
      <c r="A6" s="436"/>
      <c r="B6" s="436"/>
      <c r="C6" s="436"/>
      <c r="D6" s="441" t="s">
        <v>143</v>
      </c>
      <c r="E6" s="441"/>
      <c r="F6" s="441"/>
      <c r="G6" s="438" t="s">
        <v>71</v>
      </c>
      <c r="H6" s="439"/>
      <c r="I6" s="439"/>
      <c r="J6" s="439"/>
      <c r="K6" s="439"/>
      <c r="L6" s="440"/>
    </row>
    <row r="7" spans="1:12" ht="110.25" customHeight="1">
      <c r="A7" s="436"/>
      <c r="B7" s="436"/>
      <c r="C7" s="436"/>
      <c r="D7" s="441"/>
      <c r="E7" s="441"/>
      <c r="F7" s="441"/>
      <c r="G7" s="441" t="s">
        <v>144</v>
      </c>
      <c r="H7" s="441"/>
      <c r="I7" s="441"/>
      <c r="J7" s="439" t="s">
        <v>145</v>
      </c>
      <c r="K7" s="439"/>
      <c r="L7" s="440"/>
    </row>
    <row r="8" spans="1:12" ht="60">
      <c r="A8" s="437"/>
      <c r="B8" s="437"/>
      <c r="C8" s="437"/>
      <c r="D8" s="28" t="s">
        <v>161</v>
      </c>
      <c r="E8" s="28" t="s">
        <v>162</v>
      </c>
      <c r="F8" s="28" t="s">
        <v>163</v>
      </c>
      <c r="G8" s="32" t="s">
        <v>161</v>
      </c>
      <c r="H8" s="32" t="s">
        <v>162</v>
      </c>
      <c r="I8" s="32" t="s">
        <v>163</v>
      </c>
      <c r="J8" s="32" t="s">
        <v>161</v>
      </c>
      <c r="K8" s="32" t="s">
        <v>162</v>
      </c>
      <c r="L8" s="32" t="s">
        <v>163</v>
      </c>
    </row>
    <row r="9" spans="1:12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8">
        <v>7</v>
      </c>
      <c r="H9" s="28">
        <v>8</v>
      </c>
      <c r="I9" s="28">
        <v>9</v>
      </c>
      <c r="J9" s="28">
        <v>10</v>
      </c>
      <c r="K9" s="28">
        <v>11</v>
      </c>
      <c r="L9" s="28">
        <v>12</v>
      </c>
    </row>
    <row r="10" spans="1:12" ht="51.75" customHeight="1">
      <c r="A10" s="2" t="s">
        <v>146</v>
      </c>
      <c r="B10" s="30" t="s">
        <v>147</v>
      </c>
      <c r="C10" s="29" t="s">
        <v>137</v>
      </c>
      <c r="D10" s="33">
        <f>D11+D12</f>
        <v>18175532.690000001</v>
      </c>
      <c r="E10" s="33">
        <f t="shared" ref="E10:L10" si="0">E11+E12</f>
        <v>18551200</v>
      </c>
      <c r="F10" s="33">
        <f t="shared" si="0"/>
        <v>19871260</v>
      </c>
      <c r="G10" s="33">
        <f t="shared" si="0"/>
        <v>18175532.690000001</v>
      </c>
      <c r="H10" s="33">
        <f t="shared" si="0"/>
        <v>18551200</v>
      </c>
      <c r="I10" s="33">
        <f t="shared" si="0"/>
        <v>19871260</v>
      </c>
      <c r="J10" s="33">
        <f t="shared" si="0"/>
        <v>0</v>
      </c>
      <c r="K10" s="33">
        <f t="shared" si="0"/>
        <v>0</v>
      </c>
      <c r="L10" s="33">
        <f t="shared" si="0"/>
        <v>0</v>
      </c>
    </row>
    <row r="11" spans="1:12" ht="87.75" customHeight="1">
      <c r="A11" s="2" t="s">
        <v>148</v>
      </c>
      <c r="B11" s="31">
        <v>1001</v>
      </c>
      <c r="C11" s="29" t="s">
        <v>137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</row>
    <row r="12" spans="1:12" ht="63" customHeight="1">
      <c r="A12" s="2" t="s">
        <v>149</v>
      </c>
      <c r="B12" s="31">
        <v>2001</v>
      </c>
      <c r="C12" s="29"/>
      <c r="D12" s="33">
        <f>G12+J12</f>
        <v>18175532.690000001</v>
      </c>
      <c r="E12" s="33">
        <f t="shared" ref="E12:F12" si="1">H12+K12</f>
        <v>18551200</v>
      </c>
      <c r="F12" s="33">
        <f t="shared" si="1"/>
        <v>19871260</v>
      </c>
      <c r="G12" s="33">
        <f>'Таблица 2'!E36</f>
        <v>18175532.690000001</v>
      </c>
      <c r="H12" s="33">
        <f>'Таблица 2'!I36</f>
        <v>18551200</v>
      </c>
      <c r="I12" s="33">
        <f>'Таблица 2'!M36</f>
        <v>19871260</v>
      </c>
      <c r="J12" s="29">
        <v>0</v>
      </c>
      <c r="K12" s="29">
        <v>0</v>
      </c>
      <c r="L12" s="29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B22" sqref="B22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5"/>
      <c r="B1" s="5"/>
      <c r="C1" s="6" t="s">
        <v>37</v>
      </c>
    </row>
    <row r="2" spans="1:3" ht="15.75">
      <c r="A2" s="5" t="s">
        <v>377</v>
      </c>
      <c r="B2" s="5"/>
      <c r="C2" s="5"/>
    </row>
    <row r="3" spans="1:3" ht="15.75">
      <c r="A3" s="229" t="s">
        <v>168</v>
      </c>
      <c r="B3" s="5"/>
      <c r="C3" s="5"/>
    </row>
    <row r="4" spans="1:3" ht="15.75">
      <c r="A4" s="230" t="s">
        <v>38</v>
      </c>
      <c r="B4" s="5"/>
      <c r="C4" s="5"/>
    </row>
    <row r="5" spans="1:3" ht="15.75">
      <c r="A5" s="5"/>
      <c r="B5" s="5"/>
      <c r="C5" s="5"/>
    </row>
    <row r="6" spans="1:3" ht="69" customHeight="1">
      <c r="A6" s="7" t="s">
        <v>1</v>
      </c>
      <c r="B6" s="7" t="s">
        <v>26</v>
      </c>
      <c r="C6" s="7" t="s">
        <v>39</v>
      </c>
    </row>
    <row r="7" spans="1:3" ht="15.75">
      <c r="A7" s="8">
        <v>1</v>
      </c>
      <c r="B7" s="8">
        <v>2</v>
      </c>
      <c r="C7" s="8">
        <v>3</v>
      </c>
    </row>
    <row r="8" spans="1:3" ht="39" customHeight="1">
      <c r="A8" s="9" t="s">
        <v>40</v>
      </c>
      <c r="B8" s="10" t="s">
        <v>41</v>
      </c>
      <c r="C8" s="17">
        <v>0</v>
      </c>
    </row>
    <row r="9" spans="1:3" ht="33.75" customHeight="1">
      <c r="A9" s="9" t="s">
        <v>42</v>
      </c>
      <c r="B9" s="10" t="s">
        <v>43</v>
      </c>
      <c r="C9" s="17">
        <v>0</v>
      </c>
    </row>
    <row r="10" spans="1:3" ht="36.75" customHeight="1">
      <c r="A10" s="9" t="s">
        <v>44</v>
      </c>
      <c r="B10" s="10" t="s">
        <v>45</v>
      </c>
      <c r="C10" s="17">
        <v>0</v>
      </c>
    </row>
    <row r="11" spans="1:3" ht="21.75" customHeight="1">
      <c r="A11" s="9" t="s">
        <v>46</v>
      </c>
      <c r="B11" s="10" t="s">
        <v>47</v>
      </c>
      <c r="C11" s="17">
        <v>0</v>
      </c>
    </row>
    <row r="12" spans="1:3" ht="18.75">
      <c r="C12" s="11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8" sqref="A6:A8"/>
    </sheetView>
  </sheetViews>
  <sheetFormatPr defaultRowHeight="15"/>
  <cols>
    <col min="1" max="1" width="90.85546875" customWidth="1"/>
    <col min="2" max="2" width="41.28515625" customWidth="1"/>
    <col min="3" max="3" width="38.7109375" customWidth="1"/>
  </cols>
  <sheetData>
    <row r="1" spans="1:3" ht="15.75">
      <c r="A1" s="12"/>
      <c r="B1" s="12"/>
      <c r="C1" s="13" t="s">
        <v>48</v>
      </c>
    </row>
    <row r="2" spans="1:3" ht="15.75">
      <c r="A2" s="5" t="s">
        <v>378</v>
      </c>
      <c r="B2" s="12"/>
      <c r="C2" s="12"/>
    </row>
    <row r="3" spans="1:3" ht="15.75">
      <c r="A3" s="12"/>
      <c r="B3" s="12"/>
      <c r="C3" s="12"/>
    </row>
    <row r="4" spans="1:3" ht="15.75">
      <c r="A4" s="14" t="s">
        <v>1</v>
      </c>
      <c r="B4" s="14" t="s">
        <v>26</v>
      </c>
      <c r="C4" s="14" t="s">
        <v>49</v>
      </c>
    </row>
    <row r="5" spans="1:3" ht="15.75">
      <c r="A5" s="14">
        <v>1</v>
      </c>
      <c r="B5" s="14">
        <v>2</v>
      </c>
      <c r="C5" s="14">
        <v>3</v>
      </c>
    </row>
    <row r="6" spans="1:3" ht="34.5" customHeight="1">
      <c r="A6" s="233" t="s">
        <v>50</v>
      </c>
      <c r="B6" s="232" t="s">
        <v>41</v>
      </c>
      <c r="C6" s="231">
        <v>0</v>
      </c>
    </row>
    <row r="7" spans="1:3" ht="65.25" customHeight="1">
      <c r="A7" s="15" t="s">
        <v>51</v>
      </c>
      <c r="B7" s="10" t="s">
        <v>43</v>
      </c>
      <c r="C7" s="16">
        <v>0</v>
      </c>
    </row>
    <row r="8" spans="1:3" ht="40.5" customHeight="1">
      <c r="A8" s="15" t="s">
        <v>52</v>
      </c>
      <c r="B8" s="10" t="s">
        <v>45</v>
      </c>
      <c r="C8" s="231">
        <v>0</v>
      </c>
    </row>
    <row r="9" spans="1:3" ht="17.25" customHeight="1">
      <c r="A9" s="12"/>
      <c r="B9" s="12"/>
      <c r="C9" s="12"/>
    </row>
    <row r="10" spans="1:3" ht="15.75">
      <c r="A10" s="18"/>
      <c r="B10" s="18"/>
      <c r="C10" s="18"/>
    </row>
    <row r="11" spans="1:3" ht="60.75" customHeight="1">
      <c r="A11" s="48" t="s">
        <v>373</v>
      </c>
      <c r="B11" s="52"/>
      <c r="C11" s="50" t="s">
        <v>174</v>
      </c>
    </row>
    <row r="12" spans="1:3" ht="36" customHeight="1">
      <c r="A12" s="46"/>
      <c r="B12" s="19"/>
      <c r="C12" s="51"/>
    </row>
    <row r="13" spans="1:3" ht="15.75">
      <c r="A13" s="47"/>
      <c r="B13" s="19"/>
      <c r="C13" s="51"/>
    </row>
    <row r="14" spans="1:3" ht="15.75">
      <c r="A14" s="49" t="s">
        <v>170</v>
      </c>
      <c r="B14" s="53"/>
      <c r="C14" s="51" t="s">
        <v>171</v>
      </c>
    </row>
    <row r="15" spans="1:3" ht="15.75">
      <c r="A15" s="47"/>
      <c r="B15" s="19"/>
      <c r="C15" s="51"/>
    </row>
    <row r="16" spans="1:3" ht="15.75">
      <c r="A16" s="47"/>
      <c r="B16" s="19"/>
      <c r="C16" s="51"/>
    </row>
    <row r="17" spans="1:3" ht="15.75">
      <c r="A17" s="49" t="s">
        <v>172</v>
      </c>
      <c r="B17" s="53"/>
      <c r="C17" s="51" t="s">
        <v>173</v>
      </c>
    </row>
    <row r="18" spans="1:3" ht="15.75">
      <c r="A18" s="21"/>
      <c r="B18" s="19"/>
      <c r="C18" s="20"/>
    </row>
    <row r="19" spans="1:3" ht="15.75">
      <c r="A19" s="21"/>
      <c r="B19" s="19"/>
      <c r="C19" s="20"/>
    </row>
    <row r="20" spans="1:3" ht="15.75">
      <c r="A20" s="21"/>
      <c r="B20" s="19"/>
      <c r="C20" s="20"/>
    </row>
    <row r="21" spans="1:3" ht="15.75">
      <c r="A21" s="21"/>
      <c r="B21" s="19"/>
      <c r="C21" s="20"/>
    </row>
  </sheetData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2017-05-03T11:19:44Z</cp:lastPrinted>
  <dcterms:created xsi:type="dcterms:W3CDTF">2016-05-25T03:20:39Z</dcterms:created>
  <dcterms:modified xsi:type="dcterms:W3CDTF">2017-08-23T15:06:09Z</dcterms:modified>
</cp:coreProperties>
</file>