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8195" windowHeight="108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Лист1!$A$5:$M$6</definedName>
  </definedNames>
  <calcPr calcId="125725" concurrentCalc="0"/>
</workbook>
</file>

<file path=xl/calcChain.xml><?xml version="1.0" encoding="utf-8"?>
<calcChain xmlns="http://schemas.openxmlformats.org/spreadsheetml/2006/main">
  <c r="H86" i="1"/>
  <c r="H62"/>
  <c r="G62"/>
  <c r="I62"/>
  <c r="H111"/>
  <c r="I111"/>
  <c r="J111"/>
  <c r="K111"/>
  <c r="G111"/>
  <c r="J62"/>
  <c r="K62"/>
  <c r="I66"/>
  <c r="K118"/>
  <c r="J118"/>
  <c r="I118"/>
  <c r="H118"/>
  <c r="G118"/>
  <c r="E118"/>
  <c r="F120"/>
  <c r="F119"/>
  <c r="G117"/>
  <c r="G110"/>
  <c r="H117"/>
  <c r="I117"/>
  <c r="J117"/>
  <c r="J110"/>
  <c r="K117"/>
  <c r="K110"/>
  <c r="G116"/>
  <c r="H116"/>
  <c r="H109"/>
  <c r="I116"/>
  <c r="J116"/>
  <c r="K116"/>
  <c r="E117"/>
  <c r="E116"/>
  <c r="E109"/>
  <c r="H110"/>
  <c r="E111"/>
  <c r="I110"/>
  <c r="I109"/>
  <c r="K96"/>
  <c r="J96"/>
  <c r="I96"/>
  <c r="H96"/>
  <c r="G96"/>
  <c r="E96"/>
  <c r="K92"/>
  <c r="J92"/>
  <c r="I92"/>
  <c r="H92"/>
  <c r="G92"/>
  <c r="E92"/>
  <c r="K89"/>
  <c r="J89"/>
  <c r="I89"/>
  <c r="H89"/>
  <c r="G89"/>
  <c r="E89"/>
  <c r="F90"/>
  <c r="F91"/>
  <c r="F93"/>
  <c r="F94"/>
  <c r="F95"/>
  <c r="F97"/>
  <c r="F98"/>
  <c r="F99"/>
  <c r="G88"/>
  <c r="G84"/>
  <c r="H88"/>
  <c r="H84"/>
  <c r="I88"/>
  <c r="J88"/>
  <c r="K88"/>
  <c r="G87"/>
  <c r="G83"/>
  <c r="H87"/>
  <c r="H83"/>
  <c r="I87"/>
  <c r="I83"/>
  <c r="J87"/>
  <c r="K87"/>
  <c r="K83"/>
  <c r="G86"/>
  <c r="H82"/>
  <c r="I86"/>
  <c r="I82"/>
  <c r="J86"/>
  <c r="J82"/>
  <c r="K86"/>
  <c r="K82"/>
  <c r="E88"/>
  <c r="E84"/>
  <c r="E87"/>
  <c r="E83"/>
  <c r="E86"/>
  <c r="I84"/>
  <c r="J84"/>
  <c r="K84"/>
  <c r="F41"/>
  <c r="F42"/>
  <c r="F47"/>
  <c r="F48"/>
  <c r="F49"/>
  <c r="F50"/>
  <c r="F20"/>
  <c r="F19"/>
  <c r="F63"/>
  <c r="F64"/>
  <c r="F65"/>
  <c r="F67"/>
  <c r="F70"/>
  <c r="F71"/>
  <c r="F73"/>
  <c r="F74"/>
  <c r="F76"/>
  <c r="F77"/>
  <c r="F79"/>
  <c r="F80"/>
  <c r="E17"/>
  <c r="E14"/>
  <c r="E16"/>
  <c r="E13"/>
  <c r="K78"/>
  <c r="J78"/>
  <c r="I78"/>
  <c r="H78"/>
  <c r="G78"/>
  <c r="E78"/>
  <c r="K75"/>
  <c r="J75"/>
  <c r="I75"/>
  <c r="H75"/>
  <c r="G75"/>
  <c r="E75"/>
  <c r="K72"/>
  <c r="J72"/>
  <c r="I72"/>
  <c r="H72"/>
  <c r="G72"/>
  <c r="E72"/>
  <c r="K69"/>
  <c r="J69"/>
  <c r="I69"/>
  <c r="H69"/>
  <c r="G69"/>
  <c r="E69"/>
  <c r="G66"/>
  <c r="H66"/>
  <c r="E66"/>
  <c r="E62"/>
  <c r="G61"/>
  <c r="G57"/>
  <c r="H61"/>
  <c r="H57"/>
  <c r="I61"/>
  <c r="I57"/>
  <c r="J61"/>
  <c r="J57"/>
  <c r="K61"/>
  <c r="K57"/>
  <c r="G60"/>
  <c r="G56"/>
  <c r="H60"/>
  <c r="H56"/>
  <c r="I60"/>
  <c r="I56"/>
  <c r="J60"/>
  <c r="J56"/>
  <c r="G59"/>
  <c r="H59"/>
  <c r="H55"/>
  <c r="I59"/>
  <c r="I55"/>
  <c r="J59"/>
  <c r="J55"/>
  <c r="K59"/>
  <c r="K55"/>
  <c r="E61"/>
  <c r="E57"/>
  <c r="E60"/>
  <c r="E56"/>
  <c r="E59"/>
  <c r="E55"/>
  <c r="G46"/>
  <c r="H46"/>
  <c r="I46"/>
  <c r="J46"/>
  <c r="K46"/>
  <c r="G45"/>
  <c r="H45"/>
  <c r="I45"/>
  <c r="J45"/>
  <c r="K45"/>
  <c r="G44"/>
  <c r="G34"/>
  <c r="H44"/>
  <c r="H34"/>
  <c r="I44"/>
  <c r="J44"/>
  <c r="K44"/>
  <c r="K34"/>
  <c r="E45"/>
  <c r="E46"/>
  <c r="E44"/>
  <c r="G40"/>
  <c r="H40"/>
  <c r="I40"/>
  <c r="J40"/>
  <c r="K40"/>
  <c r="E40"/>
  <c r="G39"/>
  <c r="H39"/>
  <c r="I39"/>
  <c r="J39"/>
  <c r="J36"/>
  <c r="K39"/>
  <c r="G38"/>
  <c r="H38"/>
  <c r="I38"/>
  <c r="I35"/>
  <c r="J38"/>
  <c r="K38"/>
  <c r="E39"/>
  <c r="E38"/>
  <c r="E35"/>
  <c r="G17"/>
  <c r="G14"/>
  <c r="H17"/>
  <c r="H14"/>
  <c r="I17"/>
  <c r="I14"/>
  <c r="J17"/>
  <c r="J14"/>
  <c r="K17"/>
  <c r="K14"/>
  <c r="G16"/>
  <c r="H16"/>
  <c r="H13"/>
  <c r="I16"/>
  <c r="I13"/>
  <c r="J16"/>
  <c r="J13"/>
  <c r="K16"/>
  <c r="K13"/>
  <c r="K18"/>
  <c r="J18"/>
  <c r="I18"/>
  <c r="H18"/>
  <c r="G18"/>
  <c r="E18"/>
  <c r="J115"/>
  <c r="E36"/>
  <c r="I115"/>
  <c r="G37"/>
  <c r="I43"/>
  <c r="I108"/>
  <c r="F18"/>
  <c r="H37"/>
  <c r="I37"/>
  <c r="H115"/>
  <c r="F14"/>
  <c r="H35"/>
  <c r="E37"/>
  <c r="E54"/>
  <c r="K115"/>
  <c r="G36"/>
  <c r="G11"/>
  <c r="K36"/>
  <c r="K11"/>
  <c r="I36"/>
  <c r="I11"/>
  <c r="K37"/>
  <c r="E43"/>
  <c r="J43"/>
  <c r="G43"/>
  <c r="H36"/>
  <c r="H11"/>
  <c r="G115"/>
  <c r="F118"/>
  <c r="F40"/>
  <c r="F16"/>
  <c r="I34"/>
  <c r="K43"/>
  <c r="F44"/>
  <c r="H43"/>
  <c r="F61"/>
  <c r="F57"/>
  <c r="J109"/>
  <c r="J108"/>
  <c r="F45"/>
  <c r="E10"/>
  <c r="I15"/>
  <c r="E34"/>
  <c r="J34"/>
  <c r="K35"/>
  <c r="J37"/>
  <c r="F39"/>
  <c r="F59"/>
  <c r="F55"/>
  <c r="K109"/>
  <c r="K9"/>
  <c r="G109"/>
  <c r="G108"/>
  <c r="K15"/>
  <c r="G35"/>
  <c r="F38"/>
  <c r="F46"/>
  <c r="F86"/>
  <c r="F82"/>
  <c r="F116"/>
  <c r="G82"/>
  <c r="G81"/>
  <c r="G55"/>
  <c r="G15"/>
  <c r="F111"/>
  <c r="G13"/>
  <c r="G12"/>
  <c r="H9"/>
  <c r="H54"/>
  <c r="F117"/>
  <c r="J66"/>
  <c r="I54"/>
  <c r="J54"/>
  <c r="F17"/>
  <c r="H108"/>
  <c r="F110"/>
  <c r="F78"/>
  <c r="F75"/>
  <c r="F72"/>
  <c r="F69"/>
  <c r="F62"/>
  <c r="E115"/>
  <c r="E110"/>
  <c r="J11"/>
  <c r="F96"/>
  <c r="H81"/>
  <c r="F88"/>
  <c r="F84"/>
  <c r="F92"/>
  <c r="K81"/>
  <c r="F89"/>
  <c r="I85"/>
  <c r="H85"/>
  <c r="G85"/>
  <c r="F87"/>
  <c r="F83"/>
  <c r="J85"/>
  <c r="K85"/>
  <c r="J83"/>
  <c r="J81"/>
  <c r="I81"/>
  <c r="E85"/>
  <c r="E82"/>
  <c r="E81"/>
  <c r="J58"/>
  <c r="I58"/>
  <c r="H58"/>
  <c r="G58"/>
  <c r="E58"/>
  <c r="J35"/>
  <c r="J12"/>
  <c r="K12"/>
  <c r="J15"/>
  <c r="H15"/>
  <c r="H12"/>
  <c r="I12"/>
  <c r="H10"/>
  <c r="I10"/>
  <c r="E15"/>
  <c r="F115"/>
  <c r="G9"/>
  <c r="G33"/>
  <c r="E11"/>
  <c r="F37"/>
  <c r="J9"/>
  <c r="I33"/>
  <c r="J33"/>
  <c r="K33"/>
  <c r="F36"/>
  <c r="H33"/>
  <c r="E9"/>
  <c r="E8"/>
  <c r="I9"/>
  <c r="I8"/>
  <c r="F43"/>
  <c r="F13"/>
  <c r="G10"/>
  <c r="G8"/>
  <c r="E33"/>
  <c r="F109"/>
  <c r="F34"/>
  <c r="H8"/>
  <c r="F15"/>
  <c r="K108"/>
  <c r="F108"/>
  <c r="G54"/>
  <c r="F35"/>
  <c r="K66"/>
  <c r="F66"/>
  <c r="K60"/>
  <c r="F68"/>
  <c r="F12"/>
  <c r="F11"/>
  <c r="E108"/>
  <c r="F81"/>
  <c r="F85"/>
  <c r="J10"/>
  <c r="J8"/>
  <c r="E12"/>
  <c r="F33"/>
  <c r="F9"/>
  <c r="K58"/>
  <c r="K56"/>
  <c r="F60"/>
  <c r="K10"/>
  <c r="K54"/>
  <c r="F56"/>
  <c r="F54"/>
  <c r="F58"/>
  <c r="K8"/>
  <c r="F8"/>
  <c r="F10"/>
</calcChain>
</file>

<file path=xl/sharedStrings.xml><?xml version="1.0" encoding="utf-8"?>
<sst xmlns="http://schemas.openxmlformats.org/spreadsheetml/2006/main" count="529" uniqueCount="175">
  <si>
    <t>Приложение № 1 к муниципальной программе</t>
  </si>
  <si>
    <t>Перечень мероприятий муниципальной программы «Культура Пушкинского муниципального района на 2017-2021 годы»</t>
  </si>
  <si>
    <t>N п/п</t>
  </si>
  <si>
    <t>Мероприятия по реализации подпрограммы</t>
  </si>
  <si>
    <t>Сроки исполнения мероприятий</t>
  </si>
  <si>
    <t>Источники финансирования</t>
  </si>
  <si>
    <t>Объем финансирования по годам (тыс. руб.)</t>
  </si>
  <si>
    <t>Ответственный за выполнение мероприятия программы</t>
  </si>
  <si>
    <t>Результаты выполнения мероприятий подпрограммы</t>
  </si>
  <si>
    <t>2017 год</t>
  </si>
  <si>
    <t>2018 год</t>
  </si>
  <si>
    <t>2019 год</t>
  </si>
  <si>
    <t>2020 год</t>
  </si>
  <si>
    <t>2021 год</t>
  </si>
  <si>
    <t>Всего по программе</t>
  </si>
  <si>
    <t>2017-2021</t>
  </si>
  <si>
    <t>Итого</t>
  </si>
  <si>
    <t>Средства бюджета Московской области</t>
  </si>
  <si>
    <t>Средства бюджета Пушкинского муниципального района</t>
  </si>
  <si>
    <t>Средства бюджетов поселений</t>
  </si>
  <si>
    <r>
      <t>Задача 1</t>
    </r>
    <r>
      <rPr>
        <sz val="10"/>
        <color theme="1"/>
        <rFont val="Arial"/>
        <family val="2"/>
        <charset val="204"/>
      </rPr>
      <t>. Проведение ежегодных праздников и культурно-досуговых мероприятий в Пушкинском муниципальном районе</t>
    </r>
  </si>
  <si>
    <t>Отдел культуры и туризма Управления  развития отраслей социальной сферы</t>
  </si>
  <si>
    <t>Повышение интеллектуально-культурного и духовно-нравственного уровня жителей</t>
  </si>
  <si>
    <t>Проведение праздничных мероприятий</t>
  </si>
  <si>
    <t>Доведение уровня организации и проведения праздничных мероприятий до 100% выполнения от числа запланированных в отчётном году</t>
  </si>
  <si>
    <t>Создание условий по привлекательности и разнообразию внутреннего туризма в Пушкинском муниципальном районе</t>
  </si>
  <si>
    <t>Организация работы в Пушкинском муниципальном районе по проведению информационно-пропагандистской кампании и размещению социальной рекламы о туризме на телевидении, в электронных и печатных средствах массовой информации, на официальном сайте администрации и социальных сетях</t>
  </si>
  <si>
    <t xml:space="preserve">Ежемесячное обновление информации и предстоящих экскурсиях и выставочных проектах </t>
  </si>
  <si>
    <t>Организация работы по созданию и обеспечению работы туристских информационных центров и пунктов</t>
  </si>
  <si>
    <t>К 2019 году создание туристского информационного центра по Пушкинскому муниципальному району</t>
  </si>
  <si>
    <t>Увеличение числа посетителей муниципальных библиотек</t>
  </si>
  <si>
    <t>Подписка периодических изданий</t>
  </si>
  <si>
    <t>Увеличение числа подписчиков муниципальных библиотек</t>
  </si>
  <si>
    <t>Повышение значения показателя «Соответствие стандарту деятельности библиотек»</t>
  </si>
  <si>
    <t>Приобретение RFID-оборудования, программного обеспечения и бесконтактной 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центральной</t>
  </si>
  <si>
    <t>Обеспечение оснащения муниципальных общедоступных библиотек муниципальных образований Московской области, имеющих статус центральной, электронным читательским билетом</t>
  </si>
  <si>
    <t>4.1.</t>
  </si>
  <si>
    <t>*</t>
  </si>
  <si>
    <t>Увеличение количества предоставляемых услуг учреждениями культуры</t>
  </si>
  <si>
    <t>Организация работы по увеличению посещаемости учреждений культуры</t>
  </si>
  <si>
    <t>Увеличение посещаемости учреждений культуры</t>
  </si>
  <si>
    <t>Обеспечение деятельности учреждений дополнительного образования в сфере культуры</t>
  </si>
  <si>
    <t>МБУДО "Пушкинская детская музыкальная школа № 1"</t>
  </si>
  <si>
    <t>МБУДО "Пушкинская детская музыкальная школа № 2"</t>
  </si>
  <si>
    <t>МБУДО "Пушкинская детская художественная школа"</t>
  </si>
  <si>
    <t>МБУДО "Софринская Детская музыкальная школа № 1"</t>
  </si>
  <si>
    <t>МБУДО "Софринская Детская музыкальная школа № 2"</t>
  </si>
  <si>
    <t>МБУ ДО "Детская музыкальная школа пос. Лесные Поляны"</t>
  </si>
  <si>
    <t>Средства бюджетов поселений Пушкинского муниципального района</t>
  </si>
  <si>
    <t>Обеспечение деятельности учреждений культуры</t>
  </si>
  <si>
    <t>МБУК "Районный Дом культуры "Строитель"</t>
  </si>
  <si>
    <t>МБУК «Краеведческий музей города Пушкино Московской области»</t>
  </si>
  <si>
    <t>Средства бюджета поселений</t>
  </si>
  <si>
    <t>МБУК "Межпоселенческая библиотека Пушкинского муниципального района Московской области" (филиалы библиотек с.п. Царевское, с.п. Тарасовское, с.п. Ельдигинское)</t>
  </si>
  <si>
    <t>Филиалы библиотек городских поселений</t>
  </si>
  <si>
    <t>Выявление памятников истории и культуры местного (муниципального) значения, проведение обследования, составление перечня объектов культурного наследия, расположенных на территории Пушкинского муниципального района, объектов, представляющих собой историко-культурную ценность, объектов, обладающих признаками объекта культурного наследия</t>
  </si>
  <si>
    <t>Организация работы по вовлечению в хозяйственный оборот объектов культурного наследия, находящихся в муниципальной собственности</t>
  </si>
  <si>
    <t>Увеличение количества вовлеченных в хозяйственный оборот объектов культурного наследия, находящихся в муниципальной собственности</t>
  </si>
  <si>
    <t>Повышение среднемесячной номинальной начисленной заработной платы работников муниципальных учреждений культуры</t>
  </si>
  <si>
    <t xml:space="preserve">Ежемесячный мониторинг повышения заработной платы в сфере культуры </t>
  </si>
  <si>
    <t>Обеспечение стабильного количества библиотек в Пушкинском муниципальном районе</t>
  </si>
  <si>
    <r>
      <t>Основное мероприятие 1.</t>
    </r>
    <r>
      <rPr>
        <sz val="10"/>
        <color theme="1"/>
        <rFont val="Arial"/>
        <family val="2"/>
        <charset val="204"/>
      </rPr>
      <t xml:space="preserve"> Сохранение, восстановление и использование объектов культурного наследия в Пушкинском муниципальном районе</t>
    </r>
  </si>
  <si>
    <t>Средства бюджета городского поселения Пушкино</t>
  </si>
  <si>
    <t>Принятие мер, направленных на обеспечение физической сохранности и сохранение историко-культурной ценности объектов культурного наследия, мер, предусматривающих консервацию, ремонт, реставрацию и приспособление объекта культурного наследия для современного использования</t>
  </si>
  <si>
    <t>Передача в аренду усадеб на условиях восстановления</t>
  </si>
  <si>
    <t>Инженерное обследование здания Краеведческого музея города Пушкино Московской области с открытием шурфов и зондажей</t>
  </si>
  <si>
    <t>Вхождения в государственную программу по реконструкции и реставрации                                       МБУК «Краеведческий музей города Пушкино Московской области</t>
  </si>
  <si>
    <r>
      <t>Основное мероприятие 2.</t>
    </r>
    <r>
      <rPr>
        <sz val="10"/>
        <color theme="1"/>
        <rFont val="Arial"/>
        <family val="2"/>
        <charset val="204"/>
      </rPr>
      <t xml:space="preserve"> Строительство, реконструкция, модернизация объектов культуры </t>
    </r>
  </si>
  <si>
    <t>Администрация городского поселения Лесной</t>
  </si>
  <si>
    <t>Завершение строительства, реконструкции, модернизации объектов культуры</t>
  </si>
  <si>
    <t>Средства бюджета городского поселения Лесной</t>
  </si>
  <si>
    <t>Капитальный ремонт здания МБУ «Дом культуры «Сирин» городского поселения Лесной Пушкинского муниципального района</t>
  </si>
  <si>
    <t xml:space="preserve">Завершение капитального ремонта МБУ «Дом культуры «Сирин» городского поселения Лесной Пушкинского муниципального района </t>
  </si>
  <si>
    <r>
      <t xml:space="preserve">Основное мероприятие 1. </t>
    </r>
    <r>
      <rPr>
        <sz val="10"/>
        <color theme="1"/>
        <rFont val="Arial"/>
        <family val="2"/>
        <charset val="204"/>
      </rPr>
      <t>Создание и благоустройство парков культуры и отдыха в Пушкинском муниципальном районе</t>
    </r>
  </si>
  <si>
    <t>100 % соответствие нормативной обеспеченности парками культуры и отдыха</t>
  </si>
  <si>
    <t>Обеспечение нормативной потребности парками культуры и отдых в Пушкинском муниципальном районе</t>
  </si>
  <si>
    <t>Обязательные показатели с устанавливаемыми количественными значениями по решению главы (источник – обращения Губернатора Московской области А.Ю. Воробьева)</t>
  </si>
  <si>
    <r>
      <t>Основное мероприятие 1</t>
    </r>
    <r>
      <rPr>
        <sz val="10"/>
        <color theme="1"/>
        <rFont val="Arial"/>
        <family val="2"/>
        <charset val="204"/>
      </rPr>
      <t>. Развитие туризма в Пушкинском муниципальном районе</t>
    </r>
  </si>
  <si>
    <t>Разработка новых внутренних маршрутов</t>
  </si>
  <si>
    <t>Создание комфортных условий для пребывания туристических групп</t>
  </si>
  <si>
    <t>Повышение качества оказания туристических услуг</t>
  </si>
  <si>
    <t>Разработка и создание новых туристических маршрутов</t>
  </si>
  <si>
    <t>100% удовлетворённость граждан качеством предоставления муниципальных услуг</t>
  </si>
  <si>
    <t>Проведение анализа перечня услуг (работ) подведомственных муниципальных учреждений культуры</t>
  </si>
  <si>
    <t>Повышение показателей качества муниципальных услуг (работ), оказываемых и выполняемых муниципальными учреждениями культуры</t>
  </si>
  <si>
    <t xml:space="preserve">Примечание: </t>
  </si>
  <si>
    <t>*- мероприятия, не требующие финансирования</t>
  </si>
  <si>
    <r>
      <t>Задача 2.</t>
    </r>
    <r>
      <rPr>
        <sz val="10"/>
        <color theme="1"/>
        <rFont val="Arial"/>
        <family val="2"/>
        <charset val="204"/>
      </rPr>
      <t xml:space="preserve"> Развитие внутреннего и въездного туризма, повышение качества туристической сферы в Пушкинском муниципальном районе</t>
    </r>
  </si>
  <si>
    <r>
      <t xml:space="preserve">Основное мероприятие 1. </t>
    </r>
    <r>
      <rPr>
        <sz val="10"/>
        <color theme="1"/>
        <rFont val="Arial"/>
        <family val="2"/>
        <charset val="204"/>
      </rPr>
      <t>Проведение праздничных и культурно-массовых мероприятий и творческих проектов в сфере культуры</t>
    </r>
  </si>
  <si>
    <t>1.1.</t>
  </si>
  <si>
    <t>1.</t>
  </si>
  <si>
    <t>1.1.1.</t>
  </si>
  <si>
    <t>2.</t>
  </si>
  <si>
    <t>2.1.</t>
  </si>
  <si>
    <t>2.1.1.</t>
  </si>
  <si>
    <r>
      <t xml:space="preserve">Основное мероприятие 1. </t>
    </r>
    <r>
      <rPr>
        <sz val="10"/>
        <color theme="1"/>
        <rFont val="Arial"/>
        <family val="2"/>
        <charset val="204"/>
      </rPr>
      <t>Продвижение туристского продукта, предоставляемого на территории Пушкинского муниципального района</t>
    </r>
  </si>
  <si>
    <t>2.1.2.</t>
  </si>
  <si>
    <r>
      <t xml:space="preserve">Задача 3. </t>
    </r>
    <r>
      <rPr>
        <sz val="10"/>
        <color theme="1"/>
        <rFont val="Arial"/>
        <family val="2"/>
        <charset val="204"/>
      </rPr>
      <t>Повышение качества библиотечного обслуживания</t>
    </r>
  </si>
  <si>
    <t>3.</t>
  </si>
  <si>
    <t>3.1.</t>
  </si>
  <si>
    <r>
      <t xml:space="preserve">Основное мероприятие 1. </t>
    </r>
    <r>
      <rPr>
        <sz val="10"/>
        <color theme="1"/>
        <rFont val="Arial"/>
        <family val="2"/>
        <charset val="204"/>
      </rPr>
      <t>Ежегодное обновление книжного фонда в библиотеках Пушкинского муниципального района</t>
    </r>
  </si>
  <si>
    <t>3.1.1.</t>
  </si>
  <si>
    <t>3.2.</t>
  </si>
  <si>
    <r>
      <t xml:space="preserve">Основное мероприятие 2. </t>
    </r>
    <r>
      <rPr>
        <sz val="10"/>
        <color theme="1"/>
        <rFont val="Arial"/>
        <family val="2"/>
        <charset val="204"/>
      </rPr>
      <t>Соответствие стандарту деятельности библиотек</t>
    </r>
  </si>
  <si>
    <t>3.2.1.</t>
  </si>
  <si>
    <r>
      <t xml:space="preserve">Задача 4. </t>
    </r>
    <r>
      <rPr>
        <sz val="10"/>
        <color theme="1"/>
        <rFont val="Arial"/>
        <family val="2"/>
        <charset val="204"/>
      </rPr>
      <t>Поддержка и развитие творческой деятельности на территории Пушкинского муниципального района</t>
    </r>
  </si>
  <si>
    <t>4.</t>
  </si>
  <si>
    <t>4.1.1.</t>
  </si>
  <si>
    <r>
      <t xml:space="preserve">Основное мероприятие 1. </t>
    </r>
    <r>
      <rPr>
        <sz val="10"/>
        <color theme="1"/>
        <rFont val="Arial"/>
        <family val="2"/>
        <charset val="204"/>
      </rPr>
      <t>Активизация работы учреждений культуры Пушкинского муниципального района</t>
    </r>
  </si>
  <si>
    <t>5.</t>
  </si>
  <si>
    <t>5.1.</t>
  </si>
  <si>
    <r>
      <t xml:space="preserve">Задача 5. </t>
    </r>
    <r>
      <rPr>
        <sz val="10"/>
        <color theme="1"/>
        <rFont val="Arial"/>
        <family val="2"/>
        <charset val="204"/>
      </rPr>
      <t>Обеспечение деятельности муниципальных учреждений дополнительного образования в сфере культуры</t>
    </r>
  </si>
  <si>
    <r>
      <t xml:space="preserve">Основное мероприятие 1. </t>
    </r>
    <r>
      <rPr>
        <sz val="10"/>
        <color theme="1"/>
        <rFont val="Arial"/>
        <family val="2"/>
        <charset val="204"/>
      </rPr>
      <t>Оказание услуг муниципальными учреждениями дополнительного образования в сфере культуры</t>
    </r>
  </si>
  <si>
    <r>
      <t>Задача 6.</t>
    </r>
    <r>
      <rPr>
        <sz val="10"/>
        <color theme="1"/>
        <rFont val="Arial"/>
        <family val="2"/>
        <charset val="204"/>
      </rPr>
      <t xml:space="preserve"> Обеспечение деятельности муниципальных учреждений культуры</t>
    </r>
  </si>
  <si>
    <t>5.1.1.</t>
  </si>
  <si>
    <t>5.1.2.</t>
  </si>
  <si>
    <t>5.1.3.</t>
  </si>
  <si>
    <t>5.1.4.</t>
  </si>
  <si>
    <t>5.1.5.</t>
  </si>
  <si>
    <t>5.1.6.</t>
  </si>
  <si>
    <t>6.</t>
  </si>
  <si>
    <t>6.1.</t>
  </si>
  <si>
    <t>6.1.1.</t>
  </si>
  <si>
    <t>6.1.2.</t>
  </si>
  <si>
    <t>6.1.3.</t>
  </si>
  <si>
    <t>6.1.4.</t>
  </si>
  <si>
    <t>7.</t>
  </si>
  <si>
    <r>
      <t xml:space="preserve">Основное мероприятие 1. </t>
    </r>
    <r>
      <rPr>
        <sz val="10"/>
        <color theme="1"/>
        <rFont val="Arial"/>
        <family val="2"/>
        <charset val="204"/>
      </rPr>
      <t>Оказание услуг муниципальными учреждениями культуры</t>
    </r>
  </si>
  <si>
    <t>7.1.</t>
  </si>
  <si>
    <r>
      <t xml:space="preserve">Основное мероприятие 1. </t>
    </r>
    <r>
      <rPr>
        <sz val="10"/>
        <color theme="1"/>
        <rFont val="Arial"/>
        <family val="2"/>
        <charset val="204"/>
      </rPr>
      <t>Выявление и сохранение объектов культурного наследия, расположенных на территории Пушкинского муниципального района</t>
    </r>
  </si>
  <si>
    <t>7.1.1.</t>
  </si>
  <si>
    <t>8.</t>
  </si>
  <si>
    <t>8.1.</t>
  </si>
  <si>
    <t>8.1.1.</t>
  </si>
  <si>
    <t>8.1.2.</t>
  </si>
  <si>
    <t>8.1.3.</t>
  </si>
  <si>
    <t>9.</t>
  </si>
  <si>
    <t>9.1.</t>
  </si>
  <si>
    <t>9.1.1.</t>
  </si>
  <si>
    <t>9.1.2.</t>
  </si>
  <si>
    <t>10.</t>
  </si>
  <si>
    <t>10.1.</t>
  </si>
  <si>
    <t>10.1.1.</t>
  </si>
  <si>
    <t>10.1.2.</t>
  </si>
  <si>
    <t>11.</t>
  </si>
  <si>
    <t>11.1.</t>
  </si>
  <si>
    <t>11.1.1.</t>
  </si>
  <si>
    <t>Развитие рынка туристских услуг в Пушкинском муниципальном районе Московской области. Разработка новых внутренних маршрутов</t>
  </si>
  <si>
    <t>Открытые новых учреждений культурно-досугового типа в Пушкинском муниципальном районе</t>
  </si>
  <si>
    <t>Поиск талантов в коллективах народного творчества и школах искусств Пушкинского муниципального района</t>
  </si>
  <si>
    <t>Отдел культуры и туризма Управления  развития отраслей социальной сферы, МБУК «Краеведческий музей города Пушкино Московской области</t>
  </si>
  <si>
    <t>Создание и благоустройство парков культуры и отдыха в Пушкинском муниципальном районе</t>
  </si>
  <si>
    <r>
      <t xml:space="preserve">Основное мероприятие 1. </t>
    </r>
    <r>
      <rPr>
        <sz val="10"/>
        <color theme="1"/>
        <rFont val="Arial"/>
        <family val="2"/>
        <charset val="204"/>
      </rPr>
      <t>Оптимизация деятельности учреждений культуры</t>
    </r>
  </si>
  <si>
    <t xml:space="preserve">Объем финансирования мероприятия в текущем финансовом году
(тыс. руб.)
</t>
  </si>
  <si>
    <t xml:space="preserve">Всего
(тыс. руб.)
</t>
  </si>
  <si>
    <t xml:space="preserve">Соответствие нормативу обеспеченности библиотеками в Пушкинском муниципальном районе </t>
  </si>
  <si>
    <t xml:space="preserve">Соответствие нормативу обеспеченности клубами и учреждениями клубного типа в Пушкинском муниципальном районе </t>
  </si>
  <si>
    <t>Увеличение общего количества посетителей муниципальных музеев</t>
  </si>
  <si>
    <t>Проведение работы по привлечению населения для участия  в коллективах народного творчества и школах искусств</t>
  </si>
  <si>
    <t>Подготовка сопроводительной документации для вхождения в государственную программу по реконструкции и реставрации МБУК «Краеведческий музей города Пушкино Московской области</t>
  </si>
  <si>
    <r>
      <t xml:space="preserve">Задача 7. </t>
    </r>
    <r>
      <rPr>
        <sz val="10"/>
        <color theme="1"/>
        <rFont val="Arial"/>
        <family val="2"/>
        <charset val="204"/>
      </rPr>
      <t>Охрана и сохранение объектов культурного наследия</t>
    </r>
  </si>
  <si>
    <t>6.1.5.</t>
  </si>
  <si>
    <t>6.1.6.</t>
  </si>
  <si>
    <t>6.1.7.</t>
  </si>
  <si>
    <t>6.1.8.</t>
  </si>
  <si>
    <t>6.1.9.</t>
  </si>
  <si>
    <r>
      <t xml:space="preserve">Задача 8.  </t>
    </r>
    <r>
      <rPr>
        <sz val="10"/>
        <color theme="1"/>
        <rFont val="Arial"/>
        <family val="2"/>
        <charset val="204"/>
      </rPr>
      <t>Модернизация материально-технической базы объектов культуры путем реконструкции, проведения капитального ремонта, технического переоснащения муниципальных учреждений культуры</t>
    </r>
  </si>
  <si>
    <t>8.2.</t>
  </si>
  <si>
    <t>8.2.1.</t>
  </si>
  <si>
    <r>
      <t xml:space="preserve">Задача 9. </t>
    </r>
    <r>
      <rPr>
        <sz val="10"/>
        <color theme="1"/>
        <rFont val="Arial"/>
        <family val="2"/>
        <charset val="204"/>
      </rPr>
      <t>Создание комфортных условий для отдыха населения</t>
    </r>
  </si>
  <si>
    <r>
      <t xml:space="preserve">Задача 10. </t>
    </r>
    <r>
      <rPr>
        <sz val="10"/>
        <color theme="1"/>
        <rFont val="Arial"/>
        <family val="2"/>
        <charset val="204"/>
      </rPr>
      <t xml:space="preserve">Развитие рынка туристских услуг в Пушкинском муниципальном районе Московской области </t>
    </r>
  </si>
  <si>
    <r>
      <t xml:space="preserve">Задача 11. </t>
    </r>
    <r>
      <rPr>
        <sz val="10"/>
        <color theme="1"/>
        <rFont val="Arial"/>
        <family val="2"/>
        <charset val="204"/>
      </rPr>
      <t>Реализация «Умной социальной политики»</t>
    </r>
  </si>
  <si>
    <t>Создание и благоустройство новых парков культуры и отдыха в Пушкинском муниципальном районе</t>
  </si>
  <si>
    <t>Создание и благоустройство новых парков культуры и отдыха в Пушкинском муниципальном районе. Денежные средства предусмотрены в бюджете городского поселения Пушкино в размере 10 000 тыс. руб. в рамках муниципальной программы «Развитие культурно-социального пространства города Пушкино на 2017-2021 годы»</t>
  </si>
  <si>
    <t>Организация новых и актуальных экскурсий в Пушкинском муниципальном районе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</si>
</sst>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i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4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4" fillId="0" borderId="0" xfId="0" applyFont="1"/>
    <xf numFmtId="49" fontId="4" fillId="0" borderId="10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6" fillId="0" borderId="1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11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4" fontId="4" fillId="0" borderId="10" xfId="0" applyNumberFormat="1" applyFont="1" applyBorder="1" applyAlignment="1">
      <alignment horizontal="center" vertical="top" wrapText="1"/>
    </xf>
    <xf numFmtId="4" fontId="0" fillId="0" borderId="0" xfId="0" applyNumberFormat="1"/>
    <xf numFmtId="0" fontId="4" fillId="0" borderId="11" xfId="0" applyFont="1" applyFill="1" applyBorder="1" applyAlignment="1">
      <alignment vertical="top" wrapText="1"/>
    </xf>
    <xf numFmtId="4" fontId="4" fillId="0" borderId="11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4" fontId="4" fillId="0" borderId="5" xfId="0" applyNumberFormat="1" applyFont="1" applyFill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4" fontId="6" fillId="0" borderId="1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4" fillId="0" borderId="11" xfId="0" applyFont="1" applyFill="1" applyBorder="1" applyAlignment="1">
      <alignment horizontal="center" vertical="top" wrapText="1"/>
    </xf>
    <xf numFmtId="4" fontId="4" fillId="0" borderId="1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wrapText="1"/>
    </xf>
    <xf numFmtId="0" fontId="4" fillId="0" borderId="11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0" fillId="0" borderId="9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5"/>
  <sheetViews>
    <sheetView tabSelected="1" view="pageBreakPreview" topLeftCell="A97" zoomScale="70" zoomScaleNormal="100" zoomScaleSheetLayoutView="70" workbookViewId="0">
      <selection activeCell="B101" sqref="B101"/>
    </sheetView>
  </sheetViews>
  <sheetFormatPr defaultRowHeight="15"/>
  <cols>
    <col min="2" max="2" width="40.85546875" customWidth="1"/>
    <col min="3" max="3" width="12.7109375" customWidth="1"/>
    <col min="4" max="4" width="18.140625" customWidth="1"/>
    <col min="5" max="5" width="14.7109375" customWidth="1"/>
    <col min="6" max="6" width="12.85546875" customWidth="1"/>
    <col min="7" max="7" width="12" customWidth="1"/>
    <col min="8" max="8" width="12" style="32" customWidth="1"/>
    <col min="9" max="11" width="12" customWidth="1"/>
    <col min="12" max="12" width="17.5703125" customWidth="1"/>
    <col min="13" max="13" width="23.28515625" customWidth="1"/>
  </cols>
  <sheetData>
    <row r="1" spans="1:16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6">
      <c r="A2" s="1"/>
    </row>
    <row r="3" spans="1:16" ht="15.75">
      <c r="A3" s="52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6" ht="16.5" thickBot="1">
      <c r="A4" s="2"/>
      <c r="M4" s="24"/>
    </row>
    <row r="5" spans="1:16" ht="15.75" customHeight="1" thickBot="1">
      <c r="A5" s="64" t="s">
        <v>2</v>
      </c>
      <c r="B5" s="64" t="s">
        <v>3</v>
      </c>
      <c r="C5" s="66" t="s">
        <v>4</v>
      </c>
      <c r="D5" s="66" t="s">
        <v>5</v>
      </c>
      <c r="E5" s="72" t="s">
        <v>153</v>
      </c>
      <c r="F5" s="66" t="s">
        <v>154</v>
      </c>
      <c r="G5" s="68" t="s">
        <v>6</v>
      </c>
      <c r="H5" s="69"/>
      <c r="I5" s="69"/>
      <c r="J5" s="69"/>
      <c r="K5" s="70"/>
      <c r="L5" s="66" t="s">
        <v>7</v>
      </c>
      <c r="M5" s="66" t="s">
        <v>8</v>
      </c>
    </row>
    <row r="6" spans="1:16" ht="72.75" customHeight="1" thickBot="1">
      <c r="A6" s="65"/>
      <c r="B6" s="64"/>
      <c r="C6" s="71"/>
      <c r="D6" s="71"/>
      <c r="E6" s="63"/>
      <c r="F6" s="63"/>
      <c r="G6" s="13" t="s">
        <v>9</v>
      </c>
      <c r="H6" s="33" t="s">
        <v>10</v>
      </c>
      <c r="I6" s="13" t="s">
        <v>11</v>
      </c>
      <c r="J6" s="13" t="s">
        <v>12</v>
      </c>
      <c r="K6" s="13" t="s">
        <v>13</v>
      </c>
      <c r="L6" s="71"/>
      <c r="M6" s="71"/>
    </row>
    <row r="7" spans="1:16" ht="15.75" thickBot="1">
      <c r="A7" s="13">
        <v>1</v>
      </c>
      <c r="B7" s="13">
        <v>2</v>
      </c>
      <c r="C7" s="3">
        <v>3</v>
      </c>
      <c r="D7" s="3">
        <v>4</v>
      </c>
      <c r="E7" s="3">
        <v>5</v>
      </c>
      <c r="F7" s="3">
        <v>6</v>
      </c>
      <c r="G7" s="13">
        <v>7</v>
      </c>
      <c r="H7" s="33">
        <v>8</v>
      </c>
      <c r="I7" s="13">
        <v>9</v>
      </c>
      <c r="J7" s="13">
        <v>10</v>
      </c>
      <c r="K7" s="13">
        <v>11</v>
      </c>
      <c r="L7" s="3">
        <v>12</v>
      </c>
      <c r="M7" s="3">
        <v>13</v>
      </c>
    </row>
    <row r="8" spans="1:16" ht="15.75" thickBot="1">
      <c r="A8" s="53" t="s">
        <v>14</v>
      </c>
      <c r="B8" s="77"/>
      <c r="C8" s="66" t="s">
        <v>15</v>
      </c>
      <c r="D8" s="4" t="s">
        <v>16</v>
      </c>
      <c r="E8" s="18">
        <f>SUM(E9:E11)</f>
        <v>164981.13999999998</v>
      </c>
      <c r="F8" s="18">
        <f>SUM(G8:K8)</f>
        <v>1018428.37</v>
      </c>
      <c r="G8" s="18">
        <f t="shared" ref="G8:K8" si="0">SUM(G9:G11)</f>
        <v>297311.37</v>
      </c>
      <c r="H8" s="29">
        <f t="shared" si="0"/>
        <v>180279.25</v>
      </c>
      <c r="I8" s="18">
        <f t="shared" si="0"/>
        <v>180279.25</v>
      </c>
      <c r="J8" s="18">
        <f t="shared" si="0"/>
        <v>180279.25</v>
      </c>
      <c r="K8" s="18">
        <f t="shared" si="0"/>
        <v>180279.25</v>
      </c>
      <c r="L8" s="58"/>
      <c r="M8" s="58"/>
      <c r="O8" s="24"/>
    </row>
    <row r="9" spans="1:16" ht="43.5" customHeight="1" thickBot="1">
      <c r="A9" s="74"/>
      <c r="B9" s="78"/>
      <c r="C9" s="67"/>
      <c r="D9" s="27" t="s">
        <v>17</v>
      </c>
      <c r="E9" s="28">
        <f>E34+E55+E82+E109</f>
        <v>11064.21</v>
      </c>
      <c r="F9" s="20">
        <f t="shared" ref="F9:F20" si="1">SUM(G9:K9)</f>
        <v>84207.59</v>
      </c>
      <c r="G9" s="28">
        <f>G34+G55+G82+G109</f>
        <v>84207.59</v>
      </c>
      <c r="H9" s="28">
        <f>H34+H55+H82+H109</f>
        <v>0</v>
      </c>
      <c r="I9" s="28">
        <f>I34+I55+I82+I109</f>
        <v>0</v>
      </c>
      <c r="J9" s="28">
        <f>J34+J55+J82+J109</f>
        <v>0</v>
      </c>
      <c r="K9" s="28">
        <f>K34+K55+K82+K109</f>
        <v>0</v>
      </c>
      <c r="L9" s="59"/>
      <c r="M9" s="59"/>
      <c r="O9" s="24"/>
      <c r="P9" s="24"/>
    </row>
    <row r="10" spans="1:16" ht="54.75" customHeight="1" thickBot="1">
      <c r="A10" s="74"/>
      <c r="B10" s="78"/>
      <c r="C10" s="67"/>
      <c r="D10" s="27" t="s">
        <v>18</v>
      </c>
      <c r="E10" s="28">
        <f>E13+E35+E56+E83</f>
        <v>142224.35</v>
      </c>
      <c r="F10" s="20">
        <f t="shared" si="1"/>
        <v>849238.69</v>
      </c>
      <c r="G10" s="28">
        <f>G13+G35+G56+G83</f>
        <v>176121.69</v>
      </c>
      <c r="H10" s="28">
        <f>H13+H35+H56+H83</f>
        <v>168279.25</v>
      </c>
      <c r="I10" s="28">
        <f>I13+I35+I56+I83</f>
        <v>168279.25</v>
      </c>
      <c r="J10" s="28">
        <f>J13+J35+J56+J83</f>
        <v>168279.25</v>
      </c>
      <c r="K10" s="28">
        <f>K13+K22+K35+K56+K83</f>
        <v>168279.25</v>
      </c>
      <c r="L10" s="59"/>
      <c r="M10" s="59"/>
      <c r="O10" s="24"/>
      <c r="P10" s="24"/>
    </row>
    <row r="11" spans="1:16" ht="39" thickBot="1">
      <c r="A11" s="75"/>
      <c r="B11" s="79"/>
      <c r="C11" s="71"/>
      <c r="D11" s="27" t="s">
        <v>19</v>
      </c>
      <c r="E11" s="28">
        <f>E14+E36+E57+E84+E110</f>
        <v>11692.58</v>
      </c>
      <c r="F11" s="20">
        <f t="shared" si="1"/>
        <v>84982.09</v>
      </c>
      <c r="G11" s="28">
        <f>G14+G36+G57+G84+G110</f>
        <v>36982.089999999997</v>
      </c>
      <c r="H11" s="28">
        <f>H14+H36+H57+H84+H110</f>
        <v>12000</v>
      </c>
      <c r="I11" s="28">
        <f>I14+I36+I57+I84+I110</f>
        <v>12000</v>
      </c>
      <c r="J11" s="28">
        <f>J14+J36+J57+J84+J110</f>
        <v>12000</v>
      </c>
      <c r="K11" s="28">
        <f>K14+K36+K57+K84+K110</f>
        <v>12000</v>
      </c>
      <c r="L11" s="76"/>
      <c r="M11" s="76"/>
      <c r="O11" s="24"/>
      <c r="P11" s="24"/>
    </row>
    <row r="12" spans="1:16" ht="15.75" thickBot="1">
      <c r="A12" s="61" t="s">
        <v>90</v>
      </c>
      <c r="B12" s="53" t="s">
        <v>20</v>
      </c>
      <c r="C12" s="66" t="s">
        <v>15</v>
      </c>
      <c r="D12" s="4" t="s">
        <v>16</v>
      </c>
      <c r="E12" s="18">
        <f>E13+E14</f>
        <v>1764</v>
      </c>
      <c r="F12" s="18">
        <f t="shared" si="1"/>
        <v>14158.65</v>
      </c>
      <c r="G12" s="18">
        <f t="shared" ref="G12:K12" si="2">G13+G14</f>
        <v>2158.65</v>
      </c>
      <c r="H12" s="29">
        <f t="shared" si="2"/>
        <v>3000</v>
      </c>
      <c r="I12" s="18">
        <f t="shared" si="2"/>
        <v>3000</v>
      </c>
      <c r="J12" s="18">
        <f t="shared" si="2"/>
        <v>3000</v>
      </c>
      <c r="K12" s="18">
        <f t="shared" si="2"/>
        <v>3000</v>
      </c>
      <c r="L12" s="58"/>
      <c r="M12" s="58"/>
    </row>
    <row r="13" spans="1:16" ht="51.75" customHeight="1" thickBot="1">
      <c r="A13" s="62"/>
      <c r="B13" s="74"/>
      <c r="C13" s="67"/>
      <c r="D13" s="27" t="s">
        <v>18</v>
      </c>
      <c r="E13" s="28">
        <f>E16</f>
        <v>1764</v>
      </c>
      <c r="F13" s="28">
        <f t="shared" si="1"/>
        <v>14158.65</v>
      </c>
      <c r="G13" s="28">
        <f t="shared" ref="G13:K13" si="3">G16</f>
        <v>2158.65</v>
      </c>
      <c r="H13" s="28">
        <f t="shared" si="3"/>
        <v>3000</v>
      </c>
      <c r="I13" s="28">
        <f t="shared" si="3"/>
        <v>3000</v>
      </c>
      <c r="J13" s="28">
        <f t="shared" si="3"/>
        <v>3000</v>
      </c>
      <c r="K13" s="28">
        <f t="shared" si="3"/>
        <v>3000</v>
      </c>
      <c r="L13" s="59"/>
      <c r="M13" s="59"/>
    </row>
    <row r="14" spans="1:16" ht="39" thickBot="1">
      <c r="A14" s="73"/>
      <c r="B14" s="75"/>
      <c r="C14" s="71"/>
      <c r="D14" s="27" t="s">
        <v>19</v>
      </c>
      <c r="E14" s="28">
        <f>E17</f>
        <v>0</v>
      </c>
      <c r="F14" s="28">
        <f t="shared" si="1"/>
        <v>0</v>
      </c>
      <c r="G14" s="28">
        <f t="shared" ref="G14:K14" si="4">G17</f>
        <v>0</v>
      </c>
      <c r="H14" s="28">
        <f t="shared" si="4"/>
        <v>0</v>
      </c>
      <c r="I14" s="28">
        <f t="shared" si="4"/>
        <v>0</v>
      </c>
      <c r="J14" s="28">
        <f t="shared" si="4"/>
        <v>0</v>
      </c>
      <c r="K14" s="28">
        <f t="shared" si="4"/>
        <v>0</v>
      </c>
      <c r="L14" s="76"/>
      <c r="M14" s="76"/>
    </row>
    <row r="15" spans="1:16" ht="15.75" thickBot="1">
      <c r="A15" s="61" t="s">
        <v>89</v>
      </c>
      <c r="B15" s="53" t="s">
        <v>88</v>
      </c>
      <c r="C15" s="66" t="s">
        <v>15</v>
      </c>
      <c r="D15" s="4" t="s">
        <v>16</v>
      </c>
      <c r="E15" s="18">
        <f>E16+E17</f>
        <v>1764</v>
      </c>
      <c r="F15" s="18">
        <f t="shared" si="1"/>
        <v>14158.65</v>
      </c>
      <c r="G15" s="18">
        <f t="shared" ref="G15:K15" si="5">G16+G17</f>
        <v>2158.65</v>
      </c>
      <c r="H15" s="29">
        <f t="shared" si="5"/>
        <v>3000</v>
      </c>
      <c r="I15" s="18">
        <f t="shared" si="5"/>
        <v>3000</v>
      </c>
      <c r="J15" s="18">
        <f t="shared" si="5"/>
        <v>3000</v>
      </c>
      <c r="K15" s="18">
        <f t="shared" si="5"/>
        <v>3000</v>
      </c>
      <c r="L15" s="58" t="s">
        <v>21</v>
      </c>
      <c r="M15" s="58" t="s">
        <v>22</v>
      </c>
    </row>
    <row r="16" spans="1:16" ht="51.75" thickBot="1">
      <c r="A16" s="62"/>
      <c r="B16" s="54"/>
      <c r="C16" s="67"/>
      <c r="D16" s="5" t="s">
        <v>18</v>
      </c>
      <c r="E16" s="28">
        <f>E19</f>
        <v>1764</v>
      </c>
      <c r="F16" s="20">
        <f t="shared" si="1"/>
        <v>14158.65</v>
      </c>
      <c r="G16" s="20">
        <f t="shared" ref="G16:K16" si="6">G19</f>
        <v>2158.65</v>
      </c>
      <c r="H16" s="28">
        <f t="shared" si="6"/>
        <v>3000</v>
      </c>
      <c r="I16" s="20">
        <f t="shared" si="6"/>
        <v>3000</v>
      </c>
      <c r="J16" s="20">
        <f t="shared" si="6"/>
        <v>3000</v>
      </c>
      <c r="K16" s="20">
        <f t="shared" si="6"/>
        <v>3000</v>
      </c>
      <c r="L16" s="59"/>
      <c r="M16" s="59"/>
    </row>
    <row r="17" spans="1:13" ht="42" customHeight="1" thickBot="1">
      <c r="A17" s="73"/>
      <c r="B17" s="55"/>
      <c r="C17" s="71"/>
      <c r="D17" s="5" t="s">
        <v>19</v>
      </c>
      <c r="E17" s="28">
        <f>E20</f>
        <v>0</v>
      </c>
      <c r="F17" s="20">
        <f t="shared" si="1"/>
        <v>0</v>
      </c>
      <c r="G17" s="20">
        <f t="shared" ref="G17:K17" si="7">G20</f>
        <v>0</v>
      </c>
      <c r="H17" s="28">
        <f t="shared" si="7"/>
        <v>0</v>
      </c>
      <c r="I17" s="20">
        <f t="shared" si="7"/>
        <v>0</v>
      </c>
      <c r="J17" s="20">
        <f t="shared" si="7"/>
        <v>0</v>
      </c>
      <c r="K17" s="20">
        <f t="shared" si="7"/>
        <v>0</v>
      </c>
      <c r="L17" s="76"/>
      <c r="M17" s="76"/>
    </row>
    <row r="18" spans="1:13" ht="21.75" customHeight="1" thickBot="1">
      <c r="A18" s="61" t="s">
        <v>91</v>
      </c>
      <c r="B18" s="80" t="s">
        <v>23</v>
      </c>
      <c r="C18" s="66" t="s">
        <v>15</v>
      </c>
      <c r="D18" s="3" t="s">
        <v>16</v>
      </c>
      <c r="E18" s="20">
        <f>E19+E20</f>
        <v>1764</v>
      </c>
      <c r="F18" s="20">
        <f t="shared" si="1"/>
        <v>14158.65</v>
      </c>
      <c r="G18" s="20">
        <f t="shared" ref="G18" si="8">G19+G20</f>
        <v>2158.65</v>
      </c>
      <c r="H18" s="28">
        <f t="shared" ref="H18" si="9">H19+H20</f>
        <v>3000</v>
      </c>
      <c r="I18" s="20">
        <f t="shared" ref="I18" si="10">I19+I20</f>
        <v>3000</v>
      </c>
      <c r="J18" s="20">
        <f t="shared" ref="J18" si="11">J19+J20</f>
        <v>3000</v>
      </c>
      <c r="K18" s="20">
        <f t="shared" ref="K18" si="12">K19+K20</f>
        <v>3000</v>
      </c>
      <c r="L18" s="58" t="s">
        <v>21</v>
      </c>
      <c r="M18" s="58" t="s">
        <v>24</v>
      </c>
    </row>
    <row r="19" spans="1:13" ht="54.75" customHeight="1" thickBot="1">
      <c r="A19" s="62"/>
      <c r="B19" s="81"/>
      <c r="C19" s="67"/>
      <c r="D19" s="5" t="s">
        <v>18</v>
      </c>
      <c r="E19" s="20">
        <v>1764</v>
      </c>
      <c r="F19" s="20">
        <f t="shared" si="1"/>
        <v>14158.65</v>
      </c>
      <c r="G19" s="21">
        <v>2158.65</v>
      </c>
      <c r="H19" s="26">
        <v>3000</v>
      </c>
      <c r="I19" s="21">
        <v>3000</v>
      </c>
      <c r="J19" s="21">
        <v>3000</v>
      </c>
      <c r="K19" s="21">
        <v>3000</v>
      </c>
      <c r="L19" s="59"/>
      <c r="M19" s="59"/>
    </row>
    <row r="20" spans="1:13" ht="39" thickBot="1">
      <c r="A20" s="73"/>
      <c r="B20" s="82"/>
      <c r="C20" s="71"/>
      <c r="D20" s="5" t="s">
        <v>19</v>
      </c>
      <c r="E20" s="20">
        <v>0</v>
      </c>
      <c r="F20" s="20">
        <f t="shared" si="1"/>
        <v>0</v>
      </c>
      <c r="G20" s="21">
        <v>0</v>
      </c>
      <c r="H20" s="26">
        <v>0</v>
      </c>
      <c r="I20" s="21">
        <v>0</v>
      </c>
      <c r="J20" s="21">
        <v>0</v>
      </c>
      <c r="K20" s="21">
        <v>0</v>
      </c>
      <c r="L20" s="76"/>
      <c r="M20" s="76"/>
    </row>
    <row r="21" spans="1:13" ht="15.75" thickBot="1">
      <c r="A21" s="61" t="s">
        <v>92</v>
      </c>
      <c r="B21" s="53" t="s">
        <v>87</v>
      </c>
      <c r="C21" s="66" t="s">
        <v>15</v>
      </c>
      <c r="D21" s="13" t="s">
        <v>16</v>
      </c>
      <c r="E21" s="19">
        <v>0</v>
      </c>
      <c r="F21" s="19">
        <v>0</v>
      </c>
      <c r="G21" s="19">
        <v>0</v>
      </c>
      <c r="H21" s="31">
        <v>0</v>
      </c>
      <c r="I21" s="19">
        <v>0</v>
      </c>
      <c r="J21" s="19">
        <v>0</v>
      </c>
      <c r="K21" s="19">
        <v>0</v>
      </c>
      <c r="L21" s="83"/>
      <c r="M21" s="83"/>
    </row>
    <row r="22" spans="1:13" ht="63" customHeight="1" thickBot="1">
      <c r="A22" s="62"/>
      <c r="B22" s="54"/>
      <c r="C22" s="67"/>
      <c r="D22" s="25" t="s">
        <v>18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83"/>
      <c r="M22" s="83"/>
    </row>
    <row r="23" spans="1:13" ht="39" thickBot="1">
      <c r="A23" s="73"/>
      <c r="B23" s="55"/>
      <c r="C23" s="71"/>
      <c r="D23" s="25" t="s">
        <v>19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83"/>
      <c r="M23" s="83"/>
    </row>
    <row r="24" spans="1:13" ht="15.75" thickBot="1">
      <c r="A24" s="61" t="s">
        <v>93</v>
      </c>
      <c r="B24" s="53" t="s">
        <v>95</v>
      </c>
      <c r="C24" s="66" t="s">
        <v>15</v>
      </c>
      <c r="D24" s="10" t="s">
        <v>16</v>
      </c>
      <c r="E24" s="22">
        <v>0</v>
      </c>
      <c r="F24" s="22">
        <v>0</v>
      </c>
      <c r="G24" s="19">
        <v>0</v>
      </c>
      <c r="H24" s="31">
        <v>0</v>
      </c>
      <c r="I24" s="19">
        <v>0</v>
      </c>
      <c r="J24" s="19">
        <v>0</v>
      </c>
      <c r="K24" s="19">
        <v>0</v>
      </c>
      <c r="L24" s="58" t="s">
        <v>21</v>
      </c>
      <c r="M24" s="58" t="s">
        <v>25</v>
      </c>
    </row>
    <row r="25" spans="1:13" ht="57" customHeight="1" thickBot="1">
      <c r="A25" s="62"/>
      <c r="B25" s="54"/>
      <c r="C25" s="67"/>
      <c r="D25" s="15" t="s">
        <v>18</v>
      </c>
      <c r="E25" s="21">
        <v>0</v>
      </c>
      <c r="F25" s="21">
        <v>0</v>
      </c>
      <c r="G25" s="20">
        <v>0</v>
      </c>
      <c r="H25" s="28">
        <v>0</v>
      </c>
      <c r="I25" s="20">
        <v>0</v>
      </c>
      <c r="J25" s="21">
        <v>0</v>
      </c>
      <c r="K25" s="21">
        <v>0</v>
      </c>
      <c r="L25" s="59"/>
      <c r="M25" s="59"/>
    </row>
    <row r="26" spans="1:13" ht="39" thickBot="1">
      <c r="A26" s="73"/>
      <c r="B26" s="55"/>
      <c r="C26" s="71"/>
      <c r="D26" s="5" t="s">
        <v>19</v>
      </c>
      <c r="E26" s="20">
        <v>0</v>
      </c>
      <c r="F26" s="20">
        <v>0</v>
      </c>
      <c r="G26" s="20">
        <v>0</v>
      </c>
      <c r="H26" s="28">
        <v>0</v>
      </c>
      <c r="I26" s="20">
        <v>0</v>
      </c>
      <c r="J26" s="21">
        <v>0</v>
      </c>
      <c r="K26" s="21">
        <v>0</v>
      </c>
      <c r="L26" s="76"/>
      <c r="M26" s="76"/>
    </row>
    <row r="27" spans="1:13" ht="20.25" customHeight="1" thickBot="1">
      <c r="A27" s="61" t="s">
        <v>94</v>
      </c>
      <c r="B27" s="80" t="s">
        <v>26</v>
      </c>
      <c r="C27" s="66" t="s">
        <v>15</v>
      </c>
      <c r="D27" s="3" t="s">
        <v>16</v>
      </c>
      <c r="E27" s="20">
        <v>0</v>
      </c>
      <c r="F27" s="20">
        <v>0</v>
      </c>
      <c r="G27" s="20">
        <v>0</v>
      </c>
      <c r="H27" s="28">
        <v>0</v>
      </c>
      <c r="I27" s="20">
        <v>0</v>
      </c>
      <c r="J27" s="21">
        <v>0</v>
      </c>
      <c r="K27" s="21">
        <v>0</v>
      </c>
      <c r="L27" s="58" t="s">
        <v>21</v>
      </c>
      <c r="M27" s="58" t="s">
        <v>27</v>
      </c>
    </row>
    <row r="28" spans="1:13" ht="51.75" thickBot="1">
      <c r="A28" s="62"/>
      <c r="B28" s="81"/>
      <c r="C28" s="67"/>
      <c r="D28" s="5" t="s">
        <v>18</v>
      </c>
      <c r="E28" s="20">
        <v>0</v>
      </c>
      <c r="F28" s="20">
        <v>0</v>
      </c>
      <c r="G28" s="20">
        <v>0</v>
      </c>
      <c r="H28" s="28">
        <v>0</v>
      </c>
      <c r="I28" s="20">
        <v>0</v>
      </c>
      <c r="J28" s="21">
        <v>0</v>
      </c>
      <c r="K28" s="21">
        <v>0</v>
      </c>
      <c r="L28" s="59"/>
      <c r="M28" s="59"/>
    </row>
    <row r="29" spans="1:13" ht="39" thickBot="1">
      <c r="A29" s="73"/>
      <c r="B29" s="82"/>
      <c r="C29" s="71"/>
      <c r="D29" s="5" t="s">
        <v>19</v>
      </c>
      <c r="E29" s="20">
        <v>0</v>
      </c>
      <c r="F29" s="20">
        <v>0</v>
      </c>
      <c r="G29" s="20">
        <v>0</v>
      </c>
      <c r="H29" s="28">
        <v>0</v>
      </c>
      <c r="I29" s="20">
        <v>0</v>
      </c>
      <c r="J29" s="21">
        <v>0</v>
      </c>
      <c r="K29" s="21">
        <v>0</v>
      </c>
      <c r="L29" s="76"/>
      <c r="M29" s="76"/>
    </row>
    <row r="30" spans="1:13" ht="35.25" customHeight="1" thickBot="1">
      <c r="A30" s="61" t="s">
        <v>96</v>
      </c>
      <c r="B30" s="80" t="s">
        <v>28</v>
      </c>
      <c r="C30" s="66" t="s">
        <v>15</v>
      </c>
      <c r="D30" s="3" t="s">
        <v>16</v>
      </c>
      <c r="E30" s="20">
        <v>0</v>
      </c>
      <c r="F30" s="20">
        <v>0</v>
      </c>
      <c r="G30" s="20">
        <v>0</v>
      </c>
      <c r="H30" s="28">
        <v>0</v>
      </c>
      <c r="I30" s="20">
        <v>0</v>
      </c>
      <c r="J30" s="21">
        <v>0</v>
      </c>
      <c r="K30" s="21">
        <v>0</v>
      </c>
      <c r="L30" s="58" t="s">
        <v>21</v>
      </c>
      <c r="M30" s="58" t="s">
        <v>29</v>
      </c>
    </row>
    <row r="31" spans="1:13" ht="53.25" customHeight="1" thickBot="1">
      <c r="A31" s="62"/>
      <c r="B31" s="81"/>
      <c r="C31" s="67"/>
      <c r="D31" s="9" t="s">
        <v>18</v>
      </c>
      <c r="E31" s="20">
        <v>0</v>
      </c>
      <c r="F31" s="20">
        <v>0</v>
      </c>
      <c r="G31" s="20">
        <v>0</v>
      </c>
      <c r="H31" s="28">
        <v>0</v>
      </c>
      <c r="I31" s="20">
        <v>0</v>
      </c>
      <c r="J31" s="21">
        <v>0</v>
      </c>
      <c r="K31" s="21">
        <v>0</v>
      </c>
      <c r="L31" s="59"/>
      <c r="M31" s="59"/>
    </row>
    <row r="32" spans="1:13" ht="41.25" customHeight="1" thickBot="1">
      <c r="A32" s="73"/>
      <c r="B32" s="82"/>
      <c r="C32" s="71"/>
      <c r="D32" s="9" t="s">
        <v>19</v>
      </c>
      <c r="E32" s="20">
        <v>0</v>
      </c>
      <c r="F32" s="20">
        <v>0</v>
      </c>
      <c r="G32" s="20">
        <v>0</v>
      </c>
      <c r="H32" s="28">
        <v>0</v>
      </c>
      <c r="I32" s="20">
        <v>0</v>
      </c>
      <c r="J32" s="21">
        <v>0</v>
      </c>
      <c r="K32" s="21">
        <v>0</v>
      </c>
      <c r="L32" s="76"/>
      <c r="M32" s="76"/>
    </row>
    <row r="33" spans="1:13" ht="15.75" thickBot="1">
      <c r="A33" s="61" t="s">
        <v>98</v>
      </c>
      <c r="B33" s="53" t="s">
        <v>97</v>
      </c>
      <c r="C33" s="66" t="s">
        <v>15</v>
      </c>
      <c r="D33" s="3" t="s">
        <v>16</v>
      </c>
      <c r="E33" s="18">
        <f>E34+E35+E36</f>
        <v>399.79</v>
      </c>
      <c r="F33" s="18">
        <f>SUM(G33:K33)</f>
        <v>2522.3199999999997</v>
      </c>
      <c r="G33" s="18">
        <f t="shared" ref="G33:K33" si="13">G34+G35+G36</f>
        <v>922.31999999999994</v>
      </c>
      <c r="H33" s="29">
        <f t="shared" si="13"/>
        <v>400</v>
      </c>
      <c r="I33" s="18">
        <f t="shared" si="13"/>
        <v>400</v>
      </c>
      <c r="J33" s="18">
        <f t="shared" si="13"/>
        <v>400</v>
      </c>
      <c r="K33" s="18">
        <f t="shared" si="13"/>
        <v>400</v>
      </c>
      <c r="L33" s="58"/>
      <c r="M33" s="58"/>
    </row>
    <row r="34" spans="1:13" ht="39" thickBot="1">
      <c r="A34" s="62"/>
      <c r="B34" s="54"/>
      <c r="C34" s="67"/>
      <c r="D34" s="27" t="s">
        <v>17</v>
      </c>
      <c r="E34" s="28">
        <f>E44</f>
        <v>0</v>
      </c>
      <c r="F34" s="28">
        <f t="shared" ref="F34:F50" si="14">SUM(G34:K34)</f>
        <v>496.2</v>
      </c>
      <c r="G34" s="28">
        <f t="shared" ref="G34:K34" si="15">G44</f>
        <v>496.2</v>
      </c>
      <c r="H34" s="28">
        <f t="shared" si="15"/>
        <v>0</v>
      </c>
      <c r="I34" s="28">
        <f t="shared" si="15"/>
        <v>0</v>
      </c>
      <c r="J34" s="28">
        <f t="shared" si="15"/>
        <v>0</v>
      </c>
      <c r="K34" s="28">
        <f t="shared" si="15"/>
        <v>0</v>
      </c>
      <c r="L34" s="59"/>
      <c r="M34" s="59"/>
    </row>
    <row r="35" spans="1:13" ht="51.75" thickBot="1">
      <c r="A35" s="62"/>
      <c r="B35" s="54"/>
      <c r="C35" s="67"/>
      <c r="D35" s="27" t="s">
        <v>18</v>
      </c>
      <c r="E35" s="28">
        <f>E38+E45</f>
        <v>399.79</v>
      </c>
      <c r="F35" s="28">
        <f t="shared" si="14"/>
        <v>2026.12</v>
      </c>
      <c r="G35" s="28">
        <f t="shared" ref="G35:K35" si="16">G38+G45</f>
        <v>426.12</v>
      </c>
      <c r="H35" s="28">
        <f t="shared" si="16"/>
        <v>400</v>
      </c>
      <c r="I35" s="28">
        <f t="shared" si="16"/>
        <v>400</v>
      </c>
      <c r="J35" s="28">
        <f t="shared" si="16"/>
        <v>400</v>
      </c>
      <c r="K35" s="28">
        <f t="shared" si="16"/>
        <v>400</v>
      </c>
      <c r="L35" s="59"/>
      <c r="M35" s="59"/>
    </row>
    <row r="36" spans="1:13" ht="39" thickBot="1">
      <c r="A36" s="73"/>
      <c r="B36" s="55"/>
      <c r="C36" s="71"/>
      <c r="D36" s="27" t="s">
        <v>19</v>
      </c>
      <c r="E36" s="28">
        <f>E39+E46</f>
        <v>0</v>
      </c>
      <c r="F36" s="28">
        <f t="shared" si="14"/>
        <v>0</v>
      </c>
      <c r="G36" s="28">
        <f t="shared" ref="G36:K36" si="17">G39+G46</f>
        <v>0</v>
      </c>
      <c r="H36" s="28">
        <f t="shared" si="17"/>
        <v>0</v>
      </c>
      <c r="I36" s="28">
        <f t="shared" si="17"/>
        <v>0</v>
      </c>
      <c r="J36" s="28">
        <f t="shared" si="17"/>
        <v>0</v>
      </c>
      <c r="K36" s="28">
        <f t="shared" si="17"/>
        <v>0</v>
      </c>
      <c r="L36" s="76"/>
      <c r="M36" s="76"/>
    </row>
    <row r="37" spans="1:13" ht="15.75" customHeight="1" thickBot="1">
      <c r="A37" s="61" t="s">
        <v>99</v>
      </c>
      <c r="B37" s="53" t="s">
        <v>100</v>
      </c>
      <c r="C37" s="66" t="s">
        <v>15</v>
      </c>
      <c r="D37" s="14" t="s">
        <v>16</v>
      </c>
      <c r="E37" s="19">
        <f>E38+E39</f>
        <v>399.79</v>
      </c>
      <c r="F37" s="18">
        <f t="shared" si="14"/>
        <v>2000</v>
      </c>
      <c r="G37" s="19">
        <f t="shared" ref="G37:K37" si="18">G38+G39</f>
        <v>400</v>
      </c>
      <c r="H37" s="31">
        <f t="shared" si="18"/>
        <v>400</v>
      </c>
      <c r="I37" s="19">
        <f t="shared" si="18"/>
        <v>400</v>
      </c>
      <c r="J37" s="19">
        <f t="shared" si="18"/>
        <v>400</v>
      </c>
      <c r="K37" s="19">
        <f t="shared" si="18"/>
        <v>400</v>
      </c>
      <c r="L37" s="58" t="s">
        <v>21</v>
      </c>
      <c r="M37" s="58" t="s">
        <v>30</v>
      </c>
    </row>
    <row r="38" spans="1:13" ht="51.75" thickBot="1">
      <c r="A38" s="62"/>
      <c r="B38" s="54"/>
      <c r="C38" s="67"/>
      <c r="D38" s="15" t="s">
        <v>18</v>
      </c>
      <c r="E38" s="21">
        <f>E41</f>
        <v>399.79</v>
      </c>
      <c r="F38" s="20">
        <f t="shared" si="14"/>
        <v>2000</v>
      </c>
      <c r="G38" s="21">
        <f t="shared" ref="G38:K38" si="19">G41</f>
        <v>400</v>
      </c>
      <c r="H38" s="26">
        <f t="shared" si="19"/>
        <v>400</v>
      </c>
      <c r="I38" s="21">
        <f t="shared" si="19"/>
        <v>400</v>
      </c>
      <c r="J38" s="21">
        <f t="shared" si="19"/>
        <v>400</v>
      </c>
      <c r="K38" s="21">
        <f t="shared" si="19"/>
        <v>400</v>
      </c>
      <c r="L38" s="59"/>
      <c r="M38" s="59"/>
    </row>
    <row r="39" spans="1:13" ht="37.5" customHeight="1" thickBot="1">
      <c r="A39" s="73"/>
      <c r="B39" s="55"/>
      <c r="C39" s="71"/>
      <c r="D39" s="9" t="s">
        <v>19</v>
      </c>
      <c r="E39" s="20">
        <f>E42</f>
        <v>0</v>
      </c>
      <c r="F39" s="20">
        <f t="shared" si="14"/>
        <v>0</v>
      </c>
      <c r="G39" s="20">
        <f t="shared" ref="G39:K39" si="20">G42</f>
        <v>0</v>
      </c>
      <c r="H39" s="28">
        <f t="shared" si="20"/>
        <v>0</v>
      </c>
      <c r="I39" s="20">
        <f t="shared" si="20"/>
        <v>0</v>
      </c>
      <c r="J39" s="20">
        <f t="shared" si="20"/>
        <v>0</v>
      </c>
      <c r="K39" s="20">
        <f t="shared" si="20"/>
        <v>0</v>
      </c>
      <c r="L39" s="76"/>
      <c r="M39" s="76"/>
    </row>
    <row r="40" spans="1:13" ht="17.25" customHeight="1" thickBot="1">
      <c r="A40" s="84" t="s">
        <v>101</v>
      </c>
      <c r="B40" s="83" t="s">
        <v>31</v>
      </c>
      <c r="C40" s="64" t="s">
        <v>15</v>
      </c>
      <c r="D40" s="13" t="s">
        <v>16</v>
      </c>
      <c r="E40" s="21">
        <f>E41+E42</f>
        <v>399.79</v>
      </c>
      <c r="F40" s="21">
        <f t="shared" si="14"/>
        <v>2000</v>
      </c>
      <c r="G40" s="21">
        <f t="shared" ref="G40:K40" si="21">G41+G42</f>
        <v>400</v>
      </c>
      <c r="H40" s="26">
        <f t="shared" si="21"/>
        <v>400</v>
      </c>
      <c r="I40" s="21">
        <f t="shared" si="21"/>
        <v>400</v>
      </c>
      <c r="J40" s="21">
        <f t="shared" si="21"/>
        <v>400</v>
      </c>
      <c r="K40" s="21">
        <f t="shared" si="21"/>
        <v>400</v>
      </c>
      <c r="L40" s="83" t="s">
        <v>21</v>
      </c>
      <c r="M40" s="83" t="s">
        <v>32</v>
      </c>
    </row>
    <row r="41" spans="1:13" ht="61.5" customHeight="1" thickBot="1">
      <c r="A41" s="84"/>
      <c r="B41" s="83"/>
      <c r="C41" s="64"/>
      <c r="D41" s="15" t="s">
        <v>18</v>
      </c>
      <c r="E41" s="21">
        <v>399.79</v>
      </c>
      <c r="F41" s="21">
        <f t="shared" si="14"/>
        <v>2000</v>
      </c>
      <c r="G41" s="21">
        <v>400</v>
      </c>
      <c r="H41" s="26">
        <v>400</v>
      </c>
      <c r="I41" s="21">
        <v>400</v>
      </c>
      <c r="J41" s="21">
        <v>400</v>
      </c>
      <c r="K41" s="21">
        <v>400</v>
      </c>
      <c r="L41" s="83"/>
      <c r="M41" s="83"/>
    </row>
    <row r="42" spans="1:13" ht="39.75" customHeight="1" thickBot="1">
      <c r="A42" s="84"/>
      <c r="B42" s="83"/>
      <c r="C42" s="64"/>
      <c r="D42" s="15" t="s">
        <v>19</v>
      </c>
      <c r="E42" s="21">
        <v>0</v>
      </c>
      <c r="F42" s="21">
        <f t="shared" si="14"/>
        <v>0</v>
      </c>
      <c r="G42" s="21">
        <v>0</v>
      </c>
      <c r="H42" s="26">
        <v>0</v>
      </c>
      <c r="I42" s="21">
        <v>0</v>
      </c>
      <c r="J42" s="21">
        <v>0</v>
      </c>
      <c r="K42" s="21">
        <v>0</v>
      </c>
      <c r="L42" s="83"/>
      <c r="M42" s="83"/>
    </row>
    <row r="43" spans="1:13" ht="19.5" customHeight="1" thickBot="1">
      <c r="A43" s="84" t="s">
        <v>102</v>
      </c>
      <c r="B43" s="56" t="s">
        <v>103</v>
      </c>
      <c r="C43" s="64" t="s">
        <v>15</v>
      </c>
      <c r="D43" s="13" t="s">
        <v>16</v>
      </c>
      <c r="E43" s="19">
        <f>E44+E45+E46</f>
        <v>0</v>
      </c>
      <c r="F43" s="19">
        <f t="shared" si="14"/>
        <v>522.31999999999994</v>
      </c>
      <c r="G43" s="19">
        <f t="shared" ref="G43:K43" si="22">G44+G45+G46</f>
        <v>522.31999999999994</v>
      </c>
      <c r="H43" s="31">
        <f t="shared" si="22"/>
        <v>0</v>
      </c>
      <c r="I43" s="19">
        <f t="shared" si="22"/>
        <v>0</v>
      </c>
      <c r="J43" s="19">
        <f t="shared" si="22"/>
        <v>0</v>
      </c>
      <c r="K43" s="19">
        <f t="shared" si="22"/>
        <v>0</v>
      </c>
      <c r="L43" s="83" t="s">
        <v>21</v>
      </c>
      <c r="M43" s="83" t="s">
        <v>33</v>
      </c>
    </row>
    <row r="44" spans="1:13" ht="39" thickBot="1">
      <c r="A44" s="84"/>
      <c r="B44" s="57"/>
      <c r="C44" s="64"/>
      <c r="D44" s="15" t="s">
        <v>17</v>
      </c>
      <c r="E44" s="21">
        <f>E48</f>
        <v>0</v>
      </c>
      <c r="F44" s="21">
        <f t="shared" si="14"/>
        <v>496.2</v>
      </c>
      <c r="G44" s="21">
        <f t="shared" ref="G44:K44" si="23">G48</f>
        <v>496.2</v>
      </c>
      <c r="H44" s="26">
        <f t="shared" si="23"/>
        <v>0</v>
      </c>
      <c r="I44" s="21">
        <f t="shared" si="23"/>
        <v>0</v>
      </c>
      <c r="J44" s="21">
        <f t="shared" si="23"/>
        <v>0</v>
      </c>
      <c r="K44" s="21">
        <f t="shared" si="23"/>
        <v>0</v>
      </c>
      <c r="L44" s="83"/>
      <c r="M44" s="83"/>
    </row>
    <row r="45" spans="1:13" ht="51.75" thickBot="1">
      <c r="A45" s="84"/>
      <c r="B45" s="57"/>
      <c r="C45" s="64"/>
      <c r="D45" s="15" t="s">
        <v>18</v>
      </c>
      <c r="E45" s="21">
        <f t="shared" ref="E45:K46" si="24">E49</f>
        <v>0</v>
      </c>
      <c r="F45" s="21">
        <f t="shared" si="14"/>
        <v>26.12</v>
      </c>
      <c r="G45" s="21">
        <f t="shared" si="24"/>
        <v>26.12</v>
      </c>
      <c r="H45" s="26">
        <f t="shared" si="24"/>
        <v>0</v>
      </c>
      <c r="I45" s="21">
        <f t="shared" si="24"/>
        <v>0</v>
      </c>
      <c r="J45" s="21">
        <f t="shared" si="24"/>
        <v>0</v>
      </c>
      <c r="K45" s="21">
        <f t="shared" si="24"/>
        <v>0</v>
      </c>
      <c r="L45" s="83"/>
      <c r="M45" s="83"/>
    </row>
    <row r="46" spans="1:13" ht="58.5" customHeight="1" thickBot="1">
      <c r="A46" s="84"/>
      <c r="B46" s="57"/>
      <c r="C46" s="64"/>
      <c r="D46" s="15" t="s">
        <v>19</v>
      </c>
      <c r="E46" s="21">
        <f t="shared" si="24"/>
        <v>0</v>
      </c>
      <c r="F46" s="21">
        <f t="shared" si="14"/>
        <v>0</v>
      </c>
      <c r="G46" s="21">
        <f t="shared" si="24"/>
        <v>0</v>
      </c>
      <c r="H46" s="26">
        <f t="shared" si="24"/>
        <v>0</v>
      </c>
      <c r="I46" s="21">
        <f t="shared" si="24"/>
        <v>0</v>
      </c>
      <c r="J46" s="21">
        <f t="shared" si="24"/>
        <v>0</v>
      </c>
      <c r="K46" s="21">
        <f t="shared" si="24"/>
        <v>0</v>
      </c>
      <c r="L46" s="83"/>
      <c r="M46" s="83"/>
    </row>
    <row r="47" spans="1:13" ht="21" customHeight="1" thickBot="1">
      <c r="A47" s="61" t="s">
        <v>104</v>
      </c>
      <c r="B47" s="58" t="s">
        <v>34</v>
      </c>
      <c r="C47" s="66">
        <v>2017</v>
      </c>
      <c r="D47" s="13" t="s">
        <v>16</v>
      </c>
      <c r="E47" s="21">
        <v>0</v>
      </c>
      <c r="F47" s="20">
        <f t="shared" si="14"/>
        <v>522.32000000000005</v>
      </c>
      <c r="G47" s="21">
        <v>522.32000000000005</v>
      </c>
      <c r="H47" s="26">
        <v>0</v>
      </c>
      <c r="I47" s="21">
        <v>0</v>
      </c>
      <c r="J47" s="21">
        <v>0</v>
      </c>
      <c r="K47" s="21">
        <v>0</v>
      </c>
      <c r="L47" s="58" t="s">
        <v>21</v>
      </c>
      <c r="M47" s="58" t="s">
        <v>35</v>
      </c>
    </row>
    <row r="48" spans="1:13" ht="39" thickBot="1">
      <c r="A48" s="62"/>
      <c r="B48" s="59"/>
      <c r="C48" s="67"/>
      <c r="D48" s="5" t="s">
        <v>17</v>
      </c>
      <c r="E48" s="20">
        <v>0</v>
      </c>
      <c r="F48" s="20">
        <f t="shared" si="14"/>
        <v>496.2</v>
      </c>
      <c r="G48" s="20">
        <v>496.2</v>
      </c>
      <c r="H48" s="28">
        <v>0</v>
      </c>
      <c r="I48" s="20">
        <v>0</v>
      </c>
      <c r="J48" s="21">
        <v>0</v>
      </c>
      <c r="K48" s="21">
        <v>0</v>
      </c>
      <c r="L48" s="59"/>
      <c r="M48" s="59"/>
    </row>
    <row r="49" spans="1:15" ht="52.5" customHeight="1" thickBot="1">
      <c r="A49" s="62"/>
      <c r="B49" s="59"/>
      <c r="C49" s="67"/>
      <c r="D49" s="15" t="s">
        <v>18</v>
      </c>
      <c r="E49" s="21">
        <v>0</v>
      </c>
      <c r="F49" s="20">
        <f t="shared" si="14"/>
        <v>26.12</v>
      </c>
      <c r="G49" s="21">
        <v>26.12</v>
      </c>
      <c r="H49" s="26">
        <v>0</v>
      </c>
      <c r="I49" s="21">
        <v>0</v>
      </c>
      <c r="J49" s="21">
        <v>0</v>
      </c>
      <c r="K49" s="21">
        <v>0</v>
      </c>
      <c r="L49" s="59"/>
      <c r="M49" s="59"/>
    </row>
    <row r="50" spans="1:15" ht="51" customHeight="1" thickBot="1">
      <c r="A50" s="63"/>
      <c r="B50" s="60"/>
      <c r="C50" s="63"/>
      <c r="D50" s="15" t="s">
        <v>19</v>
      </c>
      <c r="E50" s="21">
        <v>0</v>
      </c>
      <c r="F50" s="20">
        <f t="shared" si="14"/>
        <v>0</v>
      </c>
      <c r="G50" s="21">
        <v>0</v>
      </c>
      <c r="H50" s="26">
        <v>0</v>
      </c>
      <c r="I50" s="21">
        <v>0</v>
      </c>
      <c r="J50" s="21">
        <v>0</v>
      </c>
      <c r="K50" s="21">
        <v>0</v>
      </c>
      <c r="L50" s="60"/>
      <c r="M50" s="60"/>
    </row>
    <row r="51" spans="1:15" ht="42.75" customHeight="1" thickBot="1">
      <c r="A51" s="12" t="s">
        <v>106</v>
      </c>
      <c r="B51" s="16" t="s">
        <v>105</v>
      </c>
      <c r="C51" s="7" t="s">
        <v>15</v>
      </c>
      <c r="D51" s="7"/>
      <c r="E51" s="23" t="s">
        <v>37</v>
      </c>
      <c r="F51" s="23" t="s">
        <v>37</v>
      </c>
      <c r="G51" s="23" t="s">
        <v>37</v>
      </c>
      <c r="H51" s="34" t="s">
        <v>37</v>
      </c>
      <c r="I51" s="23" t="s">
        <v>37</v>
      </c>
      <c r="J51" s="21" t="s">
        <v>37</v>
      </c>
      <c r="K51" s="21" t="s">
        <v>37</v>
      </c>
      <c r="L51" s="8"/>
      <c r="M51" s="8"/>
    </row>
    <row r="52" spans="1:15" ht="91.5" customHeight="1" thickBot="1">
      <c r="A52" s="12" t="s">
        <v>36</v>
      </c>
      <c r="B52" s="40" t="s">
        <v>108</v>
      </c>
      <c r="C52" s="7" t="s">
        <v>15</v>
      </c>
      <c r="D52" s="7"/>
      <c r="E52" s="23" t="s">
        <v>37</v>
      </c>
      <c r="F52" s="23" t="s">
        <v>37</v>
      </c>
      <c r="G52" s="23" t="s">
        <v>37</v>
      </c>
      <c r="H52" s="34" t="s">
        <v>37</v>
      </c>
      <c r="I52" s="23" t="s">
        <v>37</v>
      </c>
      <c r="J52" s="21" t="s">
        <v>37</v>
      </c>
      <c r="K52" s="21" t="s">
        <v>37</v>
      </c>
      <c r="L52" s="8" t="s">
        <v>21</v>
      </c>
      <c r="M52" s="39" t="s">
        <v>38</v>
      </c>
    </row>
    <row r="53" spans="1:15" ht="93" customHeight="1" thickBot="1">
      <c r="A53" s="12" t="s">
        <v>107</v>
      </c>
      <c r="B53" s="38" t="s">
        <v>39</v>
      </c>
      <c r="C53" s="7" t="s">
        <v>15</v>
      </c>
      <c r="D53" s="13"/>
      <c r="E53" s="21" t="s">
        <v>37</v>
      </c>
      <c r="F53" s="21" t="s">
        <v>37</v>
      </c>
      <c r="G53" s="21" t="s">
        <v>37</v>
      </c>
      <c r="H53" s="26" t="s">
        <v>37</v>
      </c>
      <c r="I53" s="21" t="s">
        <v>37</v>
      </c>
      <c r="J53" s="21" t="s">
        <v>37</v>
      </c>
      <c r="K53" s="21" t="s">
        <v>37</v>
      </c>
      <c r="L53" s="15" t="s">
        <v>21</v>
      </c>
      <c r="M53" s="15" t="s">
        <v>40</v>
      </c>
    </row>
    <row r="54" spans="1:15" ht="18" customHeight="1" thickBot="1">
      <c r="A54" s="61" t="s">
        <v>109</v>
      </c>
      <c r="B54" s="85" t="s">
        <v>111</v>
      </c>
      <c r="C54" s="66" t="s">
        <v>15</v>
      </c>
      <c r="D54" s="3" t="s">
        <v>16</v>
      </c>
      <c r="E54" s="18">
        <f>E55+E56+E57</f>
        <v>94471.030000000013</v>
      </c>
      <c r="F54" s="18">
        <f t="shared" ref="F54:K54" si="25">F55+F56+F57</f>
        <v>537632.11</v>
      </c>
      <c r="G54" s="18">
        <f t="shared" si="25"/>
        <v>109380.71</v>
      </c>
      <c r="H54" s="29">
        <f t="shared" si="25"/>
        <v>107062.85</v>
      </c>
      <c r="I54" s="18">
        <f t="shared" si="25"/>
        <v>107062.85</v>
      </c>
      <c r="J54" s="18">
        <f t="shared" si="25"/>
        <v>107062.85</v>
      </c>
      <c r="K54" s="18">
        <f t="shared" si="25"/>
        <v>107062.85</v>
      </c>
      <c r="L54" s="58"/>
      <c r="M54" s="58"/>
      <c r="O54" s="24"/>
    </row>
    <row r="55" spans="1:15" ht="39.75" customHeight="1" thickBot="1">
      <c r="A55" s="62"/>
      <c r="B55" s="86"/>
      <c r="C55" s="67"/>
      <c r="D55" s="27" t="s">
        <v>17</v>
      </c>
      <c r="E55" s="28">
        <f>E59</f>
        <v>3871.8300000000004</v>
      </c>
      <c r="F55" s="28">
        <f t="shared" ref="F55:K55" si="26">F59</f>
        <v>912.38999999999987</v>
      </c>
      <c r="G55" s="28">
        <f t="shared" si="26"/>
        <v>912.38999999999987</v>
      </c>
      <c r="H55" s="28">
        <f t="shared" si="26"/>
        <v>0</v>
      </c>
      <c r="I55" s="28">
        <f t="shared" si="26"/>
        <v>0</v>
      </c>
      <c r="J55" s="28">
        <f t="shared" si="26"/>
        <v>0</v>
      </c>
      <c r="K55" s="28">
        <f t="shared" si="26"/>
        <v>0</v>
      </c>
      <c r="L55" s="59"/>
      <c r="M55" s="59"/>
    </row>
    <row r="56" spans="1:15" ht="51.75" thickBot="1">
      <c r="A56" s="62"/>
      <c r="B56" s="86"/>
      <c r="C56" s="67"/>
      <c r="D56" s="27" t="s">
        <v>18</v>
      </c>
      <c r="E56" s="28">
        <f>E60</f>
        <v>90599.200000000012</v>
      </c>
      <c r="F56" s="28">
        <f t="shared" ref="F56:K56" si="27">F60</f>
        <v>535737.12</v>
      </c>
      <c r="G56" s="28">
        <f t="shared" si="27"/>
        <v>107485.72</v>
      </c>
      <c r="H56" s="28">
        <f t="shared" si="27"/>
        <v>107062.85</v>
      </c>
      <c r="I56" s="28">
        <f t="shared" si="27"/>
        <v>107062.85</v>
      </c>
      <c r="J56" s="28">
        <f t="shared" si="27"/>
        <v>107062.85</v>
      </c>
      <c r="K56" s="28">
        <f t="shared" si="27"/>
        <v>107062.85</v>
      </c>
      <c r="L56" s="59"/>
      <c r="M56" s="59"/>
    </row>
    <row r="57" spans="1:15" ht="27" customHeight="1" thickBot="1">
      <c r="A57" s="73"/>
      <c r="B57" s="60"/>
      <c r="C57" s="71"/>
      <c r="D57" s="27" t="s">
        <v>19</v>
      </c>
      <c r="E57" s="28">
        <f>E61</f>
        <v>0</v>
      </c>
      <c r="F57" s="28">
        <f t="shared" ref="F57:K57" si="28">F61</f>
        <v>982.6</v>
      </c>
      <c r="G57" s="28">
        <f t="shared" si="28"/>
        <v>982.6</v>
      </c>
      <c r="H57" s="28">
        <f t="shared" si="28"/>
        <v>0</v>
      </c>
      <c r="I57" s="28">
        <f t="shared" si="28"/>
        <v>0</v>
      </c>
      <c r="J57" s="28">
        <f t="shared" si="28"/>
        <v>0</v>
      </c>
      <c r="K57" s="28">
        <f t="shared" si="28"/>
        <v>0</v>
      </c>
      <c r="L57" s="60"/>
      <c r="M57" s="60"/>
    </row>
    <row r="58" spans="1:15" ht="16.5" customHeight="1" thickBot="1">
      <c r="A58" s="61" t="s">
        <v>110</v>
      </c>
      <c r="B58" s="85" t="s">
        <v>112</v>
      </c>
      <c r="C58" s="66" t="s">
        <v>15</v>
      </c>
      <c r="D58" s="3" t="s">
        <v>16</v>
      </c>
      <c r="E58" s="18">
        <f>E59+E60+E61</f>
        <v>94471.030000000013</v>
      </c>
      <c r="F58" s="18">
        <f t="shared" ref="F58:K58" si="29">F59+F60+F61</f>
        <v>537632.11</v>
      </c>
      <c r="G58" s="18">
        <f t="shared" si="29"/>
        <v>109380.71</v>
      </c>
      <c r="H58" s="29">
        <f t="shared" si="29"/>
        <v>107062.85</v>
      </c>
      <c r="I58" s="18">
        <f t="shared" si="29"/>
        <v>107062.85</v>
      </c>
      <c r="J58" s="18">
        <f t="shared" si="29"/>
        <v>107062.85</v>
      </c>
      <c r="K58" s="18">
        <f t="shared" si="29"/>
        <v>107062.85</v>
      </c>
      <c r="L58" s="58" t="s">
        <v>21</v>
      </c>
      <c r="M58" s="58" t="s">
        <v>41</v>
      </c>
    </row>
    <row r="59" spans="1:15" ht="38.25" customHeight="1" thickBot="1">
      <c r="A59" s="62"/>
      <c r="B59" s="86"/>
      <c r="C59" s="67"/>
      <c r="D59" s="5" t="s">
        <v>17</v>
      </c>
      <c r="E59" s="20">
        <f>E63+E67+E70+E73+E76+E79</f>
        <v>3871.8300000000004</v>
      </c>
      <c r="F59" s="20">
        <f>SUM(G59:K59)</f>
        <v>912.38999999999987</v>
      </c>
      <c r="G59" s="20">
        <f t="shared" ref="G59:K59" si="30">G63+G67+G70+G73+G76+G79</f>
        <v>912.38999999999987</v>
      </c>
      <c r="H59" s="28">
        <f t="shared" si="30"/>
        <v>0</v>
      </c>
      <c r="I59" s="20">
        <f t="shared" si="30"/>
        <v>0</v>
      </c>
      <c r="J59" s="20">
        <f t="shared" si="30"/>
        <v>0</v>
      </c>
      <c r="K59" s="20">
        <f t="shared" si="30"/>
        <v>0</v>
      </c>
      <c r="L59" s="59"/>
      <c r="M59" s="59"/>
    </row>
    <row r="60" spans="1:15" ht="51.75" thickBot="1">
      <c r="A60" s="62"/>
      <c r="B60" s="86"/>
      <c r="C60" s="67"/>
      <c r="D60" s="5" t="s">
        <v>18</v>
      </c>
      <c r="E60" s="20">
        <f>E64+E68+E71+E74+E77+E80</f>
        <v>90599.200000000012</v>
      </c>
      <c r="F60" s="20">
        <f t="shared" ref="F60:F80" si="31">SUM(G60:K60)</f>
        <v>535737.12</v>
      </c>
      <c r="G60" s="20">
        <f t="shared" ref="G60:K60" si="32">G64+G68+G71+G74+G77+G80</f>
        <v>107485.72</v>
      </c>
      <c r="H60" s="28">
        <f t="shared" si="32"/>
        <v>107062.85</v>
      </c>
      <c r="I60" s="20">
        <f t="shared" si="32"/>
        <v>107062.85</v>
      </c>
      <c r="J60" s="20">
        <f t="shared" si="32"/>
        <v>107062.85</v>
      </c>
      <c r="K60" s="20">
        <f t="shared" si="32"/>
        <v>107062.85</v>
      </c>
      <c r="L60" s="59"/>
      <c r="M60" s="59"/>
    </row>
    <row r="61" spans="1:15" ht="39" thickBot="1">
      <c r="A61" s="73"/>
      <c r="B61" s="60"/>
      <c r="C61" s="71"/>
      <c r="D61" s="5" t="s">
        <v>19</v>
      </c>
      <c r="E61" s="20">
        <f>E65</f>
        <v>0</v>
      </c>
      <c r="F61" s="20">
        <f t="shared" si="31"/>
        <v>982.6</v>
      </c>
      <c r="G61" s="20">
        <f t="shared" ref="G61:K61" si="33">G65</f>
        <v>982.6</v>
      </c>
      <c r="H61" s="28">
        <f t="shared" si="33"/>
        <v>0</v>
      </c>
      <c r="I61" s="20">
        <f t="shared" si="33"/>
        <v>0</v>
      </c>
      <c r="J61" s="20">
        <f t="shared" si="33"/>
        <v>0</v>
      </c>
      <c r="K61" s="20">
        <f t="shared" si="33"/>
        <v>0</v>
      </c>
      <c r="L61" s="76"/>
      <c r="M61" s="76"/>
    </row>
    <row r="62" spans="1:15" ht="17.25" customHeight="1" thickBot="1">
      <c r="A62" s="84" t="s">
        <v>114</v>
      </c>
      <c r="B62" s="83" t="s">
        <v>42</v>
      </c>
      <c r="C62" s="64" t="s">
        <v>15</v>
      </c>
      <c r="D62" s="13" t="s">
        <v>16</v>
      </c>
      <c r="E62" s="21">
        <f>E63+E64+E65</f>
        <v>50053.120000000003</v>
      </c>
      <c r="F62" s="21">
        <f t="shared" si="31"/>
        <v>273344.88</v>
      </c>
      <c r="G62" s="21">
        <f t="shared" ref="G62:K62" si="34">G63+G64+G65</f>
        <v>56091.72</v>
      </c>
      <c r="H62" s="26">
        <f t="shared" si="34"/>
        <v>54313.29</v>
      </c>
      <c r="I62" s="21">
        <f t="shared" si="34"/>
        <v>54313.29</v>
      </c>
      <c r="J62" s="21">
        <f t="shared" si="34"/>
        <v>54313.29</v>
      </c>
      <c r="K62" s="21">
        <f t="shared" si="34"/>
        <v>54313.29</v>
      </c>
      <c r="L62" s="83" t="s">
        <v>21</v>
      </c>
      <c r="M62" s="83" t="s">
        <v>41</v>
      </c>
    </row>
    <row r="63" spans="1:15" ht="39" thickBot="1">
      <c r="A63" s="84"/>
      <c r="B63" s="83"/>
      <c r="C63" s="64"/>
      <c r="D63" s="15" t="s">
        <v>17</v>
      </c>
      <c r="E63" s="21">
        <v>2122.0100000000002</v>
      </c>
      <c r="F63" s="21">
        <f t="shared" si="31"/>
        <v>504.61</v>
      </c>
      <c r="G63" s="21">
        <v>504.61</v>
      </c>
      <c r="H63" s="26">
        <v>0</v>
      </c>
      <c r="I63" s="21">
        <v>0</v>
      </c>
      <c r="J63" s="21">
        <v>0</v>
      </c>
      <c r="K63" s="21">
        <v>0</v>
      </c>
      <c r="L63" s="83"/>
      <c r="M63" s="83"/>
    </row>
    <row r="64" spans="1:15" ht="51.75" thickBot="1">
      <c r="A64" s="84"/>
      <c r="B64" s="83"/>
      <c r="C64" s="64"/>
      <c r="D64" s="15" t="s">
        <v>18</v>
      </c>
      <c r="E64" s="21">
        <v>47931.11</v>
      </c>
      <c r="F64" s="21">
        <f t="shared" si="31"/>
        <v>271857.67</v>
      </c>
      <c r="G64" s="21">
        <v>54604.51</v>
      </c>
      <c r="H64" s="26">
        <v>54313.29</v>
      </c>
      <c r="I64" s="26">
        <v>54313.29</v>
      </c>
      <c r="J64" s="26">
        <v>54313.29</v>
      </c>
      <c r="K64" s="26">
        <v>54313.29</v>
      </c>
      <c r="L64" s="83"/>
      <c r="M64" s="83"/>
    </row>
    <row r="65" spans="1:13" ht="39" thickBot="1">
      <c r="A65" s="84"/>
      <c r="B65" s="83"/>
      <c r="C65" s="64"/>
      <c r="D65" s="15" t="s">
        <v>19</v>
      </c>
      <c r="E65" s="21">
        <v>0</v>
      </c>
      <c r="F65" s="21">
        <f t="shared" si="31"/>
        <v>982.6</v>
      </c>
      <c r="G65" s="21">
        <v>982.6</v>
      </c>
      <c r="H65" s="26">
        <v>0</v>
      </c>
      <c r="I65" s="21">
        <v>0</v>
      </c>
      <c r="J65" s="21">
        <v>0</v>
      </c>
      <c r="K65" s="21">
        <v>0</v>
      </c>
      <c r="L65" s="83"/>
      <c r="M65" s="83"/>
    </row>
    <row r="66" spans="1:13" ht="15.75" thickBot="1">
      <c r="A66" s="61" t="s">
        <v>115</v>
      </c>
      <c r="B66" s="80" t="s">
        <v>43</v>
      </c>
      <c r="C66" s="66" t="s">
        <v>15</v>
      </c>
      <c r="D66" s="3" t="s">
        <v>16</v>
      </c>
      <c r="E66" s="20">
        <f>E67+E68</f>
        <v>8646.11</v>
      </c>
      <c r="F66" s="20">
        <f t="shared" si="31"/>
        <v>55204.270000000004</v>
      </c>
      <c r="G66" s="20">
        <f t="shared" ref="G66:K66" si="35">G67+G68</f>
        <v>11128.07</v>
      </c>
      <c r="H66" s="28">
        <f t="shared" si="35"/>
        <v>11019.05</v>
      </c>
      <c r="I66" s="20">
        <f t="shared" si="35"/>
        <v>11019.05</v>
      </c>
      <c r="J66" s="20">
        <f t="shared" si="35"/>
        <v>11019.05</v>
      </c>
      <c r="K66" s="20">
        <f t="shared" si="35"/>
        <v>11019.05</v>
      </c>
      <c r="L66" s="58" t="s">
        <v>21</v>
      </c>
      <c r="M66" s="58" t="s">
        <v>41</v>
      </c>
    </row>
    <row r="67" spans="1:13" ht="39" thickBot="1">
      <c r="A67" s="62"/>
      <c r="B67" s="81"/>
      <c r="C67" s="67"/>
      <c r="D67" s="5" t="s">
        <v>17</v>
      </c>
      <c r="E67" s="20">
        <v>327.49</v>
      </c>
      <c r="F67" s="20">
        <f t="shared" si="31"/>
        <v>93.3</v>
      </c>
      <c r="G67" s="20">
        <v>93.3</v>
      </c>
      <c r="H67" s="28">
        <v>0</v>
      </c>
      <c r="I67" s="20">
        <v>0</v>
      </c>
      <c r="J67" s="21">
        <v>0</v>
      </c>
      <c r="K67" s="21">
        <v>0</v>
      </c>
      <c r="L67" s="59"/>
      <c r="M67" s="59"/>
    </row>
    <row r="68" spans="1:13" ht="51.75" thickBot="1">
      <c r="A68" s="73"/>
      <c r="B68" s="82"/>
      <c r="C68" s="71"/>
      <c r="D68" s="5" t="s">
        <v>18</v>
      </c>
      <c r="E68" s="20">
        <v>8318.6200000000008</v>
      </c>
      <c r="F68" s="20">
        <f t="shared" si="31"/>
        <v>55110.97</v>
      </c>
      <c r="G68" s="20">
        <v>11034.77</v>
      </c>
      <c r="H68" s="28">
        <v>11019.05</v>
      </c>
      <c r="I68" s="28">
        <v>11019.05</v>
      </c>
      <c r="J68" s="28">
        <v>11019.05</v>
      </c>
      <c r="K68" s="28">
        <v>11019.05</v>
      </c>
      <c r="L68" s="76"/>
      <c r="M68" s="76"/>
    </row>
    <row r="69" spans="1:13" ht="15.75" thickBot="1">
      <c r="A69" s="61" t="s">
        <v>116</v>
      </c>
      <c r="B69" s="80" t="s">
        <v>44</v>
      </c>
      <c r="C69" s="66" t="s">
        <v>15</v>
      </c>
      <c r="D69" s="3" t="s">
        <v>16</v>
      </c>
      <c r="E69" s="20">
        <f>E70+E71</f>
        <v>7380.9299999999994</v>
      </c>
      <c r="F69" s="20">
        <f t="shared" si="31"/>
        <v>43712</v>
      </c>
      <c r="G69" s="20">
        <f t="shared" ref="G69" si="36">G70+G71</f>
        <v>8814.7199999999993</v>
      </c>
      <c r="H69" s="28">
        <f t="shared" ref="H69" si="37">H70+H71</f>
        <v>8724.32</v>
      </c>
      <c r="I69" s="20">
        <f t="shared" ref="I69" si="38">I70+I71</f>
        <v>8724.32</v>
      </c>
      <c r="J69" s="20">
        <f t="shared" ref="J69" si="39">J70+J71</f>
        <v>8724.32</v>
      </c>
      <c r="K69" s="20">
        <f t="shared" ref="K69" si="40">K70+K71</f>
        <v>8724.32</v>
      </c>
      <c r="L69" s="58" t="s">
        <v>21</v>
      </c>
      <c r="M69" s="58" t="s">
        <v>41</v>
      </c>
    </row>
    <row r="70" spans="1:13" ht="39" thickBot="1">
      <c r="A70" s="62"/>
      <c r="B70" s="81"/>
      <c r="C70" s="67"/>
      <c r="D70" s="5" t="s">
        <v>17</v>
      </c>
      <c r="E70" s="20">
        <v>214.19</v>
      </c>
      <c r="F70" s="20">
        <f t="shared" si="31"/>
        <v>53.17</v>
      </c>
      <c r="G70" s="20">
        <v>53.17</v>
      </c>
      <c r="H70" s="28">
        <v>0</v>
      </c>
      <c r="I70" s="20">
        <v>0</v>
      </c>
      <c r="J70" s="21">
        <v>0</v>
      </c>
      <c r="K70" s="21">
        <v>0</v>
      </c>
      <c r="L70" s="59"/>
      <c r="M70" s="59"/>
    </row>
    <row r="71" spans="1:13" ht="51.75" thickBot="1">
      <c r="A71" s="73"/>
      <c r="B71" s="82"/>
      <c r="C71" s="71"/>
      <c r="D71" s="5" t="s">
        <v>18</v>
      </c>
      <c r="E71" s="20">
        <v>7166.74</v>
      </c>
      <c r="F71" s="20">
        <f t="shared" si="31"/>
        <v>43658.829999999994</v>
      </c>
      <c r="G71" s="20">
        <v>8761.5499999999993</v>
      </c>
      <c r="H71" s="28">
        <v>8724.32</v>
      </c>
      <c r="I71" s="28">
        <v>8724.32</v>
      </c>
      <c r="J71" s="28">
        <v>8724.32</v>
      </c>
      <c r="K71" s="28">
        <v>8724.32</v>
      </c>
      <c r="L71" s="76"/>
      <c r="M71" s="76"/>
    </row>
    <row r="72" spans="1:13" ht="15.75" customHeight="1" thickBot="1">
      <c r="A72" s="61" t="s">
        <v>117</v>
      </c>
      <c r="B72" s="80" t="s">
        <v>45</v>
      </c>
      <c r="C72" s="66" t="s">
        <v>15</v>
      </c>
      <c r="D72" s="3" t="s">
        <v>16</v>
      </c>
      <c r="E72" s="20">
        <f>E73+E74</f>
        <v>7810.09</v>
      </c>
      <c r="F72" s="20">
        <f t="shared" si="31"/>
        <v>44387.19</v>
      </c>
      <c r="G72" s="20">
        <f t="shared" ref="G72" si="41">G73+G74</f>
        <v>8942.99</v>
      </c>
      <c r="H72" s="28">
        <f t="shared" ref="H72" si="42">H73+H74</f>
        <v>8861.0499999999993</v>
      </c>
      <c r="I72" s="20">
        <f t="shared" ref="I72" si="43">I73+I74</f>
        <v>8861.0499999999993</v>
      </c>
      <c r="J72" s="20">
        <f t="shared" ref="J72" si="44">J73+J74</f>
        <v>8861.0499999999993</v>
      </c>
      <c r="K72" s="20">
        <f t="shared" ref="K72" si="45">K73+K74</f>
        <v>8861.0499999999993</v>
      </c>
      <c r="L72" s="58" t="s">
        <v>21</v>
      </c>
      <c r="M72" s="58" t="s">
        <v>41</v>
      </c>
    </row>
    <row r="73" spans="1:13" ht="39" thickBot="1">
      <c r="A73" s="62"/>
      <c r="B73" s="81"/>
      <c r="C73" s="67"/>
      <c r="D73" s="5" t="s">
        <v>17</v>
      </c>
      <c r="E73" s="20">
        <v>296.57</v>
      </c>
      <c r="F73" s="20">
        <f t="shared" si="31"/>
        <v>71.27</v>
      </c>
      <c r="G73" s="20">
        <v>71.27</v>
      </c>
      <c r="H73" s="28">
        <v>0</v>
      </c>
      <c r="I73" s="20">
        <v>0</v>
      </c>
      <c r="J73" s="21">
        <v>0</v>
      </c>
      <c r="K73" s="21">
        <v>0</v>
      </c>
      <c r="L73" s="59"/>
      <c r="M73" s="59"/>
    </row>
    <row r="74" spans="1:13" ht="58.5" customHeight="1" thickBot="1">
      <c r="A74" s="62"/>
      <c r="B74" s="81"/>
      <c r="C74" s="67"/>
      <c r="D74" s="8" t="s">
        <v>18</v>
      </c>
      <c r="E74" s="21">
        <v>7513.52</v>
      </c>
      <c r="F74" s="20">
        <f t="shared" si="31"/>
        <v>44315.92</v>
      </c>
      <c r="G74" s="20">
        <v>8871.7199999999993</v>
      </c>
      <c r="H74" s="26">
        <v>8861.0499999999993</v>
      </c>
      <c r="I74" s="26">
        <v>8861.0499999999993</v>
      </c>
      <c r="J74" s="26">
        <v>8861.0499999999993</v>
      </c>
      <c r="K74" s="26">
        <v>8861.0499999999993</v>
      </c>
      <c r="L74" s="59"/>
      <c r="M74" s="59"/>
    </row>
    <row r="75" spans="1:13" ht="15.75" thickBot="1">
      <c r="A75" s="61" t="s">
        <v>118</v>
      </c>
      <c r="B75" s="80" t="s">
        <v>46</v>
      </c>
      <c r="C75" s="66" t="s">
        <v>15</v>
      </c>
      <c r="D75" s="13" t="s">
        <v>16</v>
      </c>
      <c r="E75" s="21">
        <f>E76+E77</f>
        <v>7013.94</v>
      </c>
      <c r="F75" s="20">
        <f t="shared" si="31"/>
        <v>46310.760000000009</v>
      </c>
      <c r="G75" s="21">
        <f t="shared" ref="G75" si="46">G76+G77</f>
        <v>9357.7200000000012</v>
      </c>
      <c r="H75" s="26">
        <f t="shared" ref="H75" si="47">H76+H77</f>
        <v>9238.26</v>
      </c>
      <c r="I75" s="21">
        <f t="shared" ref="I75" si="48">I76+I77</f>
        <v>9238.26</v>
      </c>
      <c r="J75" s="21">
        <f t="shared" ref="J75" si="49">J76+J77</f>
        <v>9238.26</v>
      </c>
      <c r="K75" s="21">
        <f t="shared" ref="K75" si="50">K76+K77</f>
        <v>9238.26</v>
      </c>
      <c r="L75" s="58" t="s">
        <v>21</v>
      </c>
      <c r="M75" s="58" t="s">
        <v>41</v>
      </c>
    </row>
    <row r="76" spans="1:13" ht="39" thickBot="1">
      <c r="A76" s="62"/>
      <c r="B76" s="81"/>
      <c r="C76" s="67"/>
      <c r="D76" s="5" t="s">
        <v>17</v>
      </c>
      <c r="E76" s="21">
        <v>221.94</v>
      </c>
      <c r="F76" s="20">
        <f t="shared" si="31"/>
        <v>71.02</v>
      </c>
      <c r="G76" s="21">
        <v>71.02</v>
      </c>
      <c r="H76" s="26">
        <v>0</v>
      </c>
      <c r="I76" s="21">
        <v>0</v>
      </c>
      <c r="J76" s="21">
        <v>0</v>
      </c>
      <c r="K76" s="21">
        <v>0</v>
      </c>
      <c r="L76" s="59"/>
      <c r="M76" s="59"/>
    </row>
    <row r="77" spans="1:13" ht="51.75" thickBot="1">
      <c r="A77" s="73"/>
      <c r="B77" s="82"/>
      <c r="C77" s="71"/>
      <c r="D77" s="5" t="s">
        <v>18</v>
      </c>
      <c r="E77" s="20">
        <v>6792</v>
      </c>
      <c r="F77" s="20">
        <f t="shared" si="31"/>
        <v>46239.740000000005</v>
      </c>
      <c r="G77" s="20">
        <v>9286.7000000000007</v>
      </c>
      <c r="H77" s="28">
        <v>9238.26</v>
      </c>
      <c r="I77" s="28">
        <v>9238.26</v>
      </c>
      <c r="J77" s="28">
        <v>9238.26</v>
      </c>
      <c r="K77" s="28">
        <v>9238.26</v>
      </c>
      <c r="L77" s="76"/>
      <c r="M77" s="76"/>
    </row>
    <row r="78" spans="1:13" ht="15.75" thickBot="1">
      <c r="A78" s="84" t="s">
        <v>119</v>
      </c>
      <c r="B78" s="83" t="s">
        <v>47</v>
      </c>
      <c r="C78" s="64" t="s">
        <v>15</v>
      </c>
      <c r="D78" s="13" t="s">
        <v>16</v>
      </c>
      <c r="E78" s="21">
        <f>E79+E80</f>
        <v>13566.839999999998</v>
      </c>
      <c r="F78" s="21">
        <f t="shared" si="31"/>
        <v>74673.009999999995</v>
      </c>
      <c r="G78" s="21">
        <f t="shared" ref="G78" si="51">G79+G80</f>
        <v>15045.49</v>
      </c>
      <c r="H78" s="26">
        <f t="shared" ref="H78" si="52">H79+H80</f>
        <v>14906.88</v>
      </c>
      <c r="I78" s="21">
        <f t="shared" ref="I78" si="53">I79+I80</f>
        <v>14906.88</v>
      </c>
      <c r="J78" s="21">
        <f t="shared" ref="J78" si="54">J79+J80</f>
        <v>14906.88</v>
      </c>
      <c r="K78" s="21">
        <f t="shared" ref="K78" si="55">K79+K80</f>
        <v>14906.88</v>
      </c>
      <c r="L78" s="83" t="s">
        <v>21</v>
      </c>
      <c r="M78" s="83" t="s">
        <v>41</v>
      </c>
    </row>
    <row r="79" spans="1:13" ht="39" thickBot="1">
      <c r="A79" s="84"/>
      <c r="B79" s="83"/>
      <c r="C79" s="64"/>
      <c r="D79" s="15" t="s">
        <v>17</v>
      </c>
      <c r="E79" s="21">
        <v>689.63</v>
      </c>
      <c r="F79" s="21">
        <f t="shared" si="31"/>
        <v>119.02</v>
      </c>
      <c r="G79" s="21">
        <v>119.02</v>
      </c>
      <c r="H79" s="26">
        <v>0</v>
      </c>
      <c r="I79" s="21">
        <v>0</v>
      </c>
      <c r="J79" s="21">
        <v>0</v>
      </c>
      <c r="K79" s="21">
        <v>0</v>
      </c>
      <c r="L79" s="83"/>
      <c r="M79" s="83"/>
    </row>
    <row r="80" spans="1:13" ht="51.75" thickBot="1">
      <c r="A80" s="84"/>
      <c r="B80" s="83"/>
      <c r="C80" s="64"/>
      <c r="D80" s="15" t="s">
        <v>18</v>
      </c>
      <c r="E80" s="21">
        <v>12877.21</v>
      </c>
      <c r="F80" s="21">
        <f t="shared" si="31"/>
        <v>74553.989999999991</v>
      </c>
      <c r="G80" s="21">
        <v>14926.47</v>
      </c>
      <c r="H80" s="26">
        <v>14906.88</v>
      </c>
      <c r="I80" s="26">
        <v>14906.88</v>
      </c>
      <c r="J80" s="26">
        <v>14906.88</v>
      </c>
      <c r="K80" s="26">
        <v>14906.88</v>
      </c>
      <c r="L80" s="83"/>
      <c r="M80" s="83"/>
    </row>
    <row r="81" spans="1:13" ht="15.75" thickBot="1">
      <c r="A81" s="61" t="s">
        <v>120</v>
      </c>
      <c r="B81" s="85" t="s">
        <v>113</v>
      </c>
      <c r="C81" s="66" t="s">
        <v>15</v>
      </c>
      <c r="D81" s="3" t="s">
        <v>16</v>
      </c>
      <c r="E81" s="18">
        <f>E82+E83+E84</f>
        <v>65476.020000000004</v>
      </c>
      <c r="F81" s="18">
        <f t="shared" ref="F81:K81" si="56">F82+F83+F84</f>
        <v>373132.69</v>
      </c>
      <c r="G81" s="18">
        <f t="shared" si="56"/>
        <v>93867.09</v>
      </c>
      <c r="H81" s="29">
        <f t="shared" si="56"/>
        <v>69816.399999999994</v>
      </c>
      <c r="I81" s="18">
        <f t="shared" si="56"/>
        <v>69816.399999999994</v>
      </c>
      <c r="J81" s="18">
        <f t="shared" si="56"/>
        <v>69816.399999999994</v>
      </c>
      <c r="K81" s="18">
        <f t="shared" si="56"/>
        <v>69816.399999999994</v>
      </c>
      <c r="L81" s="58"/>
      <c r="M81" s="58"/>
    </row>
    <row r="82" spans="1:13" ht="39" customHeight="1" thickBot="1">
      <c r="A82" s="62"/>
      <c r="B82" s="86"/>
      <c r="C82" s="67"/>
      <c r="D82" s="27" t="s">
        <v>17</v>
      </c>
      <c r="E82" s="28">
        <f>E86</f>
        <v>4609.08</v>
      </c>
      <c r="F82" s="28">
        <f t="shared" ref="F82:K82" si="57">F86</f>
        <v>1096</v>
      </c>
      <c r="G82" s="28">
        <f t="shared" si="57"/>
        <v>1096</v>
      </c>
      <c r="H82" s="28">
        <f t="shared" si="57"/>
        <v>0</v>
      </c>
      <c r="I82" s="28">
        <f t="shared" si="57"/>
        <v>0</v>
      </c>
      <c r="J82" s="28">
        <f t="shared" si="57"/>
        <v>0</v>
      </c>
      <c r="K82" s="28">
        <f t="shared" si="57"/>
        <v>0</v>
      </c>
      <c r="L82" s="59"/>
      <c r="M82" s="59"/>
    </row>
    <row r="83" spans="1:13" ht="51.75" thickBot="1">
      <c r="A83" s="62"/>
      <c r="B83" s="86"/>
      <c r="C83" s="67"/>
      <c r="D83" s="27" t="s">
        <v>18</v>
      </c>
      <c r="E83" s="28">
        <f t="shared" ref="E83:K84" si="58">E87</f>
        <v>49461.36</v>
      </c>
      <c r="F83" s="28">
        <f t="shared" si="58"/>
        <v>297316.8</v>
      </c>
      <c r="G83" s="28">
        <f t="shared" si="58"/>
        <v>66051.199999999997</v>
      </c>
      <c r="H83" s="28">
        <f t="shared" si="58"/>
        <v>57816.4</v>
      </c>
      <c r="I83" s="28">
        <f t="shared" si="58"/>
        <v>57816.4</v>
      </c>
      <c r="J83" s="28">
        <f t="shared" si="58"/>
        <v>57816.4</v>
      </c>
      <c r="K83" s="28">
        <f t="shared" si="58"/>
        <v>57816.4</v>
      </c>
      <c r="L83" s="59"/>
      <c r="M83" s="59"/>
    </row>
    <row r="84" spans="1:13" ht="77.25" thickBot="1">
      <c r="A84" s="73"/>
      <c r="B84" s="60"/>
      <c r="C84" s="71"/>
      <c r="D84" s="27" t="s">
        <v>48</v>
      </c>
      <c r="E84" s="28">
        <f t="shared" si="58"/>
        <v>11405.58</v>
      </c>
      <c r="F84" s="28">
        <f t="shared" si="58"/>
        <v>74719.89</v>
      </c>
      <c r="G84" s="28">
        <f t="shared" si="58"/>
        <v>26719.89</v>
      </c>
      <c r="H84" s="28">
        <f t="shared" si="58"/>
        <v>12000</v>
      </c>
      <c r="I84" s="28">
        <f t="shared" si="58"/>
        <v>12000</v>
      </c>
      <c r="J84" s="28">
        <f t="shared" si="58"/>
        <v>12000</v>
      </c>
      <c r="K84" s="28">
        <f t="shared" si="58"/>
        <v>12000</v>
      </c>
      <c r="L84" s="76"/>
      <c r="M84" s="76"/>
    </row>
    <row r="85" spans="1:13" ht="15.75" customHeight="1" thickBot="1">
      <c r="A85" s="61" t="s">
        <v>121</v>
      </c>
      <c r="B85" s="85" t="s">
        <v>127</v>
      </c>
      <c r="C85" s="66" t="s">
        <v>15</v>
      </c>
      <c r="D85" s="3" t="s">
        <v>16</v>
      </c>
      <c r="E85" s="18">
        <f>E86+E87+E88</f>
        <v>65476.020000000004</v>
      </c>
      <c r="F85" s="18">
        <f>SUM(G85:K85)</f>
        <v>373132.68999999994</v>
      </c>
      <c r="G85" s="18">
        <f t="shared" ref="G85:K85" si="59">G86+G87+G88</f>
        <v>93867.09</v>
      </c>
      <c r="H85" s="29">
        <f t="shared" si="59"/>
        <v>69816.399999999994</v>
      </c>
      <c r="I85" s="18">
        <f t="shared" si="59"/>
        <v>69816.399999999994</v>
      </c>
      <c r="J85" s="18">
        <f t="shared" si="59"/>
        <v>69816.399999999994</v>
      </c>
      <c r="K85" s="18">
        <f t="shared" si="59"/>
        <v>69816.399999999994</v>
      </c>
      <c r="L85" s="58" t="s">
        <v>21</v>
      </c>
      <c r="M85" s="58" t="s">
        <v>49</v>
      </c>
    </row>
    <row r="86" spans="1:13" ht="39" customHeight="1" thickBot="1">
      <c r="A86" s="62"/>
      <c r="B86" s="86"/>
      <c r="C86" s="67"/>
      <c r="D86" s="5" t="s">
        <v>17</v>
      </c>
      <c r="E86" s="20">
        <f>+E90+E93+E97</f>
        <v>4609.08</v>
      </c>
      <c r="F86" s="20">
        <f>SUM(G86:K86)</f>
        <v>1096</v>
      </c>
      <c r="G86" s="20">
        <f t="shared" ref="G86:K86" si="60">+G90+G93+G97</f>
        <v>1096</v>
      </c>
      <c r="H86" s="28">
        <f t="shared" si="60"/>
        <v>0</v>
      </c>
      <c r="I86" s="20">
        <f t="shared" si="60"/>
        <v>0</v>
      </c>
      <c r="J86" s="20">
        <f t="shared" si="60"/>
        <v>0</v>
      </c>
      <c r="K86" s="20">
        <f t="shared" si="60"/>
        <v>0</v>
      </c>
      <c r="L86" s="59"/>
      <c r="M86" s="59"/>
    </row>
    <row r="87" spans="1:13" ht="51.75" thickBot="1">
      <c r="A87" s="62"/>
      <c r="B87" s="86"/>
      <c r="C87" s="67"/>
      <c r="D87" s="5" t="s">
        <v>18</v>
      </c>
      <c r="E87" s="20">
        <f>E91+E94+E98</f>
        <v>49461.36</v>
      </c>
      <c r="F87" s="20">
        <f t="shared" ref="F87:F99" si="61">SUM(G87:K87)</f>
        <v>297316.8</v>
      </c>
      <c r="G87" s="20">
        <f t="shared" ref="G87:K87" si="62">G91+G94+G98</f>
        <v>66051.199999999997</v>
      </c>
      <c r="H87" s="28">
        <f t="shared" si="62"/>
        <v>57816.4</v>
      </c>
      <c r="I87" s="20">
        <f t="shared" si="62"/>
        <v>57816.4</v>
      </c>
      <c r="J87" s="20">
        <f t="shared" si="62"/>
        <v>57816.4</v>
      </c>
      <c r="K87" s="20">
        <f t="shared" si="62"/>
        <v>57816.4</v>
      </c>
      <c r="L87" s="59"/>
      <c r="M87" s="59"/>
    </row>
    <row r="88" spans="1:13" ht="66" customHeight="1" thickBot="1">
      <c r="A88" s="73"/>
      <c r="B88" s="60"/>
      <c r="C88" s="71"/>
      <c r="D88" s="5" t="s">
        <v>48</v>
      </c>
      <c r="E88" s="20">
        <f>E95+E99</f>
        <v>11405.58</v>
      </c>
      <c r="F88" s="20">
        <f t="shared" si="61"/>
        <v>74719.89</v>
      </c>
      <c r="G88" s="20">
        <f t="shared" ref="G88:K88" si="63">G95+G99</f>
        <v>26719.89</v>
      </c>
      <c r="H88" s="28">
        <f t="shared" si="63"/>
        <v>12000</v>
      </c>
      <c r="I88" s="20">
        <f t="shared" si="63"/>
        <v>12000</v>
      </c>
      <c r="J88" s="20">
        <f t="shared" si="63"/>
        <v>12000</v>
      </c>
      <c r="K88" s="20">
        <f t="shared" si="63"/>
        <v>12000</v>
      </c>
      <c r="L88" s="76"/>
      <c r="M88" s="76"/>
    </row>
    <row r="89" spans="1:13" ht="15.75" thickBot="1">
      <c r="A89" s="61" t="s">
        <v>122</v>
      </c>
      <c r="B89" s="80" t="s">
        <v>50</v>
      </c>
      <c r="C89" s="66" t="s">
        <v>15</v>
      </c>
      <c r="D89" s="3" t="s">
        <v>16</v>
      </c>
      <c r="E89" s="20">
        <f>E90+E91</f>
        <v>22388.230000000003</v>
      </c>
      <c r="F89" s="20">
        <f t="shared" si="61"/>
        <v>112946.27000000002</v>
      </c>
      <c r="G89" s="20">
        <f t="shared" ref="G89:K89" si="64">G90+G91</f>
        <v>22795.31</v>
      </c>
      <c r="H89" s="28">
        <f t="shared" si="64"/>
        <v>22537.74</v>
      </c>
      <c r="I89" s="20">
        <f t="shared" si="64"/>
        <v>22537.74</v>
      </c>
      <c r="J89" s="20">
        <f t="shared" si="64"/>
        <v>22537.74</v>
      </c>
      <c r="K89" s="20">
        <f t="shared" si="64"/>
        <v>22537.74</v>
      </c>
      <c r="L89" s="58" t="s">
        <v>21</v>
      </c>
      <c r="M89" s="58" t="s">
        <v>49</v>
      </c>
    </row>
    <row r="90" spans="1:13" ht="39" thickBot="1">
      <c r="A90" s="62"/>
      <c r="B90" s="81"/>
      <c r="C90" s="67"/>
      <c r="D90" s="5" t="s">
        <v>17</v>
      </c>
      <c r="E90" s="20">
        <v>1826.65</v>
      </c>
      <c r="F90" s="20">
        <f t="shared" si="61"/>
        <v>223.75</v>
      </c>
      <c r="G90" s="20">
        <v>223.75</v>
      </c>
      <c r="H90" s="28">
        <v>0</v>
      </c>
      <c r="I90" s="20">
        <v>0</v>
      </c>
      <c r="J90" s="21">
        <v>0</v>
      </c>
      <c r="K90" s="21">
        <v>0</v>
      </c>
      <c r="L90" s="59"/>
      <c r="M90" s="59"/>
    </row>
    <row r="91" spans="1:13" ht="51.75" thickBot="1">
      <c r="A91" s="73"/>
      <c r="B91" s="82"/>
      <c r="C91" s="71"/>
      <c r="D91" s="5" t="s">
        <v>18</v>
      </c>
      <c r="E91" s="20">
        <v>20561.580000000002</v>
      </c>
      <c r="F91" s="20">
        <f t="shared" si="61"/>
        <v>112722.52000000002</v>
      </c>
      <c r="G91" s="20">
        <v>22571.56</v>
      </c>
      <c r="H91" s="28">
        <v>22537.74</v>
      </c>
      <c r="I91" s="28">
        <v>22537.74</v>
      </c>
      <c r="J91" s="28">
        <v>22537.74</v>
      </c>
      <c r="K91" s="28">
        <v>22537.74</v>
      </c>
      <c r="L91" s="76"/>
      <c r="M91" s="76"/>
    </row>
    <row r="92" spans="1:13" ht="15.75" thickBot="1">
      <c r="A92" s="61" t="s">
        <v>123</v>
      </c>
      <c r="B92" s="80" t="s">
        <v>51</v>
      </c>
      <c r="C92" s="66" t="s">
        <v>15</v>
      </c>
      <c r="D92" s="5" t="s">
        <v>16</v>
      </c>
      <c r="E92" s="20">
        <f>E93+E94+E95</f>
        <v>3266.97</v>
      </c>
      <c r="F92" s="20">
        <f t="shared" si="61"/>
        <v>20103.629999999997</v>
      </c>
      <c r="G92" s="20">
        <f t="shared" ref="G92:K92" si="65">G93+G94+G95</f>
        <v>4447.79</v>
      </c>
      <c r="H92" s="28">
        <f t="shared" si="65"/>
        <v>3913.96</v>
      </c>
      <c r="I92" s="20">
        <f t="shared" si="65"/>
        <v>3913.96</v>
      </c>
      <c r="J92" s="20">
        <f t="shared" si="65"/>
        <v>3913.96</v>
      </c>
      <c r="K92" s="20">
        <f t="shared" si="65"/>
        <v>3913.96</v>
      </c>
      <c r="L92" s="58" t="s">
        <v>21</v>
      </c>
      <c r="M92" s="58" t="s">
        <v>49</v>
      </c>
    </row>
    <row r="93" spans="1:13" ht="39" thickBot="1">
      <c r="A93" s="62"/>
      <c r="B93" s="81"/>
      <c r="C93" s="67"/>
      <c r="D93" s="5" t="s">
        <v>17</v>
      </c>
      <c r="E93" s="20">
        <v>292.48</v>
      </c>
      <c r="F93" s="20">
        <f t="shared" si="61"/>
        <v>229.39</v>
      </c>
      <c r="G93" s="20">
        <v>229.39</v>
      </c>
      <c r="H93" s="28">
        <v>0</v>
      </c>
      <c r="I93" s="20">
        <v>0</v>
      </c>
      <c r="J93" s="21">
        <v>0</v>
      </c>
      <c r="K93" s="21">
        <v>0</v>
      </c>
      <c r="L93" s="59"/>
      <c r="M93" s="59"/>
    </row>
    <row r="94" spans="1:13" ht="51.75" thickBot="1">
      <c r="A94" s="62"/>
      <c r="B94" s="81"/>
      <c r="C94" s="67"/>
      <c r="D94" s="5" t="s">
        <v>18</v>
      </c>
      <c r="E94" s="20">
        <v>2974.49</v>
      </c>
      <c r="F94" s="20">
        <f t="shared" si="61"/>
        <v>19574.239999999998</v>
      </c>
      <c r="G94" s="20">
        <v>3918.4</v>
      </c>
      <c r="H94" s="28">
        <v>3913.96</v>
      </c>
      <c r="I94" s="28">
        <v>3913.96</v>
      </c>
      <c r="J94" s="28">
        <v>3913.96</v>
      </c>
      <c r="K94" s="28">
        <v>3913.96</v>
      </c>
      <c r="L94" s="59"/>
      <c r="M94" s="59"/>
    </row>
    <row r="95" spans="1:13" ht="26.25" thickBot="1">
      <c r="A95" s="73"/>
      <c r="B95" s="82"/>
      <c r="C95" s="71"/>
      <c r="D95" s="5" t="s">
        <v>52</v>
      </c>
      <c r="E95" s="20">
        <v>0</v>
      </c>
      <c r="F95" s="20">
        <f t="shared" si="61"/>
        <v>300</v>
      </c>
      <c r="G95" s="20">
        <v>300</v>
      </c>
      <c r="H95" s="28">
        <v>0</v>
      </c>
      <c r="I95" s="20">
        <v>0</v>
      </c>
      <c r="J95" s="21">
        <v>0</v>
      </c>
      <c r="K95" s="21">
        <v>0</v>
      </c>
      <c r="L95" s="76"/>
      <c r="M95" s="76"/>
    </row>
    <row r="96" spans="1:13" ht="15.75" thickBot="1">
      <c r="A96" s="61" t="s">
        <v>124</v>
      </c>
      <c r="B96" s="80" t="s">
        <v>53</v>
      </c>
      <c r="C96" s="66" t="s">
        <v>15</v>
      </c>
      <c r="D96" s="5" t="s">
        <v>16</v>
      </c>
      <c r="E96" s="20">
        <f>E97+E98</f>
        <v>28415.24</v>
      </c>
      <c r="F96" s="20">
        <f t="shared" si="61"/>
        <v>165662.90000000002</v>
      </c>
      <c r="G96" s="20">
        <f t="shared" ref="G96:K96" si="66">G97+G98</f>
        <v>40204.1</v>
      </c>
      <c r="H96" s="28">
        <f t="shared" si="66"/>
        <v>31364.7</v>
      </c>
      <c r="I96" s="20">
        <f t="shared" si="66"/>
        <v>31364.7</v>
      </c>
      <c r="J96" s="20">
        <f t="shared" si="66"/>
        <v>31364.7</v>
      </c>
      <c r="K96" s="20">
        <f t="shared" si="66"/>
        <v>31364.7</v>
      </c>
      <c r="L96" s="58" t="s">
        <v>21</v>
      </c>
      <c r="M96" s="58" t="s">
        <v>49</v>
      </c>
    </row>
    <row r="97" spans="1:13" ht="39" thickBot="1">
      <c r="A97" s="62"/>
      <c r="B97" s="81"/>
      <c r="C97" s="67"/>
      <c r="D97" s="5" t="s">
        <v>17</v>
      </c>
      <c r="E97" s="20">
        <v>2489.9499999999998</v>
      </c>
      <c r="F97" s="20">
        <f t="shared" si="61"/>
        <v>642.86</v>
      </c>
      <c r="G97" s="20">
        <v>642.86</v>
      </c>
      <c r="H97" s="28">
        <v>0</v>
      </c>
      <c r="I97" s="20">
        <v>0</v>
      </c>
      <c r="J97" s="21">
        <v>0</v>
      </c>
      <c r="K97" s="21">
        <v>0</v>
      </c>
      <c r="L97" s="59"/>
      <c r="M97" s="59"/>
    </row>
    <row r="98" spans="1:13" ht="78" customHeight="1" thickBot="1">
      <c r="A98" s="73"/>
      <c r="B98" s="82"/>
      <c r="C98" s="71"/>
      <c r="D98" s="5" t="s">
        <v>18</v>
      </c>
      <c r="E98" s="20">
        <v>25925.29</v>
      </c>
      <c r="F98" s="20">
        <f t="shared" si="61"/>
        <v>165020.04</v>
      </c>
      <c r="G98" s="20">
        <v>39561.24</v>
      </c>
      <c r="H98" s="28">
        <v>31364.7</v>
      </c>
      <c r="I98" s="28">
        <v>31364.7</v>
      </c>
      <c r="J98" s="28">
        <v>31364.7</v>
      </c>
      <c r="K98" s="28">
        <v>31364.7</v>
      </c>
      <c r="L98" s="76"/>
      <c r="M98" s="76"/>
    </row>
    <row r="99" spans="1:13" ht="103.5" customHeight="1" thickBot="1">
      <c r="A99" s="17" t="s">
        <v>125</v>
      </c>
      <c r="B99" s="15" t="s">
        <v>54</v>
      </c>
      <c r="C99" s="13" t="s">
        <v>15</v>
      </c>
      <c r="D99" s="15" t="s">
        <v>48</v>
      </c>
      <c r="E99" s="21">
        <v>11405.58</v>
      </c>
      <c r="F99" s="20">
        <f t="shared" si="61"/>
        <v>74419.89</v>
      </c>
      <c r="G99" s="21">
        <v>26419.89</v>
      </c>
      <c r="H99" s="26">
        <v>12000</v>
      </c>
      <c r="I99" s="26">
        <v>12000</v>
      </c>
      <c r="J99" s="26">
        <v>12000</v>
      </c>
      <c r="K99" s="26">
        <v>12000</v>
      </c>
      <c r="L99" s="15" t="s">
        <v>21</v>
      </c>
      <c r="M99" s="15" t="s">
        <v>49</v>
      </c>
    </row>
    <row r="100" spans="1:13" ht="110.25" customHeight="1" thickBot="1">
      <c r="A100" s="43" t="s">
        <v>161</v>
      </c>
      <c r="B100" s="44" t="s">
        <v>58</v>
      </c>
      <c r="C100" s="13" t="s">
        <v>15</v>
      </c>
      <c r="D100" s="13"/>
      <c r="E100" s="21" t="s">
        <v>37</v>
      </c>
      <c r="F100" s="21" t="s">
        <v>37</v>
      </c>
      <c r="G100" s="21" t="s">
        <v>37</v>
      </c>
      <c r="H100" s="26" t="s">
        <v>37</v>
      </c>
      <c r="I100" s="21" t="s">
        <v>37</v>
      </c>
      <c r="J100" s="21" t="s">
        <v>37</v>
      </c>
      <c r="K100" s="21" t="s">
        <v>37</v>
      </c>
      <c r="L100" s="15" t="s">
        <v>21</v>
      </c>
      <c r="M100" s="44" t="s">
        <v>59</v>
      </c>
    </row>
    <row r="101" spans="1:13" ht="110.25" customHeight="1" thickBot="1">
      <c r="A101" s="43" t="s">
        <v>162</v>
      </c>
      <c r="B101" s="44" t="s">
        <v>155</v>
      </c>
      <c r="C101" s="13" t="s">
        <v>15</v>
      </c>
      <c r="D101" s="13"/>
      <c r="E101" s="21" t="s">
        <v>37</v>
      </c>
      <c r="F101" s="21" t="s">
        <v>37</v>
      </c>
      <c r="G101" s="21" t="s">
        <v>37</v>
      </c>
      <c r="H101" s="26" t="s">
        <v>37</v>
      </c>
      <c r="I101" s="21" t="s">
        <v>37</v>
      </c>
      <c r="J101" s="21" t="s">
        <v>37</v>
      </c>
      <c r="K101" s="21" t="s">
        <v>37</v>
      </c>
      <c r="L101" s="15" t="s">
        <v>21</v>
      </c>
      <c r="M101" s="44" t="s">
        <v>60</v>
      </c>
    </row>
    <row r="102" spans="1:13" ht="110.25" customHeight="1" thickBot="1">
      <c r="A102" s="43" t="s">
        <v>163</v>
      </c>
      <c r="B102" s="44" t="s">
        <v>156</v>
      </c>
      <c r="C102" s="13" t="s">
        <v>15</v>
      </c>
      <c r="D102" s="13"/>
      <c r="E102" s="21" t="s">
        <v>37</v>
      </c>
      <c r="F102" s="21" t="s">
        <v>37</v>
      </c>
      <c r="G102" s="21" t="s">
        <v>37</v>
      </c>
      <c r="H102" s="26" t="s">
        <v>37</v>
      </c>
      <c r="I102" s="21" t="s">
        <v>37</v>
      </c>
      <c r="J102" s="21" t="s">
        <v>37</v>
      </c>
      <c r="K102" s="21" t="s">
        <v>37</v>
      </c>
      <c r="L102" s="15" t="s">
        <v>21</v>
      </c>
      <c r="M102" s="44" t="s">
        <v>148</v>
      </c>
    </row>
    <row r="103" spans="1:13" ht="110.25" customHeight="1" thickBot="1">
      <c r="A103" s="43" t="s">
        <v>164</v>
      </c>
      <c r="B103" s="47" t="s">
        <v>157</v>
      </c>
      <c r="C103" s="13" t="s">
        <v>15</v>
      </c>
      <c r="D103" s="13"/>
      <c r="E103" s="21" t="s">
        <v>37</v>
      </c>
      <c r="F103" s="21" t="s">
        <v>37</v>
      </c>
      <c r="G103" s="21" t="s">
        <v>37</v>
      </c>
      <c r="H103" s="26" t="s">
        <v>37</v>
      </c>
      <c r="I103" s="21" t="s">
        <v>37</v>
      </c>
      <c r="J103" s="21" t="s">
        <v>37</v>
      </c>
      <c r="K103" s="21" t="s">
        <v>37</v>
      </c>
      <c r="L103" s="15" t="s">
        <v>21</v>
      </c>
      <c r="M103" s="25" t="s">
        <v>174</v>
      </c>
    </row>
    <row r="104" spans="1:13" ht="110.25" customHeight="1" thickBot="1">
      <c r="A104" s="43" t="s">
        <v>165</v>
      </c>
      <c r="B104" s="44" t="s">
        <v>158</v>
      </c>
      <c r="C104" s="13" t="s">
        <v>15</v>
      </c>
      <c r="D104" s="13"/>
      <c r="E104" s="21" t="s">
        <v>37</v>
      </c>
      <c r="F104" s="21" t="s">
        <v>37</v>
      </c>
      <c r="G104" s="21" t="s">
        <v>37</v>
      </c>
      <c r="H104" s="26" t="s">
        <v>37</v>
      </c>
      <c r="I104" s="21" t="s">
        <v>37</v>
      </c>
      <c r="J104" s="21" t="s">
        <v>37</v>
      </c>
      <c r="K104" s="21" t="s">
        <v>37</v>
      </c>
      <c r="L104" s="15" t="s">
        <v>21</v>
      </c>
      <c r="M104" s="36" t="s">
        <v>149</v>
      </c>
    </row>
    <row r="105" spans="1:13" ht="26.25" thickBot="1">
      <c r="A105" s="17" t="s">
        <v>126</v>
      </c>
      <c r="B105" s="41" t="s">
        <v>160</v>
      </c>
      <c r="C105" s="13" t="s">
        <v>15</v>
      </c>
      <c r="D105" s="13"/>
      <c r="E105" s="21" t="s">
        <v>37</v>
      </c>
      <c r="F105" s="21" t="s">
        <v>37</v>
      </c>
      <c r="G105" s="21" t="s">
        <v>37</v>
      </c>
      <c r="H105" s="26" t="s">
        <v>37</v>
      </c>
      <c r="I105" s="21" t="s">
        <v>37</v>
      </c>
      <c r="J105" s="21" t="s">
        <v>37</v>
      </c>
      <c r="K105" s="21" t="s">
        <v>37</v>
      </c>
      <c r="L105" s="15"/>
      <c r="M105" s="15"/>
    </row>
    <row r="106" spans="1:13" ht="267.75" customHeight="1" thickBot="1">
      <c r="A106" s="17" t="s">
        <v>128</v>
      </c>
      <c r="B106" s="37" t="s">
        <v>129</v>
      </c>
      <c r="C106" s="13" t="s">
        <v>15</v>
      </c>
      <c r="D106" s="13"/>
      <c r="E106" s="21" t="s">
        <v>37</v>
      </c>
      <c r="F106" s="21" t="s">
        <v>37</v>
      </c>
      <c r="G106" s="21" t="s">
        <v>37</v>
      </c>
      <c r="H106" s="26" t="s">
        <v>37</v>
      </c>
      <c r="I106" s="21" t="s">
        <v>37</v>
      </c>
      <c r="J106" s="21" t="s">
        <v>37</v>
      </c>
      <c r="K106" s="21"/>
      <c r="L106" s="15" t="s">
        <v>21</v>
      </c>
      <c r="M106" s="36" t="s">
        <v>55</v>
      </c>
    </row>
    <row r="107" spans="1:13" ht="255.75" customHeight="1" thickBot="1">
      <c r="A107" s="17" t="s">
        <v>130</v>
      </c>
      <c r="B107" s="36" t="s">
        <v>56</v>
      </c>
      <c r="C107" s="13" t="s">
        <v>15</v>
      </c>
      <c r="D107" s="13"/>
      <c r="E107" s="21" t="s">
        <v>37</v>
      </c>
      <c r="F107" s="21" t="s">
        <v>37</v>
      </c>
      <c r="G107" s="21" t="s">
        <v>37</v>
      </c>
      <c r="H107" s="26" t="s">
        <v>37</v>
      </c>
      <c r="I107" s="21" t="s">
        <v>37</v>
      </c>
      <c r="J107" s="21" t="s">
        <v>37</v>
      </c>
      <c r="K107" s="21" t="s">
        <v>37</v>
      </c>
      <c r="L107" s="15" t="s">
        <v>21</v>
      </c>
      <c r="M107" s="36" t="s">
        <v>57</v>
      </c>
    </row>
    <row r="108" spans="1:13" ht="15.75" thickBot="1">
      <c r="A108" s="84" t="s">
        <v>131</v>
      </c>
      <c r="B108" s="56" t="s">
        <v>166</v>
      </c>
      <c r="C108" s="64" t="s">
        <v>15</v>
      </c>
      <c r="D108" s="30" t="s">
        <v>16</v>
      </c>
      <c r="E108" s="31">
        <f>E109+E110</f>
        <v>2870.3</v>
      </c>
      <c r="F108" s="31">
        <f>SUM(G108:K108)</f>
        <v>90982.6</v>
      </c>
      <c r="G108" s="31">
        <f t="shared" ref="G108:K108" si="67">G109+G110</f>
        <v>90982.6</v>
      </c>
      <c r="H108" s="31">
        <f t="shared" si="67"/>
        <v>0</v>
      </c>
      <c r="I108" s="31">
        <f t="shared" si="67"/>
        <v>0</v>
      </c>
      <c r="J108" s="31">
        <f t="shared" si="67"/>
        <v>0</v>
      </c>
      <c r="K108" s="31">
        <f t="shared" si="67"/>
        <v>0</v>
      </c>
      <c r="L108" s="83"/>
      <c r="M108" s="83"/>
    </row>
    <row r="109" spans="1:13" ht="57" customHeight="1" thickBot="1">
      <c r="A109" s="84"/>
      <c r="B109" s="57"/>
      <c r="C109" s="64"/>
      <c r="D109" s="25" t="s">
        <v>17</v>
      </c>
      <c r="E109" s="26">
        <f>E116</f>
        <v>2583.3000000000002</v>
      </c>
      <c r="F109" s="26">
        <f>SUM(G109:K109)</f>
        <v>81703</v>
      </c>
      <c r="G109" s="26">
        <f t="shared" ref="G109:K109" si="68">G116</f>
        <v>81703</v>
      </c>
      <c r="H109" s="26">
        <f t="shared" si="68"/>
        <v>0</v>
      </c>
      <c r="I109" s="26">
        <f t="shared" si="68"/>
        <v>0</v>
      </c>
      <c r="J109" s="26">
        <f t="shared" si="68"/>
        <v>0</v>
      </c>
      <c r="K109" s="26">
        <f t="shared" si="68"/>
        <v>0</v>
      </c>
      <c r="L109" s="83"/>
      <c r="M109" s="83"/>
    </row>
    <row r="110" spans="1:13" ht="42" customHeight="1" thickBot="1">
      <c r="A110" s="84"/>
      <c r="B110" s="57"/>
      <c r="C110" s="64"/>
      <c r="D110" s="25" t="s">
        <v>19</v>
      </c>
      <c r="E110" s="26">
        <f>E111+E117</f>
        <v>287</v>
      </c>
      <c r="F110" s="26">
        <f>SUM(G110:K110)</f>
        <v>9279.6</v>
      </c>
      <c r="G110" s="26">
        <f>G111+G117</f>
        <v>9279.6</v>
      </c>
      <c r="H110" s="26">
        <f>H111+H117</f>
        <v>0</v>
      </c>
      <c r="I110" s="26">
        <f>I111+I117</f>
        <v>0</v>
      </c>
      <c r="J110" s="26">
        <f>J111+J117</f>
        <v>0</v>
      </c>
      <c r="K110" s="26">
        <f>K111+K117</f>
        <v>0</v>
      </c>
      <c r="L110" s="83"/>
      <c r="M110" s="83"/>
    </row>
    <row r="111" spans="1:13" ht="234.75" customHeight="1" thickBot="1">
      <c r="A111" s="43" t="s">
        <v>132</v>
      </c>
      <c r="B111" s="37" t="s">
        <v>61</v>
      </c>
      <c r="C111" s="49" t="s">
        <v>15</v>
      </c>
      <c r="D111" s="15" t="s">
        <v>62</v>
      </c>
      <c r="E111" s="19">
        <f>E113</f>
        <v>0</v>
      </c>
      <c r="F111" s="19">
        <f>SUM(G111:K111)</f>
        <v>200</v>
      </c>
      <c r="G111" s="19">
        <f>G113+G114</f>
        <v>200</v>
      </c>
      <c r="H111" s="19">
        <f t="shared" ref="H111:K111" si="69">H113+H114</f>
        <v>0</v>
      </c>
      <c r="I111" s="19">
        <f t="shared" si="69"/>
        <v>0</v>
      </c>
      <c r="J111" s="19">
        <f t="shared" si="69"/>
        <v>0</v>
      </c>
      <c r="K111" s="19">
        <f t="shared" si="69"/>
        <v>0</v>
      </c>
      <c r="L111" s="15" t="s">
        <v>21</v>
      </c>
      <c r="M111" s="46" t="s">
        <v>63</v>
      </c>
    </row>
    <row r="112" spans="1:13" ht="123" customHeight="1" thickBot="1">
      <c r="A112" s="43" t="s">
        <v>133</v>
      </c>
      <c r="B112" s="46" t="s">
        <v>64</v>
      </c>
      <c r="C112" s="13" t="s">
        <v>15</v>
      </c>
      <c r="D112" s="13"/>
      <c r="E112" s="21" t="s">
        <v>37</v>
      </c>
      <c r="F112" s="21" t="s">
        <v>37</v>
      </c>
      <c r="G112" s="21" t="s">
        <v>37</v>
      </c>
      <c r="H112" s="26" t="s">
        <v>37</v>
      </c>
      <c r="I112" s="21" t="s">
        <v>37</v>
      </c>
      <c r="J112" s="21" t="s">
        <v>37</v>
      </c>
      <c r="K112" s="21" t="s">
        <v>37</v>
      </c>
      <c r="L112" s="36" t="s">
        <v>21</v>
      </c>
      <c r="M112" s="46" t="s">
        <v>76</v>
      </c>
    </row>
    <row r="113" spans="1:13" ht="169.5" customHeight="1" thickBot="1">
      <c r="A113" s="43" t="s">
        <v>134</v>
      </c>
      <c r="B113" s="46" t="s">
        <v>65</v>
      </c>
      <c r="C113" s="13">
        <v>2017</v>
      </c>
      <c r="D113" s="15" t="s">
        <v>62</v>
      </c>
      <c r="E113" s="21">
        <v>0</v>
      </c>
      <c r="F113" s="21">
        <v>100</v>
      </c>
      <c r="G113" s="21">
        <v>100</v>
      </c>
      <c r="H113" s="26">
        <v>0</v>
      </c>
      <c r="I113" s="21">
        <v>0</v>
      </c>
      <c r="J113" s="21">
        <v>0</v>
      </c>
      <c r="K113" s="21">
        <v>0</v>
      </c>
      <c r="L113" s="36" t="s">
        <v>150</v>
      </c>
      <c r="M113" s="46" t="s">
        <v>66</v>
      </c>
    </row>
    <row r="114" spans="1:13" ht="162.75" customHeight="1" thickBot="1">
      <c r="A114" s="43" t="s">
        <v>135</v>
      </c>
      <c r="B114" s="46" t="s">
        <v>159</v>
      </c>
      <c r="C114" s="13">
        <v>2017</v>
      </c>
      <c r="D114" s="15" t="s">
        <v>62</v>
      </c>
      <c r="E114" s="21">
        <v>0</v>
      </c>
      <c r="F114" s="21">
        <v>100</v>
      </c>
      <c r="G114" s="21">
        <v>100</v>
      </c>
      <c r="H114" s="26">
        <v>0</v>
      </c>
      <c r="I114" s="21">
        <v>0</v>
      </c>
      <c r="J114" s="21">
        <v>0</v>
      </c>
      <c r="K114" s="21">
        <v>0</v>
      </c>
      <c r="L114" s="36" t="s">
        <v>150</v>
      </c>
      <c r="M114" s="46" t="s">
        <v>66</v>
      </c>
    </row>
    <row r="115" spans="1:13" ht="17.25" customHeight="1" thickBot="1">
      <c r="A115" s="84" t="s">
        <v>167</v>
      </c>
      <c r="B115" s="56" t="s">
        <v>67</v>
      </c>
      <c r="C115" s="64">
        <v>2017</v>
      </c>
      <c r="D115" s="14" t="s">
        <v>16</v>
      </c>
      <c r="E115" s="19">
        <f>E116+E117</f>
        <v>2870.3</v>
      </c>
      <c r="F115" s="19">
        <f>SUM(G115:K115)</f>
        <v>90782.6</v>
      </c>
      <c r="G115" s="19">
        <f t="shared" ref="G115:K115" si="70">G116+G117</f>
        <v>90782.6</v>
      </c>
      <c r="H115" s="31">
        <f t="shared" si="70"/>
        <v>0</v>
      </c>
      <c r="I115" s="19">
        <f t="shared" si="70"/>
        <v>0</v>
      </c>
      <c r="J115" s="19">
        <f t="shared" si="70"/>
        <v>0</v>
      </c>
      <c r="K115" s="19">
        <f t="shared" si="70"/>
        <v>0</v>
      </c>
      <c r="L115" s="83" t="s">
        <v>68</v>
      </c>
      <c r="M115" s="83" t="s">
        <v>69</v>
      </c>
    </row>
    <row r="116" spans="1:13" ht="39" thickBot="1">
      <c r="A116" s="84"/>
      <c r="B116" s="56"/>
      <c r="C116" s="64"/>
      <c r="D116" s="15" t="s">
        <v>17</v>
      </c>
      <c r="E116" s="21">
        <f>E119</f>
        <v>2583.3000000000002</v>
      </c>
      <c r="F116" s="21">
        <f>SUM(G116:K116)</f>
        <v>81703</v>
      </c>
      <c r="G116" s="21">
        <f t="shared" ref="G116:K116" si="71">G119</f>
        <v>81703</v>
      </c>
      <c r="H116" s="26">
        <f t="shared" si="71"/>
        <v>0</v>
      </c>
      <c r="I116" s="21">
        <f t="shared" si="71"/>
        <v>0</v>
      </c>
      <c r="J116" s="21">
        <f t="shared" si="71"/>
        <v>0</v>
      </c>
      <c r="K116" s="21">
        <f t="shared" si="71"/>
        <v>0</v>
      </c>
      <c r="L116" s="83"/>
      <c r="M116" s="83"/>
    </row>
    <row r="117" spans="1:13" ht="57.75" customHeight="1" thickBot="1">
      <c r="A117" s="84"/>
      <c r="B117" s="56"/>
      <c r="C117" s="64"/>
      <c r="D117" s="15" t="s">
        <v>70</v>
      </c>
      <c r="E117" s="21">
        <f>E120</f>
        <v>287</v>
      </c>
      <c r="F117" s="21">
        <f>SUM(G117:K117)</f>
        <v>9079.6</v>
      </c>
      <c r="G117" s="21">
        <f t="shared" ref="G117:K117" si="72">G120</f>
        <v>9079.6</v>
      </c>
      <c r="H117" s="26">
        <f t="shared" si="72"/>
        <v>0</v>
      </c>
      <c r="I117" s="21">
        <f t="shared" si="72"/>
        <v>0</v>
      </c>
      <c r="J117" s="21">
        <f t="shared" si="72"/>
        <v>0</v>
      </c>
      <c r="K117" s="21">
        <f t="shared" si="72"/>
        <v>0</v>
      </c>
      <c r="L117" s="83"/>
      <c r="M117" s="83"/>
    </row>
    <row r="118" spans="1:13" ht="20.25" customHeight="1" thickBot="1">
      <c r="A118" s="84" t="s">
        <v>168</v>
      </c>
      <c r="B118" s="83" t="s">
        <v>71</v>
      </c>
      <c r="C118" s="64">
        <v>2017</v>
      </c>
      <c r="D118" s="14" t="s">
        <v>16</v>
      </c>
      <c r="E118" s="19">
        <f>E119+E120</f>
        <v>2870.3</v>
      </c>
      <c r="F118" s="19">
        <f>SUM(G118:K118)</f>
        <v>90782.6</v>
      </c>
      <c r="G118" s="19">
        <f t="shared" ref="G118:K118" si="73">G119+G120</f>
        <v>90782.6</v>
      </c>
      <c r="H118" s="31">
        <f t="shared" si="73"/>
        <v>0</v>
      </c>
      <c r="I118" s="19">
        <f t="shared" si="73"/>
        <v>0</v>
      </c>
      <c r="J118" s="19">
        <f t="shared" si="73"/>
        <v>0</v>
      </c>
      <c r="K118" s="19">
        <f t="shared" si="73"/>
        <v>0</v>
      </c>
      <c r="L118" s="83" t="s">
        <v>68</v>
      </c>
      <c r="M118" s="83" t="s">
        <v>72</v>
      </c>
    </row>
    <row r="119" spans="1:13" ht="39" thickBot="1">
      <c r="A119" s="84"/>
      <c r="B119" s="83"/>
      <c r="C119" s="64"/>
      <c r="D119" s="15" t="s">
        <v>17</v>
      </c>
      <c r="E119" s="21">
        <v>2583.3000000000002</v>
      </c>
      <c r="F119" s="21">
        <f t="shared" ref="F119:F120" si="74">SUM(G119:K119)</f>
        <v>81703</v>
      </c>
      <c r="G119" s="21">
        <v>81703</v>
      </c>
      <c r="H119" s="26">
        <v>0</v>
      </c>
      <c r="I119" s="21">
        <v>0</v>
      </c>
      <c r="J119" s="21">
        <v>0</v>
      </c>
      <c r="K119" s="21">
        <v>0</v>
      </c>
      <c r="L119" s="83"/>
      <c r="M119" s="83"/>
    </row>
    <row r="120" spans="1:13" ht="39" thickBot="1">
      <c r="A120" s="84"/>
      <c r="B120" s="83"/>
      <c r="C120" s="64"/>
      <c r="D120" s="15" t="s">
        <v>70</v>
      </c>
      <c r="E120" s="21">
        <v>287</v>
      </c>
      <c r="F120" s="21">
        <f t="shared" si="74"/>
        <v>9079.6</v>
      </c>
      <c r="G120" s="21">
        <v>9079.6</v>
      </c>
      <c r="H120" s="26">
        <v>0</v>
      </c>
      <c r="I120" s="21">
        <v>0</v>
      </c>
      <c r="J120" s="21">
        <v>0</v>
      </c>
      <c r="K120" s="21">
        <v>0</v>
      </c>
      <c r="L120" s="83"/>
      <c r="M120" s="83"/>
    </row>
    <row r="121" spans="1:13" ht="36" customHeight="1" thickBot="1">
      <c r="A121" s="43" t="s">
        <v>136</v>
      </c>
      <c r="B121" s="42" t="s">
        <v>169</v>
      </c>
      <c r="C121" s="13" t="s">
        <v>15</v>
      </c>
      <c r="D121" s="13"/>
      <c r="E121" s="21" t="s">
        <v>37</v>
      </c>
      <c r="F121" s="21" t="s">
        <v>37</v>
      </c>
      <c r="G121" s="21" t="s">
        <v>37</v>
      </c>
      <c r="H121" s="26" t="s">
        <v>37</v>
      </c>
      <c r="I121" s="21" t="s">
        <v>37</v>
      </c>
      <c r="J121" s="21" t="s">
        <v>37</v>
      </c>
      <c r="K121" s="21" t="s">
        <v>37</v>
      </c>
      <c r="L121" s="15"/>
      <c r="M121" s="15"/>
    </row>
    <row r="122" spans="1:13" ht="95.25" customHeight="1" thickBot="1">
      <c r="A122" s="43" t="s">
        <v>137</v>
      </c>
      <c r="B122" s="45" t="s">
        <v>73</v>
      </c>
      <c r="C122" s="13" t="s">
        <v>15</v>
      </c>
      <c r="D122" s="13"/>
      <c r="E122" s="21" t="s">
        <v>37</v>
      </c>
      <c r="F122" s="21" t="s">
        <v>37</v>
      </c>
      <c r="G122" s="21" t="s">
        <v>37</v>
      </c>
      <c r="H122" s="26" t="s">
        <v>37</v>
      </c>
      <c r="I122" s="21" t="s">
        <v>37</v>
      </c>
      <c r="J122" s="21" t="s">
        <v>37</v>
      </c>
      <c r="K122" s="21" t="s">
        <v>37</v>
      </c>
      <c r="L122" s="15" t="s">
        <v>21</v>
      </c>
      <c r="M122" s="46" t="s">
        <v>74</v>
      </c>
    </row>
    <row r="123" spans="1:13" ht="90.75" customHeight="1" thickBot="1">
      <c r="A123" s="43" t="s">
        <v>138</v>
      </c>
      <c r="B123" s="46" t="s">
        <v>75</v>
      </c>
      <c r="C123" s="13" t="s">
        <v>15</v>
      </c>
      <c r="D123" s="13"/>
      <c r="E123" s="21" t="s">
        <v>37</v>
      </c>
      <c r="F123" s="21" t="s">
        <v>37</v>
      </c>
      <c r="G123" s="21" t="s">
        <v>37</v>
      </c>
      <c r="H123" s="26" t="s">
        <v>37</v>
      </c>
      <c r="I123" s="21" t="s">
        <v>37</v>
      </c>
      <c r="J123" s="21" t="s">
        <v>37</v>
      </c>
      <c r="K123" s="21" t="s">
        <v>37</v>
      </c>
      <c r="L123" s="15" t="s">
        <v>21</v>
      </c>
      <c r="M123" s="46" t="s">
        <v>172</v>
      </c>
    </row>
    <row r="124" spans="1:13" ht="211.5" customHeight="1" thickBot="1">
      <c r="A124" s="43" t="s">
        <v>139</v>
      </c>
      <c r="B124" s="46" t="s">
        <v>151</v>
      </c>
      <c r="C124" s="13" t="s">
        <v>15</v>
      </c>
      <c r="D124" s="13"/>
      <c r="E124" s="21" t="s">
        <v>37</v>
      </c>
      <c r="F124" s="21" t="s">
        <v>37</v>
      </c>
      <c r="G124" s="21" t="s">
        <v>37</v>
      </c>
      <c r="H124" s="26" t="s">
        <v>37</v>
      </c>
      <c r="I124" s="21" t="s">
        <v>37</v>
      </c>
      <c r="J124" s="21" t="s">
        <v>37</v>
      </c>
      <c r="K124" s="21" t="s">
        <v>37</v>
      </c>
      <c r="L124" s="15" t="s">
        <v>21</v>
      </c>
      <c r="M124" s="46" t="s">
        <v>173</v>
      </c>
    </row>
    <row r="125" spans="1:13" ht="45.75" customHeight="1" thickBot="1">
      <c r="A125" s="43" t="s">
        <v>140</v>
      </c>
      <c r="B125" s="42" t="s">
        <v>170</v>
      </c>
      <c r="C125" s="13" t="s">
        <v>15</v>
      </c>
      <c r="D125" s="13"/>
      <c r="E125" s="21" t="s">
        <v>37</v>
      </c>
      <c r="F125" s="21" t="s">
        <v>37</v>
      </c>
      <c r="G125" s="21" t="s">
        <v>37</v>
      </c>
      <c r="H125" s="26" t="s">
        <v>37</v>
      </c>
      <c r="I125" s="21" t="s">
        <v>37</v>
      </c>
      <c r="J125" s="21" t="s">
        <v>37</v>
      </c>
      <c r="K125" s="21" t="s">
        <v>37</v>
      </c>
      <c r="L125" s="15"/>
      <c r="M125" s="15"/>
    </row>
    <row r="126" spans="1:13" ht="90" thickBot="1">
      <c r="A126" s="43" t="s">
        <v>141</v>
      </c>
      <c r="B126" s="48" t="s">
        <v>77</v>
      </c>
      <c r="C126" s="13" t="s">
        <v>15</v>
      </c>
      <c r="D126" s="13"/>
      <c r="E126" s="21" t="s">
        <v>37</v>
      </c>
      <c r="F126" s="21" t="s">
        <v>37</v>
      </c>
      <c r="G126" s="21" t="s">
        <v>37</v>
      </c>
      <c r="H126" s="26" t="s">
        <v>37</v>
      </c>
      <c r="I126" s="21" t="s">
        <v>37</v>
      </c>
      <c r="J126" s="21" t="s">
        <v>37</v>
      </c>
      <c r="K126" s="21" t="s">
        <v>37</v>
      </c>
      <c r="L126" s="15" t="s">
        <v>21</v>
      </c>
      <c r="M126" s="47" t="s">
        <v>147</v>
      </c>
    </row>
    <row r="127" spans="1:13" ht="92.25" customHeight="1" thickBot="1">
      <c r="A127" s="43" t="s">
        <v>142</v>
      </c>
      <c r="B127" s="47" t="s">
        <v>79</v>
      </c>
      <c r="C127" s="13" t="s">
        <v>15</v>
      </c>
      <c r="D127" s="13"/>
      <c r="E127" s="21" t="s">
        <v>37</v>
      </c>
      <c r="F127" s="21" t="s">
        <v>37</v>
      </c>
      <c r="G127" s="21" t="s">
        <v>37</v>
      </c>
      <c r="H127" s="26" t="s">
        <v>37</v>
      </c>
      <c r="I127" s="21" t="s">
        <v>37</v>
      </c>
      <c r="J127" s="21" t="s">
        <v>37</v>
      </c>
      <c r="K127" s="21" t="s">
        <v>37</v>
      </c>
      <c r="L127" s="15" t="s">
        <v>21</v>
      </c>
      <c r="M127" s="47" t="s">
        <v>80</v>
      </c>
    </row>
    <row r="128" spans="1:13" ht="77.25" thickBot="1">
      <c r="A128" s="43" t="s">
        <v>143</v>
      </c>
      <c r="B128" s="47" t="s">
        <v>81</v>
      </c>
      <c r="C128" s="13" t="s">
        <v>15</v>
      </c>
      <c r="D128" s="13"/>
      <c r="E128" s="21" t="s">
        <v>37</v>
      </c>
      <c r="F128" s="21" t="s">
        <v>37</v>
      </c>
      <c r="G128" s="21" t="s">
        <v>37</v>
      </c>
      <c r="H128" s="26" t="s">
        <v>37</v>
      </c>
      <c r="I128" s="21" t="s">
        <v>37</v>
      </c>
      <c r="J128" s="21" t="s">
        <v>37</v>
      </c>
      <c r="K128" s="21" t="s">
        <v>37</v>
      </c>
      <c r="L128" s="15" t="s">
        <v>21</v>
      </c>
      <c r="M128" s="47" t="s">
        <v>78</v>
      </c>
    </row>
    <row r="129" spans="1:13" ht="26.25" thickBot="1">
      <c r="A129" s="43" t="s">
        <v>144</v>
      </c>
      <c r="B129" s="42" t="s">
        <v>171</v>
      </c>
      <c r="C129" s="13" t="s">
        <v>15</v>
      </c>
      <c r="D129" s="13"/>
      <c r="E129" s="21" t="s">
        <v>37</v>
      </c>
      <c r="F129" s="21" t="s">
        <v>37</v>
      </c>
      <c r="G129" s="21" t="s">
        <v>37</v>
      </c>
      <c r="H129" s="26" t="s">
        <v>37</v>
      </c>
      <c r="I129" s="21" t="s">
        <v>37</v>
      </c>
      <c r="J129" s="21" t="s">
        <v>37</v>
      </c>
      <c r="K129" s="21" t="s">
        <v>37</v>
      </c>
      <c r="L129" s="15"/>
      <c r="M129" s="15"/>
    </row>
    <row r="130" spans="1:13" ht="93" customHeight="1" thickBot="1">
      <c r="A130" s="43" t="s">
        <v>145</v>
      </c>
      <c r="B130" s="48" t="s">
        <v>152</v>
      </c>
      <c r="C130" s="13" t="s">
        <v>15</v>
      </c>
      <c r="D130" s="13"/>
      <c r="E130" s="21" t="s">
        <v>37</v>
      </c>
      <c r="F130" s="21" t="s">
        <v>37</v>
      </c>
      <c r="G130" s="21" t="s">
        <v>37</v>
      </c>
      <c r="H130" s="26" t="s">
        <v>37</v>
      </c>
      <c r="I130" s="21" t="s">
        <v>37</v>
      </c>
      <c r="J130" s="21" t="s">
        <v>37</v>
      </c>
      <c r="K130" s="21" t="s">
        <v>37</v>
      </c>
      <c r="L130" s="15" t="s">
        <v>21</v>
      </c>
      <c r="M130" s="47" t="s">
        <v>82</v>
      </c>
    </row>
    <row r="131" spans="1:13" ht="90" thickBot="1">
      <c r="A131" s="43" t="s">
        <v>146</v>
      </c>
      <c r="B131" s="47" t="s">
        <v>83</v>
      </c>
      <c r="C131" s="13" t="s">
        <v>15</v>
      </c>
      <c r="D131" s="13"/>
      <c r="E131" s="21" t="s">
        <v>37</v>
      </c>
      <c r="F131" s="21" t="s">
        <v>37</v>
      </c>
      <c r="G131" s="21" t="s">
        <v>37</v>
      </c>
      <c r="H131" s="26" t="s">
        <v>37</v>
      </c>
      <c r="I131" s="21" t="s">
        <v>37</v>
      </c>
      <c r="J131" s="21" t="s">
        <v>37</v>
      </c>
      <c r="K131" s="21" t="s">
        <v>37</v>
      </c>
      <c r="L131" s="15" t="s">
        <v>21</v>
      </c>
      <c r="M131" s="47" t="s">
        <v>84</v>
      </c>
    </row>
    <row r="132" spans="1:13">
      <c r="A132" s="6"/>
      <c r="B132" s="6"/>
      <c r="C132" s="6"/>
      <c r="D132" s="6"/>
      <c r="E132" s="6"/>
      <c r="F132" s="6"/>
      <c r="G132" s="6"/>
      <c r="H132" s="35"/>
      <c r="I132" s="6"/>
      <c r="J132" s="6"/>
      <c r="K132" s="6"/>
      <c r="L132" s="6"/>
      <c r="M132" s="6"/>
    </row>
    <row r="133" spans="1:13">
      <c r="A133" s="11" t="s">
        <v>85</v>
      </c>
    </row>
    <row r="134" spans="1:13">
      <c r="A134" s="11" t="s">
        <v>86</v>
      </c>
      <c r="G134" s="24"/>
    </row>
    <row r="135" spans="1:13">
      <c r="A135" s="11"/>
    </row>
  </sheetData>
  <mergeCells count="155">
    <mergeCell ref="A118:A120"/>
    <mergeCell ref="B118:B120"/>
    <mergeCell ref="C118:C120"/>
    <mergeCell ref="L118:L120"/>
    <mergeCell ref="M118:M120"/>
    <mergeCell ref="A108:A110"/>
    <mergeCell ref="C108:C110"/>
    <mergeCell ref="L108:L110"/>
    <mergeCell ref="M108:M110"/>
    <mergeCell ref="B108:B110"/>
    <mergeCell ref="A115:A117"/>
    <mergeCell ref="B115:B117"/>
    <mergeCell ref="C115:C117"/>
    <mergeCell ref="L115:L117"/>
    <mergeCell ref="M115:M117"/>
    <mergeCell ref="A96:A98"/>
    <mergeCell ref="B96:B98"/>
    <mergeCell ref="C96:C98"/>
    <mergeCell ref="L96:L98"/>
    <mergeCell ref="M96:M98"/>
    <mergeCell ref="A92:A95"/>
    <mergeCell ref="B92:B95"/>
    <mergeCell ref="C92:C95"/>
    <mergeCell ref="L92:L95"/>
    <mergeCell ref="M92:M95"/>
    <mergeCell ref="A89:A91"/>
    <mergeCell ref="B89:B91"/>
    <mergeCell ref="C89:C91"/>
    <mergeCell ref="L89:L91"/>
    <mergeCell ref="M89:M91"/>
    <mergeCell ref="C85:C88"/>
    <mergeCell ref="L85:L88"/>
    <mergeCell ref="M85:M88"/>
    <mergeCell ref="L81:L84"/>
    <mergeCell ref="M81:M84"/>
    <mergeCell ref="A85:A88"/>
    <mergeCell ref="A81:A84"/>
    <mergeCell ref="C81:C84"/>
    <mergeCell ref="B81:B84"/>
    <mergeCell ref="B85:B88"/>
    <mergeCell ref="C78:C80"/>
    <mergeCell ref="L78:L80"/>
    <mergeCell ref="M78:M80"/>
    <mergeCell ref="A75:A77"/>
    <mergeCell ref="B75:B77"/>
    <mergeCell ref="C75:C77"/>
    <mergeCell ref="A69:A71"/>
    <mergeCell ref="B69:B71"/>
    <mergeCell ref="C69:C71"/>
    <mergeCell ref="L69:L71"/>
    <mergeCell ref="M69:M71"/>
    <mergeCell ref="A72:A74"/>
    <mergeCell ref="B72:B74"/>
    <mergeCell ref="C72:C74"/>
    <mergeCell ref="L72:L74"/>
    <mergeCell ref="M72:M74"/>
    <mergeCell ref="L75:L77"/>
    <mergeCell ref="M75:M77"/>
    <mergeCell ref="A78:A80"/>
    <mergeCell ref="B78:B80"/>
    <mergeCell ref="A66:A68"/>
    <mergeCell ref="B66:B68"/>
    <mergeCell ref="C66:C68"/>
    <mergeCell ref="L66:L68"/>
    <mergeCell ref="M66:M68"/>
    <mergeCell ref="A62:A65"/>
    <mergeCell ref="B62:B65"/>
    <mergeCell ref="C62:C65"/>
    <mergeCell ref="L62:L65"/>
    <mergeCell ref="M62:M65"/>
    <mergeCell ref="L58:L61"/>
    <mergeCell ref="M58:M61"/>
    <mergeCell ref="A58:A61"/>
    <mergeCell ref="C58:C61"/>
    <mergeCell ref="L43:L46"/>
    <mergeCell ref="M43:M46"/>
    <mergeCell ref="A43:A46"/>
    <mergeCell ref="C43:C46"/>
    <mergeCell ref="B54:B57"/>
    <mergeCell ref="L54:L57"/>
    <mergeCell ref="M54:M57"/>
    <mergeCell ref="B58:B61"/>
    <mergeCell ref="A54:A57"/>
    <mergeCell ref="C54:C57"/>
    <mergeCell ref="L33:L36"/>
    <mergeCell ref="M33:M36"/>
    <mergeCell ref="A37:A39"/>
    <mergeCell ref="C37:C39"/>
    <mergeCell ref="A33:A36"/>
    <mergeCell ref="C33:C36"/>
    <mergeCell ref="L37:L39"/>
    <mergeCell ref="M37:M39"/>
    <mergeCell ref="A40:A42"/>
    <mergeCell ref="B40:B42"/>
    <mergeCell ref="C40:C42"/>
    <mergeCell ref="L40:L42"/>
    <mergeCell ref="M40:M42"/>
    <mergeCell ref="A30:A32"/>
    <mergeCell ref="B30:B32"/>
    <mergeCell ref="C30:C32"/>
    <mergeCell ref="L30:L32"/>
    <mergeCell ref="M30:M32"/>
    <mergeCell ref="A27:A29"/>
    <mergeCell ref="B27:B29"/>
    <mergeCell ref="C27:C29"/>
    <mergeCell ref="L27:L29"/>
    <mergeCell ref="M27:M29"/>
    <mergeCell ref="L21:L23"/>
    <mergeCell ref="M21:M23"/>
    <mergeCell ref="A21:A23"/>
    <mergeCell ref="C21:C23"/>
    <mergeCell ref="B21:B23"/>
    <mergeCell ref="A24:A26"/>
    <mergeCell ref="L24:L26"/>
    <mergeCell ref="M24:M26"/>
    <mergeCell ref="C24:C26"/>
    <mergeCell ref="L12:L14"/>
    <mergeCell ref="M12:M14"/>
    <mergeCell ref="A8:B11"/>
    <mergeCell ref="C8:C11"/>
    <mergeCell ref="L8:L11"/>
    <mergeCell ref="M8:M11"/>
    <mergeCell ref="L15:L17"/>
    <mergeCell ref="M15:M17"/>
    <mergeCell ref="A18:A20"/>
    <mergeCell ref="B18:B20"/>
    <mergeCell ref="C18:C20"/>
    <mergeCell ref="L18:L20"/>
    <mergeCell ref="M18:M20"/>
    <mergeCell ref="A15:A17"/>
    <mergeCell ref="C15:C17"/>
    <mergeCell ref="A1:M1"/>
    <mergeCell ref="A3:M3"/>
    <mergeCell ref="B15:B17"/>
    <mergeCell ref="B24:B26"/>
    <mergeCell ref="B33:B36"/>
    <mergeCell ref="B37:B39"/>
    <mergeCell ref="B43:B46"/>
    <mergeCell ref="L47:L50"/>
    <mergeCell ref="M47:M50"/>
    <mergeCell ref="A47:A50"/>
    <mergeCell ref="B5:B6"/>
    <mergeCell ref="A5:A6"/>
    <mergeCell ref="B47:B50"/>
    <mergeCell ref="C47:C50"/>
    <mergeCell ref="G5:K5"/>
    <mergeCell ref="L5:L6"/>
    <mergeCell ref="M5:M6"/>
    <mergeCell ref="C5:C6"/>
    <mergeCell ref="D5:D6"/>
    <mergeCell ref="F5:F6"/>
    <mergeCell ref="E5:E6"/>
    <mergeCell ref="A12:A14"/>
    <mergeCell ref="B12:B14"/>
    <mergeCell ref="C12:C14"/>
  </mergeCells>
  <pageMargins left="0.7" right="0.7" top="0.75" bottom="0.75" header="0.3" footer="0.3"/>
  <pageSetup paperSize="9" scale="62" orientation="landscape" verticalDpi="0" r:id="rId1"/>
  <rowBreaks count="6" manualBreakCount="6">
    <brk id="23" max="16383" man="1"/>
    <brk id="42" max="16383" man="1"/>
    <brk id="57" max="16383" man="1"/>
    <brk id="77" max="16383" man="1"/>
    <brk id="95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2017-12-22T10:51:52Z</cp:lastPrinted>
  <dcterms:created xsi:type="dcterms:W3CDTF">2017-10-13T15:16:44Z</dcterms:created>
  <dcterms:modified xsi:type="dcterms:W3CDTF">2018-02-02T12:29:37Z</dcterms:modified>
  <dc:description>exif_MSED_ed975db45699ac96799ae4a3d9e613ef342bb844df2b2766985fb62ceb2617c7</dc:description>
</cp:coreProperties>
</file>