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9435" windowHeight="3600" firstSheet="2" activeTab="3"/>
  </bookViews>
  <sheets>
    <sheet name="Паспорт подпрограммы 3" sheetId="6" r:id="rId1"/>
    <sheet name="Мероприятия подпрограммы 3" sheetId="7" r:id="rId2"/>
    <sheet name="План. рез. подпрограммы 3" sheetId="3" r:id="rId3"/>
    <sheet name="Мет.расч. показ. подпрограммы 3" sheetId="4" r:id="rId4"/>
    <sheet name="Обос.фин.ресурс. подпрограммы 3" sheetId="5" r:id="rId5"/>
  </sheets>
  <definedNames>
    <definedName name="_xlnm.Print_Titles" localSheetId="3">'Мет.расч. показ. подпрограммы 3'!$5:$6</definedName>
    <definedName name="_xlnm.Print_Titles" localSheetId="2">'План. рез. подпрограммы 3'!$5:$6</definedName>
    <definedName name="_xlnm.Print_Area" localSheetId="3">'Мет.расч. показ. подпрограммы 3'!$A$1:$E$9</definedName>
  </definedNames>
  <calcPr calcId="125725"/>
</workbook>
</file>

<file path=xl/calcChain.xml><?xml version="1.0" encoding="utf-8"?>
<calcChain xmlns="http://schemas.openxmlformats.org/spreadsheetml/2006/main">
  <c r="H15" i="7"/>
  <c r="H14" l="1"/>
  <c r="H12" s="1"/>
  <c r="I9" i="5"/>
  <c r="J9"/>
  <c r="K9"/>
  <c r="L9"/>
  <c r="H9"/>
  <c r="J8"/>
  <c r="K8"/>
  <c r="L8"/>
  <c r="H8"/>
  <c r="G10" i="7"/>
  <c r="G11"/>
  <c r="E12"/>
  <c r="E13"/>
  <c r="E11" s="1"/>
  <c r="G13"/>
  <c r="G9" s="1"/>
  <c r="I13"/>
  <c r="I9" s="1"/>
  <c r="G9" i="6" s="1"/>
  <c r="J13" i="7"/>
  <c r="J11" s="1"/>
  <c r="J10" s="1"/>
  <c r="K13"/>
  <c r="K9" s="1"/>
  <c r="E14"/>
  <c r="G14"/>
  <c r="I14"/>
  <c r="I12" s="1"/>
  <c r="J14"/>
  <c r="K14"/>
  <c r="K12" s="1"/>
  <c r="E16"/>
  <c r="G16"/>
  <c r="H16"/>
  <c r="I16"/>
  <c r="J16"/>
  <c r="K16"/>
  <c r="F17"/>
  <c r="H13" l="1"/>
  <c r="F13" s="1"/>
  <c r="F15"/>
  <c r="K11"/>
  <c r="K10" s="1"/>
  <c r="J12"/>
  <c r="F16"/>
  <c r="F14"/>
  <c r="G6" i="6"/>
  <c r="I8" i="7"/>
  <c r="E9"/>
  <c r="E8" s="1"/>
  <c r="E10"/>
  <c r="K8"/>
  <c r="I9" i="6"/>
  <c r="I6" s="1"/>
  <c r="G8" i="7"/>
  <c r="E9" i="6"/>
  <c r="J9" i="7"/>
  <c r="I11"/>
  <c r="I10" s="1"/>
  <c r="G12"/>
  <c r="F12" s="1"/>
  <c r="H9" l="1"/>
  <c r="H11"/>
  <c r="H10" s="1"/>
  <c r="F10" s="1"/>
  <c r="E6" i="6"/>
  <c r="J8" i="7"/>
  <c r="H9" i="6"/>
  <c r="H6" s="1"/>
  <c r="L7" i="5"/>
  <c r="F9" i="6" l="1"/>
  <c r="F6" s="1"/>
  <c r="H8" i="7"/>
  <c r="F8" s="1"/>
  <c r="F9"/>
  <c r="F11"/>
  <c r="J9" i="6"/>
  <c r="J6" s="1"/>
  <c r="M7" i="5"/>
  <c r="J7" l="1"/>
  <c r="K7"/>
  <c r="I7"/>
  <c r="H7"/>
</calcChain>
</file>

<file path=xl/sharedStrings.xml><?xml version="1.0" encoding="utf-8"?>
<sst xmlns="http://schemas.openxmlformats.org/spreadsheetml/2006/main" count="134" uniqueCount="93">
  <si>
    <t>Паспорт подпрограммы</t>
  </si>
  <si>
    <t>Муниципальный заказчик подпрограммы</t>
  </si>
  <si>
    <t>2017 год</t>
  </si>
  <si>
    <t>2018 год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</si>
  <si>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</si>
  <si>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</si>
  <si>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</si>
  <si>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</si>
  <si>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Итого</t>
  </si>
  <si>
    <t>Пассажирский транспорт общего пользования</t>
  </si>
  <si>
    <t>Администрация Пушкинского муниципального района</t>
  </si>
  <si>
    <t>Всего,
в том числе:</t>
  </si>
  <si>
    <t>Средства бюджета Пушкинского муниципального района</t>
  </si>
  <si>
    <t>Единица измерения</t>
  </si>
  <si>
    <t>%</t>
  </si>
  <si>
    <t>N п/п</t>
  </si>
  <si>
    <t>Мероприятия по реализации подпрограммы</t>
  </si>
  <si>
    <t>Срок исполнения мероприятия</t>
  </si>
  <si>
    <t>Источники финансирования</t>
  </si>
  <si>
    <t>Всего (тыс.руб.)</t>
  </si>
  <si>
    <t xml:space="preserve">Объем финансирования по годам (тыс. руб.)         </t>
  </si>
  <si>
    <t>Ответственный за выполнение мероприятия подпрограммы</t>
  </si>
  <si>
    <t>Результаты выполнения мероприятий подпрограммы</t>
  </si>
  <si>
    <t xml:space="preserve">Всего по подпрограмме «Пассажирский транспорт общего пользования»    </t>
  </si>
  <si>
    <t>1.</t>
  </si>
  <si>
    <t xml:space="preserve">Итого         </t>
  </si>
  <si>
    <t>1.1.</t>
  </si>
  <si>
    <t xml:space="preserve">Мероприятие 1                                          Организация транспортного обслуживания населения  автомобильным транспортом в соответствии с муниципальными контрактами на оказание услуг по перевозке пассажиров          </t>
  </si>
  <si>
    <t xml:space="preserve">Мероприятие 2                                          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           </t>
  </si>
  <si>
    <t>Транспортное обеспечение участников и гостей мероприятий</t>
  </si>
  <si>
    <t xml:space="preserve">Средства  бюджета Пушкинского муниципального района  </t>
  </si>
  <si>
    <t xml:space="preserve">Средства бюджета Пушкинского муниципального района        </t>
  </si>
  <si>
    <t xml:space="preserve">Средства бюджета Пушкинского муниципального района  </t>
  </si>
  <si>
    <t>Удовлетворение потребности населения в транспортных услугах. 
Повышение уровня жизни и подвижности населения. Обеспечение транспортной доступности для всех категорий граждан</t>
  </si>
  <si>
    <t>Объем финансирования в текущем финансовом году 
(тыс. руб.)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</si>
  <si>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</si>
  <si>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</si>
  <si>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</si>
  <si>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</si>
  <si>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п/п</t>
  </si>
  <si>
    <t>Наименование показателя</t>
  </si>
  <si>
    <t>Методика расчета</t>
  </si>
  <si>
    <t>Периодичность представления</t>
  </si>
  <si>
    <t>Ежеквартально</t>
  </si>
  <si>
    <t>Наименование мероприятия муниципальной подпрограммы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</si>
  <si>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</si>
  <si>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</si>
  <si>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</si>
  <si>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>Подпрограмма "Пассажирский транспорт общего пользования"</t>
  </si>
  <si>
    <t>2019 год</t>
  </si>
  <si>
    <t>2020 год</t>
  </si>
  <si>
    <t>2021 год</t>
  </si>
  <si>
    <t>2017-2021 годы</t>
  </si>
  <si>
    <t>Задача «Транспортное обслуживание населения»</t>
  </si>
  <si>
    <r>
      <rPr>
        <b/>
        <sz val="11"/>
        <color theme="1"/>
        <rFont val="Arial"/>
        <family val="2"/>
        <charset val="204"/>
      </rPr>
      <t xml:space="preserve">Основное мероприятие 1 </t>
    </r>
    <r>
      <rPr>
        <sz val="11"/>
        <color theme="1"/>
        <rFont val="Arial"/>
        <family val="2"/>
        <charset val="204"/>
      </rPr>
      <t>"Организация транспортного обслуживания населения"</t>
    </r>
  </si>
  <si>
    <t>1.1.1.</t>
  </si>
  <si>
    <t>1.1.2.</t>
  </si>
  <si>
    <t>Объем средств определен как средняя стоимость по коммерческим предложениям без учета индекса инфляции</t>
  </si>
  <si>
    <t xml:space="preserve">А=В/С*100%, где В - количество поездок, оплаченных с использованием единых транспортных карт;
С - общее количество оплаченных пассажирами поездок </t>
  </si>
  <si>
    <t>-</t>
  </si>
  <si>
    <t>№ основного мероприятия в перечне мероприятий подпрограммы</t>
  </si>
  <si>
    <t>Планируемые результаты реализации муниципальной подпрограммы</t>
  </si>
  <si>
    <t>Тип показателя</t>
  </si>
  <si>
    <t>Средства бюджетов поселений Пушкинского муниципального района</t>
  </si>
  <si>
    <t>Внебюджетные источники</t>
  </si>
  <si>
    <t>Средства федерального бюджета</t>
  </si>
  <si>
    <t>Средства бюджета Московской области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</si>
  <si>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«Транспортное обслуживание населения»</t>
    </r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</si>
  <si>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"Организация транспортного обслуживания населения"</t>
    </r>
  </si>
  <si>
    <t>Приложение №2 к подпрограмме 3</t>
  </si>
  <si>
    <t>Планируемые результаты реализации муниципальной подпрограммы
«Пассажирский транспорт общего пользования»</t>
  </si>
  <si>
    <t>Приложение №1 к подпрограмме 3</t>
  </si>
  <si>
    <t>Приложение №4 к подпрограмме 3</t>
  </si>
  <si>
    <t>Приложение №3 к подпрограмме 3</t>
  </si>
  <si>
    <t>Доля поездок, оплаченных с использованием единых транспортных карт, в общем количестве оплаченных пассажирами поездок на конец года* (2017/2018)</t>
  </si>
  <si>
    <t>Методика расчета значений показателей эффективности реализации подпрограммы  
«Пассажирский транспорт общего пользования»</t>
  </si>
  <si>
    <t>Предоставление обоснования финансовых ресурсов, необходимых для реализации мероприятий подпрограммы 
«Пассажирский транспорт общего пользования»</t>
  </si>
  <si>
    <t>1.2</t>
  </si>
  <si>
    <t>Подпрограмма  «Пассажирский транспорт общего пользования»</t>
  </si>
  <si>
    <t>Приложение №3  к  Программе</t>
  </si>
  <si>
    <t>Перечень мероприятий подпрограммы  «Пассажирский транспорт общего пользования»</t>
  </si>
  <si>
    <t xml:space="preserve">  МКУ "Управление капитального строительства"</t>
  </si>
  <si>
    <t>МКУ "Управление капитального строительства"</t>
  </si>
  <si>
    <t>1.9</t>
  </si>
  <si>
    <t>Внедрение ГЛОНАСС.
 Степень внедрения и эффективность использования технологии на базе ГЛОНАСС с использованием РНИС</t>
  </si>
  <si>
    <t>Рейтинг - 50</t>
  </si>
  <si>
    <t>1.10</t>
  </si>
  <si>
    <t>Комфортный автобус. Доля транспортных средств, соответствующих стандарту 
(МК - 5 лет, СК, БК - 7 лет) от количества транспортных средств, работающих на муниципальных маршрутах</t>
  </si>
  <si>
    <t>Внедрение ГЛОНАСС. Степень внедрения и эффективность использования технологии на базе ГЛОНАСС с использованием РНИС</t>
  </si>
  <si>
    <t>Рг = ((ТСкпп + ТСкдт +Тскша + ТСккт +ТСкм) / (ТСпп + ТСдт + Тсша + ТСкт + ТСм)) * 100% 
Рг - Степень внедрения и эффективности использования технологий на базе системы ГЛОНАСС с использованием РНИС, где 
ТСкпп - количество транспортных средств, используемыз для перевозок на муниципальных маршрутах регулярных перевозок, подключенных к информационной системе для обеспечения автоматизированного контроля выполнения условий контрактов и свидетельств; 
ТСкдт - количество дорожной техники, подключенной к информационной системе для обеспечения автоматизированного контроля исполнения договоров; 
ТСкша - количество школьных автобусов, подключенных к информационной системе для обеспечения автоматизированного контроля исполнения договоров; 
ТСккт - количество коммунальной уборочной техники, подуключенной к информационной системе для обеспечения автоматизированного контроля исполнения договоров; 
ТСкм - количество мусоровозов, подключенных к информационной системе для обеспечения автоматизированного контроля исполнения договоров; 
ТСпп - общее количество транспортных средств, используемых для пассажирских перевозок в муниципальном образовании согласно утвержденного реестра регулярных перевозок; 
ТСдт - общее количество транспортных средств организаций дорожного хозяйства Московской области (дорожной техники); 
ТСша - общее количество транспортных средств школьных автобусов; 
ТСкт - общее количество транспортных средств коммунальной уборочной техники; 
ТСм - общее количество транспортных средств мусоровозов.</t>
  </si>
  <si>
    <t>Дс = ((Кмк5 + Ксбк7) / (Кмк + Ксбк)) * 100% 
- Доля транспортных средств, соответствующих стандарту; 
Кмк - количество автобусов малого класса всех перевозчиков в муниципальном образовании; 
Кмк5 - количество автобусов малого класса всех перевозчиков в муниципальном образовании, возраст которых составляет до 5 лет включительно; 
Ксбк - общее количество автобусов большого и среднего класса всех перевозчиков в муниципальном образовании; 
Ксбк7 - общее количество автобусов большого и среднего класса всех перевозчиков в муниципальном образовании, возраст которых составляет до 7 лет включительно.</t>
  </si>
  <si>
    <t>Доля поездок, оплаченных с использованием единых транспортных карт, в общем количестве оплаченных пассажирами поездок на конец года</t>
  </si>
  <si>
    <t xml:space="preserve">Приоритетный целевой показатель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</si>
</sst>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6" fillId="0" borderId="1" xfId="0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0" fillId="0" borderId="0" xfId="0" applyFill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 wrapText="1"/>
    </xf>
    <xf numFmtId="164" fontId="8" fillId="0" borderId="13" xfId="0" applyNumberFormat="1" applyFont="1" applyFill="1" applyBorder="1" applyAlignment="1" applyProtection="1">
      <alignment horizontal="center" vertical="top" wrapText="1"/>
      <protection locked="0" hidden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zoomScale="90" zoomScaleNormal="90" workbookViewId="0">
      <selection activeCell="C21" sqref="C21"/>
    </sheetView>
  </sheetViews>
  <sheetFormatPr defaultRowHeight="15"/>
  <cols>
    <col min="1" max="1" width="19" style="1" customWidth="1"/>
    <col min="2" max="2" width="17" style="1" customWidth="1"/>
    <col min="3" max="3" width="26.85546875" style="1" customWidth="1"/>
    <col min="4" max="4" width="19.85546875" style="1" customWidth="1"/>
    <col min="5" max="5" width="9.7109375" style="1" customWidth="1"/>
    <col min="6" max="9" width="10" style="1" customWidth="1"/>
    <col min="10" max="10" width="10.5703125" style="1" customWidth="1"/>
    <col min="11" max="16384" width="9.140625" style="1"/>
  </cols>
  <sheetData>
    <row r="1" spans="1:10" ht="18.75" customHeight="1">
      <c r="A1" s="42" t="s">
        <v>79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23.25" customHeight="1">
      <c r="A2" s="44" t="s">
        <v>78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6.5" customHeight="1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</row>
    <row r="4" spans="1:10">
      <c r="A4" s="46" t="s">
        <v>1</v>
      </c>
      <c r="B4" s="46"/>
      <c r="C4" s="46"/>
      <c r="D4" s="46"/>
      <c r="E4" s="47" t="s">
        <v>81</v>
      </c>
      <c r="F4" s="48"/>
      <c r="G4" s="48"/>
      <c r="H4" s="48"/>
      <c r="I4" s="48"/>
      <c r="J4" s="49"/>
    </row>
    <row r="5" spans="1:10" ht="47.25" customHeight="1">
      <c r="A5" s="39" t="s">
        <v>4</v>
      </c>
      <c r="B5" s="21" t="s">
        <v>5</v>
      </c>
      <c r="C5" s="21" t="s">
        <v>6</v>
      </c>
      <c r="D5" s="25" t="s">
        <v>7</v>
      </c>
      <c r="E5" s="24" t="s">
        <v>2</v>
      </c>
      <c r="F5" s="24" t="s">
        <v>3</v>
      </c>
      <c r="G5" s="24" t="s">
        <v>49</v>
      </c>
      <c r="H5" s="24" t="s">
        <v>50</v>
      </c>
      <c r="I5" s="24" t="s">
        <v>51</v>
      </c>
      <c r="J5" s="24" t="s">
        <v>8</v>
      </c>
    </row>
    <row r="6" spans="1:10" ht="28.5" customHeight="1">
      <c r="A6" s="40"/>
      <c r="B6" s="39" t="s">
        <v>9</v>
      </c>
      <c r="C6" s="39" t="s">
        <v>10</v>
      </c>
      <c r="D6" s="12" t="s">
        <v>11</v>
      </c>
      <c r="E6" s="5">
        <f t="shared" ref="E6:J6" si="0">E9</f>
        <v>19076.830000000002</v>
      </c>
      <c r="F6" s="5">
        <f t="shared" si="0"/>
        <v>20702.37</v>
      </c>
      <c r="G6" s="5">
        <f t="shared" si="0"/>
        <v>32022.799999999999</v>
      </c>
      <c r="H6" s="5">
        <f t="shared" si="0"/>
        <v>32022.799999999999</v>
      </c>
      <c r="I6" s="5">
        <f t="shared" si="0"/>
        <v>32022.799999999999</v>
      </c>
      <c r="J6" s="5">
        <f t="shared" si="0"/>
        <v>135847.6</v>
      </c>
    </row>
    <row r="7" spans="1:10" ht="42.75">
      <c r="A7" s="40"/>
      <c r="B7" s="40"/>
      <c r="C7" s="40"/>
      <c r="D7" s="25" t="s">
        <v>65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</row>
    <row r="8" spans="1:10" ht="57">
      <c r="A8" s="40"/>
      <c r="B8" s="40"/>
      <c r="C8" s="40"/>
      <c r="D8" s="25" t="s">
        <v>66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</row>
    <row r="9" spans="1:10" ht="71.25">
      <c r="A9" s="40"/>
      <c r="B9" s="40"/>
      <c r="C9" s="40"/>
      <c r="D9" s="25" t="s">
        <v>12</v>
      </c>
      <c r="E9" s="11">
        <f>'Мероприятия подпрограммы 3'!G9</f>
        <v>19076.830000000002</v>
      </c>
      <c r="F9" s="5">
        <f>'Мероприятия подпрограммы 3'!H9</f>
        <v>20702.37</v>
      </c>
      <c r="G9" s="5">
        <f>'Мероприятия подпрограммы 3'!I9</f>
        <v>32022.799999999999</v>
      </c>
      <c r="H9" s="5">
        <f>'Мероприятия подпрограммы 3'!J9</f>
        <v>32022.799999999999</v>
      </c>
      <c r="I9" s="5">
        <f>'Мероприятия подпрограммы 3'!K9</f>
        <v>32022.799999999999</v>
      </c>
      <c r="J9" s="5">
        <f>E9+F9+G9+H9+I9</f>
        <v>135847.6</v>
      </c>
    </row>
    <row r="10" spans="1:10" ht="85.5">
      <c r="A10" s="40"/>
      <c r="B10" s="40"/>
      <c r="C10" s="40"/>
      <c r="D10" s="25" t="s">
        <v>63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</row>
    <row r="11" spans="1:10" ht="28.5">
      <c r="A11" s="41"/>
      <c r="B11" s="41"/>
      <c r="C11" s="41"/>
      <c r="D11" s="25" t="s">
        <v>64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</sheetData>
  <mergeCells count="8">
    <mergeCell ref="A5:A11"/>
    <mergeCell ref="B6:B11"/>
    <mergeCell ref="C6:C11"/>
    <mergeCell ref="A1:J1"/>
    <mergeCell ref="A2:J2"/>
    <mergeCell ref="A3:J3"/>
    <mergeCell ref="A4:D4"/>
    <mergeCell ref="E4:J4"/>
  </mergeCells>
  <pageMargins left="0.2" right="0.2" top="0.23" bottom="0.27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zoomScale="85" zoomScaleNormal="85" workbookViewId="0">
      <selection activeCell="R15" sqref="R15"/>
    </sheetView>
  </sheetViews>
  <sheetFormatPr defaultRowHeight="15"/>
  <cols>
    <col min="1" max="1" width="4.28515625" style="13" customWidth="1"/>
    <col min="2" max="2" width="28.7109375" style="13" customWidth="1"/>
    <col min="3" max="3" width="13.42578125" style="13" customWidth="1"/>
    <col min="4" max="4" width="24" style="13" customWidth="1"/>
    <col min="5" max="5" width="10.85546875" style="13" customWidth="1"/>
    <col min="6" max="6" width="13" style="13" customWidth="1"/>
    <col min="7" max="11" width="9" style="13" customWidth="1"/>
    <col min="12" max="12" width="16.28515625" style="13" customWidth="1"/>
    <col min="13" max="13" width="24" style="13" customWidth="1"/>
    <col min="14" max="16384" width="9.140625" style="13"/>
  </cols>
  <sheetData>
    <row r="1" spans="1:13">
      <c r="H1" s="58" t="s">
        <v>71</v>
      </c>
      <c r="I1" s="58"/>
      <c r="J1" s="58"/>
      <c r="K1" s="58"/>
      <c r="L1" s="58"/>
      <c r="M1" s="58"/>
    </row>
    <row r="2" spans="1:13">
      <c r="H2" s="58"/>
      <c r="I2" s="58"/>
      <c r="J2" s="58"/>
      <c r="K2" s="58"/>
      <c r="L2" s="58"/>
      <c r="M2" s="58"/>
    </row>
    <row r="3" spans="1:13" ht="10.5" customHeight="1">
      <c r="A3" s="56" t="s">
        <v>80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ht="21" customHeight="1">
      <c r="A5" s="51" t="s">
        <v>15</v>
      </c>
      <c r="B5" s="51" t="s">
        <v>16</v>
      </c>
      <c r="C5" s="51" t="s">
        <v>17</v>
      </c>
      <c r="D5" s="51" t="s">
        <v>18</v>
      </c>
      <c r="E5" s="51" t="s">
        <v>34</v>
      </c>
      <c r="F5" s="51" t="s">
        <v>19</v>
      </c>
      <c r="G5" s="51" t="s">
        <v>20</v>
      </c>
      <c r="H5" s="51"/>
      <c r="I5" s="51"/>
      <c r="J5" s="51"/>
      <c r="K5" s="51"/>
      <c r="L5" s="51" t="s">
        <v>21</v>
      </c>
      <c r="M5" s="51" t="s">
        <v>22</v>
      </c>
    </row>
    <row r="6" spans="1:13" ht="80.25" customHeight="1">
      <c r="A6" s="51"/>
      <c r="B6" s="51"/>
      <c r="C6" s="51"/>
      <c r="D6" s="51"/>
      <c r="E6" s="51"/>
      <c r="F6" s="51"/>
      <c r="G6" s="22" t="s">
        <v>2</v>
      </c>
      <c r="H6" s="22" t="s">
        <v>3</v>
      </c>
      <c r="I6" s="22" t="s">
        <v>49</v>
      </c>
      <c r="J6" s="22" t="s">
        <v>50</v>
      </c>
      <c r="K6" s="22" t="s">
        <v>51</v>
      </c>
      <c r="L6" s="51"/>
      <c r="M6" s="51"/>
    </row>
    <row r="7" spans="1:13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</row>
    <row r="8" spans="1:13" ht="15.75" customHeight="1">
      <c r="A8" s="65" t="s">
        <v>23</v>
      </c>
      <c r="B8" s="66"/>
      <c r="C8" s="52" t="s">
        <v>52</v>
      </c>
      <c r="D8" s="14" t="s">
        <v>8</v>
      </c>
      <c r="E8" s="15">
        <f>E9</f>
        <v>16405</v>
      </c>
      <c r="F8" s="15">
        <f t="shared" ref="F8:F17" si="0">G8+H8+I8+J8+K8</f>
        <v>135847.6</v>
      </c>
      <c r="G8" s="15">
        <f>G9</f>
        <v>19076.830000000002</v>
      </c>
      <c r="H8" s="15">
        <f>H9</f>
        <v>20702.37</v>
      </c>
      <c r="I8" s="15">
        <f>I9</f>
        <v>32022.799999999999</v>
      </c>
      <c r="J8" s="15">
        <f>J9</f>
        <v>32022.799999999999</v>
      </c>
      <c r="K8" s="15">
        <f>K9</f>
        <v>32022.799999999999</v>
      </c>
      <c r="L8" s="62" t="s">
        <v>82</v>
      </c>
      <c r="M8" s="53"/>
    </row>
    <row r="9" spans="1:13" ht="62.25" customHeight="1">
      <c r="A9" s="67"/>
      <c r="B9" s="68"/>
      <c r="C9" s="52"/>
      <c r="D9" s="16" t="s">
        <v>12</v>
      </c>
      <c r="E9" s="15">
        <f>E11</f>
        <v>16405</v>
      </c>
      <c r="F9" s="15">
        <f t="shared" si="0"/>
        <v>135847.6</v>
      </c>
      <c r="G9" s="15">
        <f>G13</f>
        <v>19076.830000000002</v>
      </c>
      <c r="H9" s="15">
        <f>H13</f>
        <v>20702.37</v>
      </c>
      <c r="I9" s="15">
        <f>I13</f>
        <v>32022.799999999999</v>
      </c>
      <c r="J9" s="15">
        <f>J13</f>
        <v>32022.799999999999</v>
      </c>
      <c r="K9" s="15">
        <f>K13</f>
        <v>32022.799999999999</v>
      </c>
      <c r="L9" s="63"/>
      <c r="M9" s="54"/>
    </row>
    <row r="10" spans="1:13" ht="17.25" hidden="1" customHeight="1">
      <c r="A10" s="52" t="s">
        <v>24</v>
      </c>
      <c r="B10" s="69" t="s">
        <v>53</v>
      </c>
      <c r="C10" s="52" t="s">
        <v>52</v>
      </c>
      <c r="D10" s="17" t="s">
        <v>8</v>
      </c>
      <c r="E10" s="15">
        <f>E11</f>
        <v>16405</v>
      </c>
      <c r="F10" s="15">
        <f t="shared" si="0"/>
        <v>135847.6</v>
      </c>
      <c r="G10" s="15">
        <f>G11</f>
        <v>19076.830000000002</v>
      </c>
      <c r="H10" s="15">
        <f>H11</f>
        <v>20702.37</v>
      </c>
      <c r="I10" s="15">
        <f>I11</f>
        <v>32022.799999999999</v>
      </c>
      <c r="J10" s="15">
        <f>J11</f>
        <v>32022.799999999999</v>
      </c>
      <c r="K10" s="15">
        <f>K11</f>
        <v>32022.799999999999</v>
      </c>
      <c r="L10" s="63"/>
      <c r="M10" s="54"/>
    </row>
    <row r="11" spans="1:13" ht="60.75" hidden="1" customHeight="1">
      <c r="A11" s="52"/>
      <c r="B11" s="70"/>
      <c r="C11" s="52"/>
      <c r="D11" s="16" t="s">
        <v>12</v>
      </c>
      <c r="E11" s="15">
        <f>E13</f>
        <v>16405</v>
      </c>
      <c r="F11" s="15">
        <f t="shared" si="0"/>
        <v>135847.6</v>
      </c>
      <c r="G11" s="15">
        <f>G13</f>
        <v>19076.830000000002</v>
      </c>
      <c r="H11" s="15">
        <f>H13</f>
        <v>20702.37</v>
      </c>
      <c r="I11" s="15">
        <f>I13</f>
        <v>32022.799999999999</v>
      </c>
      <c r="J11" s="15">
        <f>J13</f>
        <v>32022.799999999999</v>
      </c>
      <c r="K11" s="15">
        <f>K13</f>
        <v>32022.799999999999</v>
      </c>
      <c r="L11" s="63"/>
      <c r="M11" s="54"/>
    </row>
    <row r="12" spans="1:13" ht="15" customHeight="1">
      <c r="A12" s="51" t="s">
        <v>26</v>
      </c>
      <c r="B12" s="50" t="s">
        <v>54</v>
      </c>
      <c r="C12" s="51" t="s">
        <v>52</v>
      </c>
      <c r="D12" s="16" t="s">
        <v>25</v>
      </c>
      <c r="E12" s="15">
        <f>E13</f>
        <v>16405</v>
      </c>
      <c r="F12" s="28">
        <f t="shared" si="0"/>
        <v>135847.6</v>
      </c>
      <c r="G12" s="28">
        <f t="shared" ref="G12:K13" si="1">G14+G16</f>
        <v>19076.830000000002</v>
      </c>
      <c r="H12" s="28">
        <f t="shared" si="1"/>
        <v>20702.37</v>
      </c>
      <c r="I12" s="28">
        <f t="shared" si="1"/>
        <v>32022.799999999999</v>
      </c>
      <c r="J12" s="28">
        <f t="shared" si="1"/>
        <v>32022.799999999999</v>
      </c>
      <c r="K12" s="28">
        <f t="shared" si="1"/>
        <v>32022.799999999999</v>
      </c>
      <c r="L12" s="63"/>
      <c r="M12" s="54"/>
    </row>
    <row r="13" spans="1:13" ht="45" customHeight="1">
      <c r="A13" s="51"/>
      <c r="B13" s="50"/>
      <c r="C13" s="51"/>
      <c r="D13" s="23" t="s">
        <v>30</v>
      </c>
      <c r="E13" s="18">
        <f>E15+E17</f>
        <v>16405</v>
      </c>
      <c r="F13" s="19">
        <f t="shared" si="0"/>
        <v>135847.6</v>
      </c>
      <c r="G13" s="19">
        <f t="shared" si="1"/>
        <v>19076.830000000002</v>
      </c>
      <c r="H13" s="19">
        <f t="shared" si="1"/>
        <v>20702.37</v>
      </c>
      <c r="I13" s="19">
        <f t="shared" si="1"/>
        <v>32022.799999999999</v>
      </c>
      <c r="J13" s="19">
        <f t="shared" si="1"/>
        <v>32022.799999999999</v>
      </c>
      <c r="K13" s="19">
        <f t="shared" si="1"/>
        <v>32022.799999999999</v>
      </c>
      <c r="L13" s="64"/>
      <c r="M13" s="55"/>
    </row>
    <row r="14" spans="1:13" ht="15" customHeight="1">
      <c r="A14" s="51" t="s">
        <v>55</v>
      </c>
      <c r="B14" s="50" t="s">
        <v>27</v>
      </c>
      <c r="C14" s="51" t="s">
        <v>52</v>
      </c>
      <c r="D14" s="23" t="s">
        <v>25</v>
      </c>
      <c r="E14" s="18">
        <f>E15</f>
        <v>16377.8</v>
      </c>
      <c r="F14" s="19">
        <f t="shared" si="0"/>
        <v>129318.70000000001</v>
      </c>
      <c r="G14" s="19">
        <f>G15</f>
        <v>18847.93</v>
      </c>
      <c r="H14" s="19">
        <f>H15</f>
        <v>20402.37</v>
      </c>
      <c r="I14" s="19">
        <f>I15</f>
        <v>30022.799999999999</v>
      </c>
      <c r="J14" s="19">
        <f>J15</f>
        <v>30022.799999999999</v>
      </c>
      <c r="K14" s="19">
        <f>K15</f>
        <v>30022.799999999999</v>
      </c>
      <c r="L14" s="51" t="s">
        <v>82</v>
      </c>
      <c r="M14" s="59" t="s">
        <v>33</v>
      </c>
    </row>
    <row r="15" spans="1:13" ht="130.5" customHeight="1">
      <c r="A15" s="51"/>
      <c r="B15" s="50"/>
      <c r="C15" s="51"/>
      <c r="D15" s="23" t="s">
        <v>31</v>
      </c>
      <c r="E15" s="18">
        <v>16377.8</v>
      </c>
      <c r="F15" s="19">
        <f t="shared" si="0"/>
        <v>129318.70000000001</v>
      </c>
      <c r="G15" s="19">
        <v>18847.93</v>
      </c>
      <c r="H15" s="19">
        <f>20402.37</f>
        <v>20402.37</v>
      </c>
      <c r="I15" s="20">
        <v>30022.799999999999</v>
      </c>
      <c r="J15" s="20">
        <v>30022.799999999999</v>
      </c>
      <c r="K15" s="20">
        <v>30022.799999999999</v>
      </c>
      <c r="L15" s="51"/>
      <c r="M15" s="60"/>
    </row>
    <row r="16" spans="1:13" ht="15.75" customHeight="1">
      <c r="A16" s="51" t="s">
        <v>56</v>
      </c>
      <c r="B16" s="50" t="s">
        <v>28</v>
      </c>
      <c r="C16" s="51" t="s">
        <v>52</v>
      </c>
      <c r="D16" s="23" t="s">
        <v>25</v>
      </c>
      <c r="E16" s="18">
        <f>E17</f>
        <v>27.2</v>
      </c>
      <c r="F16" s="19">
        <f t="shared" si="0"/>
        <v>6528.9</v>
      </c>
      <c r="G16" s="19">
        <f>G17</f>
        <v>228.9</v>
      </c>
      <c r="H16" s="19">
        <f>H17</f>
        <v>300</v>
      </c>
      <c r="I16" s="19">
        <f>I17</f>
        <v>2000</v>
      </c>
      <c r="J16" s="19">
        <f>J17</f>
        <v>2000</v>
      </c>
      <c r="K16" s="19">
        <f>K17</f>
        <v>2000</v>
      </c>
      <c r="L16" s="51" t="s">
        <v>82</v>
      </c>
      <c r="M16" s="59" t="s">
        <v>29</v>
      </c>
    </row>
    <row r="17" spans="1:13" ht="115.5" customHeight="1">
      <c r="A17" s="51"/>
      <c r="B17" s="50"/>
      <c r="C17" s="51"/>
      <c r="D17" s="23" t="s">
        <v>32</v>
      </c>
      <c r="E17" s="18">
        <v>27.2</v>
      </c>
      <c r="F17" s="19">
        <f t="shared" si="0"/>
        <v>6528.9</v>
      </c>
      <c r="G17" s="19">
        <v>228.9</v>
      </c>
      <c r="H17" s="19">
        <v>300</v>
      </c>
      <c r="I17" s="19">
        <v>2000</v>
      </c>
      <c r="J17" s="19">
        <v>2000</v>
      </c>
      <c r="K17" s="19">
        <v>2000</v>
      </c>
      <c r="L17" s="51"/>
      <c r="M17" s="60"/>
    </row>
    <row r="19" spans="1:13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</row>
  </sheetData>
  <mergeCells count="32">
    <mergeCell ref="L16:L17"/>
    <mergeCell ref="M16:M17"/>
    <mergeCell ref="A19:M19"/>
    <mergeCell ref="L8:L13"/>
    <mergeCell ref="A16:A17"/>
    <mergeCell ref="B16:B17"/>
    <mergeCell ref="C16:C17"/>
    <mergeCell ref="A14:A15"/>
    <mergeCell ref="B14:B15"/>
    <mergeCell ref="C14:C15"/>
    <mergeCell ref="M14:M15"/>
    <mergeCell ref="A8:B9"/>
    <mergeCell ref="B10:B11"/>
    <mergeCell ref="L14:L15"/>
    <mergeCell ref="C8:C9"/>
    <mergeCell ref="A12:A13"/>
    <mergeCell ref="A3:M4"/>
    <mergeCell ref="H1:M2"/>
    <mergeCell ref="E5:E6"/>
    <mergeCell ref="L5:L6"/>
    <mergeCell ref="M5:M6"/>
    <mergeCell ref="G5:K5"/>
    <mergeCell ref="A5:A6"/>
    <mergeCell ref="B5:B6"/>
    <mergeCell ref="C5:C6"/>
    <mergeCell ref="D5:D6"/>
    <mergeCell ref="F5:F6"/>
    <mergeCell ref="B12:B13"/>
    <mergeCell ref="C12:C13"/>
    <mergeCell ref="C10:C11"/>
    <mergeCell ref="M8:M13"/>
    <mergeCell ref="A10:A11"/>
  </mergeCells>
  <pageMargins left="0.2" right="0.2" top="0.27" bottom="0.25" header="0.2" footer="0.2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zoomScale="80" zoomScaleNormal="80" workbookViewId="0">
      <selection activeCell="B10" sqref="B10"/>
    </sheetView>
  </sheetViews>
  <sheetFormatPr defaultRowHeight="15"/>
  <cols>
    <col min="1" max="1" width="6" customWidth="1"/>
    <col min="2" max="2" width="48.140625" customWidth="1"/>
    <col min="3" max="3" width="16.140625" customWidth="1"/>
    <col min="4" max="4" width="12.42578125" customWidth="1"/>
    <col min="5" max="5" width="18.28515625" customWidth="1"/>
    <col min="6" max="10" width="6.5703125" customWidth="1"/>
    <col min="11" max="11" width="16.7109375" customWidth="1"/>
  </cols>
  <sheetData>
    <row r="1" spans="1:11" ht="15" customHeight="1">
      <c r="A1" s="3"/>
      <c r="B1" s="3"/>
      <c r="C1" s="3"/>
      <c r="D1" s="42" t="s">
        <v>69</v>
      </c>
      <c r="E1" s="42"/>
      <c r="F1" s="42"/>
      <c r="G1" s="42"/>
      <c r="H1" s="42"/>
      <c r="I1" s="42"/>
      <c r="J1" s="42"/>
      <c r="K1" s="42"/>
    </row>
    <row r="2" spans="1:11">
      <c r="A2" s="3"/>
      <c r="B2" s="3"/>
      <c r="C2" s="3"/>
      <c r="D2" s="42"/>
      <c r="E2" s="42"/>
      <c r="F2" s="42"/>
      <c r="G2" s="42"/>
      <c r="H2" s="42"/>
      <c r="I2" s="42"/>
      <c r="J2" s="42"/>
      <c r="K2" s="42"/>
    </row>
    <row r="3" spans="1:11" ht="15" customHeight="1">
      <c r="A3" s="71" t="s">
        <v>70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1" ht="21.7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59.25" customHeight="1">
      <c r="A5" s="74" t="s">
        <v>35</v>
      </c>
      <c r="B5" s="74" t="s">
        <v>61</v>
      </c>
      <c r="C5" s="74" t="s">
        <v>62</v>
      </c>
      <c r="D5" s="74" t="s">
        <v>36</v>
      </c>
      <c r="E5" s="74" t="s">
        <v>37</v>
      </c>
      <c r="F5" s="75" t="s">
        <v>38</v>
      </c>
      <c r="G5" s="75"/>
      <c r="H5" s="75"/>
      <c r="I5" s="75"/>
      <c r="J5" s="75"/>
      <c r="K5" s="76" t="s">
        <v>60</v>
      </c>
    </row>
    <row r="6" spans="1:11" ht="28.5">
      <c r="A6" s="74"/>
      <c r="B6" s="74"/>
      <c r="C6" s="74"/>
      <c r="D6" s="74"/>
      <c r="E6" s="74"/>
      <c r="F6" s="9" t="s">
        <v>2</v>
      </c>
      <c r="G6" s="9" t="s">
        <v>3</v>
      </c>
      <c r="H6" s="9" t="s">
        <v>49</v>
      </c>
      <c r="I6" s="9" t="s">
        <v>50</v>
      </c>
      <c r="J6" s="9" t="s">
        <v>51</v>
      </c>
      <c r="K6" s="77"/>
    </row>
    <row r="7" spans="1:11">
      <c r="A7" s="9">
        <v>1</v>
      </c>
      <c r="B7" s="9">
        <v>2</v>
      </c>
      <c r="C7" s="9">
        <v>5</v>
      </c>
      <c r="D7" s="9">
        <v>6</v>
      </c>
      <c r="E7" s="9">
        <v>7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10"/>
    </row>
    <row r="8" spans="1:11" s="1" customFormat="1">
      <c r="A8" s="47" t="s">
        <v>67</v>
      </c>
      <c r="B8" s="48"/>
      <c r="C8" s="48"/>
      <c r="D8" s="48"/>
      <c r="E8" s="48"/>
      <c r="F8" s="48"/>
      <c r="G8" s="48"/>
      <c r="H8" s="48"/>
      <c r="I8" s="48"/>
      <c r="J8" s="48"/>
      <c r="K8" s="49"/>
    </row>
    <row r="9" spans="1:11" s="1" customFormat="1">
      <c r="A9" s="24" t="s">
        <v>24</v>
      </c>
      <c r="B9" s="47" t="s">
        <v>68</v>
      </c>
      <c r="C9" s="48"/>
      <c r="D9" s="48"/>
      <c r="E9" s="48"/>
      <c r="F9" s="48"/>
      <c r="G9" s="48"/>
      <c r="H9" s="48"/>
      <c r="I9" s="48"/>
      <c r="J9" s="48"/>
      <c r="K9" s="49"/>
    </row>
    <row r="10" spans="1:11" ht="60.75" customHeight="1">
      <c r="A10" s="30" t="s">
        <v>77</v>
      </c>
      <c r="B10" s="29" t="s">
        <v>91</v>
      </c>
      <c r="C10" s="33" t="s">
        <v>92</v>
      </c>
      <c r="D10" s="26" t="s">
        <v>14</v>
      </c>
      <c r="E10" s="26">
        <v>65</v>
      </c>
      <c r="F10" s="27">
        <v>65</v>
      </c>
      <c r="G10" s="27">
        <v>65</v>
      </c>
      <c r="H10" s="27">
        <v>65</v>
      </c>
      <c r="I10" s="27">
        <v>65</v>
      </c>
      <c r="J10" s="26">
        <v>65</v>
      </c>
      <c r="K10" s="31">
        <v>1</v>
      </c>
    </row>
    <row r="11" spans="1:11" ht="57">
      <c r="A11" s="30" t="s">
        <v>83</v>
      </c>
      <c r="B11" s="32" t="s">
        <v>84</v>
      </c>
      <c r="C11" s="27" t="s">
        <v>85</v>
      </c>
      <c r="D11" s="26" t="s">
        <v>14</v>
      </c>
      <c r="E11" s="26" t="s">
        <v>59</v>
      </c>
      <c r="F11" s="26" t="s">
        <v>59</v>
      </c>
      <c r="G11" s="27">
        <v>100</v>
      </c>
      <c r="H11" s="27">
        <v>100</v>
      </c>
      <c r="I11" s="27">
        <v>100</v>
      </c>
      <c r="J11" s="27">
        <v>100</v>
      </c>
      <c r="K11" s="27">
        <v>1</v>
      </c>
    </row>
    <row r="12" spans="1:11" ht="71.25">
      <c r="A12" s="30" t="s">
        <v>86</v>
      </c>
      <c r="B12" s="32" t="s">
        <v>87</v>
      </c>
      <c r="C12" s="27" t="s">
        <v>85</v>
      </c>
      <c r="D12" s="26" t="s">
        <v>14</v>
      </c>
      <c r="E12" s="26" t="s">
        <v>59</v>
      </c>
      <c r="F12" s="26" t="s">
        <v>59</v>
      </c>
      <c r="G12" s="27">
        <v>100</v>
      </c>
      <c r="H12" s="27">
        <v>100</v>
      </c>
      <c r="I12" s="27">
        <v>100</v>
      </c>
      <c r="J12" s="27">
        <v>100</v>
      </c>
      <c r="K12" s="27">
        <v>1</v>
      </c>
    </row>
    <row r="13" spans="1:11">
      <c r="A13" s="73"/>
      <c r="B13" s="73"/>
      <c r="C13" s="73"/>
      <c r="D13" s="73"/>
      <c r="E13" s="73"/>
      <c r="F13" s="73"/>
      <c r="G13" s="73"/>
      <c r="H13" s="73"/>
      <c r="I13" s="73"/>
      <c r="J13" s="73"/>
    </row>
    <row r="14" spans="1:11">
      <c r="A14" s="73"/>
      <c r="B14" s="73"/>
      <c r="C14" s="73"/>
      <c r="D14" s="73"/>
      <c r="E14" s="73"/>
      <c r="F14" s="73"/>
      <c r="G14" s="73"/>
      <c r="H14" s="73"/>
      <c r="I14" s="73"/>
      <c r="J14" s="73"/>
    </row>
    <row r="15" spans="1:11">
      <c r="A15" s="73"/>
      <c r="B15" s="73"/>
      <c r="C15" s="73"/>
      <c r="D15" s="73"/>
      <c r="E15" s="73"/>
      <c r="F15" s="73"/>
      <c r="G15" s="73"/>
      <c r="H15" s="73"/>
      <c r="I15" s="73"/>
      <c r="J15" s="73"/>
    </row>
  </sheetData>
  <mergeCells count="14">
    <mergeCell ref="A8:K8"/>
    <mergeCell ref="D1:K2"/>
    <mergeCell ref="A3:K4"/>
    <mergeCell ref="A14:J14"/>
    <mergeCell ref="A15:J15"/>
    <mergeCell ref="A5:A6"/>
    <mergeCell ref="B5:B6"/>
    <mergeCell ref="C5:C6"/>
    <mergeCell ref="D5:D6"/>
    <mergeCell ref="E5:E6"/>
    <mergeCell ref="F5:J5"/>
    <mergeCell ref="B9:K9"/>
    <mergeCell ref="K5:K6"/>
    <mergeCell ref="A13:J13"/>
  </mergeCells>
  <pageMargins left="0.19685039370078741" right="0.19685039370078741" top="0.23622047244094491" bottom="0.35433070866141736" header="0.19685039370078741" footer="0.31496062992125984"/>
  <pageSetup paperSize="9" scale="9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tabSelected="1" topLeftCell="A7" zoomScale="90" zoomScaleNormal="90" workbookViewId="0">
      <selection sqref="A1:E9"/>
    </sheetView>
  </sheetViews>
  <sheetFormatPr defaultRowHeight="15"/>
  <cols>
    <col min="1" max="1" width="4.85546875" customWidth="1"/>
    <col min="2" max="2" width="47.5703125" customWidth="1"/>
    <col min="3" max="3" width="12.42578125" customWidth="1"/>
    <col min="4" max="4" width="60.85546875" customWidth="1"/>
    <col min="5" max="5" width="17.140625" customWidth="1"/>
  </cols>
  <sheetData>
    <row r="1" spans="1:5">
      <c r="A1" s="1"/>
      <c r="B1" s="1"/>
      <c r="C1" s="42" t="s">
        <v>73</v>
      </c>
      <c r="D1" s="43"/>
      <c r="E1" s="43"/>
    </row>
    <row r="2" spans="1:5" ht="8.25" customHeight="1">
      <c r="A2" s="1"/>
      <c r="B2" s="1"/>
      <c r="C2" s="43"/>
      <c r="D2" s="43"/>
      <c r="E2" s="43"/>
    </row>
    <row r="3" spans="1:5">
      <c r="A3" s="44" t="s">
        <v>75</v>
      </c>
      <c r="B3" s="44"/>
      <c r="C3" s="44"/>
      <c r="D3" s="44"/>
      <c r="E3" s="44"/>
    </row>
    <row r="4" spans="1:5">
      <c r="A4" s="78"/>
      <c r="B4" s="78"/>
      <c r="C4" s="78"/>
      <c r="D4" s="78"/>
      <c r="E4" s="78"/>
    </row>
    <row r="5" spans="1:5" ht="60">
      <c r="A5" s="4" t="s">
        <v>39</v>
      </c>
      <c r="B5" s="4" t="s">
        <v>40</v>
      </c>
      <c r="C5" s="4" t="s">
        <v>13</v>
      </c>
      <c r="D5" s="4" t="s">
        <v>41</v>
      </c>
      <c r="E5" s="4" t="s">
        <v>42</v>
      </c>
    </row>
    <row r="6" spans="1:5">
      <c r="A6" s="4">
        <v>1</v>
      </c>
      <c r="B6" s="4">
        <v>2</v>
      </c>
      <c r="C6" s="4">
        <v>3</v>
      </c>
      <c r="D6" s="4">
        <v>4</v>
      </c>
      <c r="E6" s="4">
        <v>5</v>
      </c>
    </row>
    <row r="7" spans="1:5" s="13" customFormat="1" ht="59.25" customHeight="1">
      <c r="A7" s="27">
        <v>1</v>
      </c>
      <c r="B7" s="35" t="s">
        <v>74</v>
      </c>
      <c r="C7" s="36" t="s">
        <v>14</v>
      </c>
      <c r="D7" s="35" t="s">
        <v>58</v>
      </c>
      <c r="E7" s="36" t="s">
        <v>43</v>
      </c>
    </row>
    <row r="8" spans="1:5" s="13" customFormat="1" ht="399">
      <c r="A8" s="27">
        <v>2</v>
      </c>
      <c r="B8" s="37" t="s">
        <v>88</v>
      </c>
      <c r="C8" s="26" t="s">
        <v>14</v>
      </c>
      <c r="D8" s="38" t="s">
        <v>89</v>
      </c>
      <c r="E8" s="26" t="s">
        <v>43</v>
      </c>
    </row>
    <row r="9" spans="1:5" s="13" customFormat="1" ht="185.25">
      <c r="A9" s="27">
        <v>3</v>
      </c>
      <c r="B9" s="37" t="s">
        <v>87</v>
      </c>
      <c r="C9" s="31" t="s">
        <v>14</v>
      </c>
      <c r="D9" s="38" t="s">
        <v>90</v>
      </c>
      <c r="E9" s="26" t="s">
        <v>43</v>
      </c>
    </row>
  </sheetData>
  <mergeCells count="2">
    <mergeCell ref="C1:E2"/>
    <mergeCell ref="A3:E4"/>
  </mergeCells>
  <pageMargins left="0.19685039370078741" right="0.23622047244094491" top="0.25" bottom="0.25" header="0.2" footer="0.19685039370078741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T9" sqref="T9"/>
    </sheetView>
  </sheetViews>
  <sheetFormatPr defaultRowHeight="15"/>
  <cols>
    <col min="1" max="1" width="26.28515625" customWidth="1"/>
    <col min="2" max="2" width="17.5703125" customWidth="1"/>
    <col min="3" max="7" width="8.85546875" customWidth="1"/>
    <col min="13" max="13" width="25.28515625" customWidth="1"/>
  </cols>
  <sheetData>
    <row r="1" spans="1:13">
      <c r="A1" s="1"/>
      <c r="B1" s="1"/>
      <c r="C1" s="1"/>
      <c r="D1" s="1"/>
      <c r="E1" s="1"/>
      <c r="F1" s="1"/>
      <c r="G1" s="42" t="s">
        <v>72</v>
      </c>
      <c r="H1" s="43"/>
      <c r="I1" s="43"/>
      <c r="J1" s="43"/>
      <c r="K1" s="43"/>
      <c r="L1" s="43"/>
      <c r="M1" s="43"/>
    </row>
    <row r="2" spans="1:13">
      <c r="A2" s="1"/>
      <c r="B2" s="1"/>
      <c r="C2" s="1"/>
      <c r="D2" s="1"/>
      <c r="E2" s="1"/>
      <c r="F2" s="1"/>
      <c r="G2" s="43"/>
      <c r="H2" s="43"/>
      <c r="I2" s="43"/>
      <c r="J2" s="43"/>
      <c r="K2" s="43"/>
      <c r="L2" s="43"/>
      <c r="M2" s="43"/>
    </row>
    <row r="3" spans="1:13" ht="15" customHeight="1">
      <c r="A3" s="44" t="s">
        <v>76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ht="47.25" customHeight="1">
      <c r="A5" s="74" t="s">
        <v>44</v>
      </c>
      <c r="B5" s="74" t="s">
        <v>7</v>
      </c>
      <c r="C5" s="74" t="s">
        <v>45</v>
      </c>
      <c r="D5" s="74"/>
      <c r="E5" s="74"/>
      <c r="F5" s="74"/>
      <c r="G5" s="74"/>
      <c r="H5" s="74" t="s">
        <v>46</v>
      </c>
      <c r="I5" s="74"/>
      <c r="J5" s="74"/>
      <c r="K5" s="74"/>
      <c r="L5" s="74"/>
      <c r="M5" s="76" t="s">
        <v>47</v>
      </c>
    </row>
    <row r="6" spans="1:13" ht="19.5" customHeight="1">
      <c r="A6" s="74"/>
      <c r="B6" s="74"/>
      <c r="C6" s="6">
        <v>2017</v>
      </c>
      <c r="D6" s="6">
        <v>2018</v>
      </c>
      <c r="E6" s="6">
        <v>2019</v>
      </c>
      <c r="F6" s="6">
        <v>2020</v>
      </c>
      <c r="G6" s="6">
        <v>2021</v>
      </c>
      <c r="H6" s="6">
        <v>2017</v>
      </c>
      <c r="I6" s="6">
        <v>2018</v>
      </c>
      <c r="J6" s="6">
        <v>2019</v>
      </c>
      <c r="K6" s="6">
        <v>2020</v>
      </c>
      <c r="L6" s="6">
        <v>2021</v>
      </c>
      <c r="M6" s="77"/>
    </row>
    <row r="7" spans="1:13" ht="30" customHeight="1">
      <c r="A7" s="46" t="s">
        <v>48</v>
      </c>
      <c r="B7" s="46"/>
      <c r="C7" s="82"/>
      <c r="D7" s="83"/>
      <c r="E7" s="83"/>
      <c r="F7" s="83"/>
      <c r="G7" s="84"/>
      <c r="H7" s="34">
        <f t="shared" ref="H7:M7" si="0">H8+H9</f>
        <v>19076.830000000002</v>
      </c>
      <c r="I7" s="34">
        <f t="shared" si="0"/>
        <v>20702.400000000001</v>
      </c>
      <c r="J7" s="34">
        <f t="shared" si="0"/>
        <v>32022.799999999999</v>
      </c>
      <c r="K7" s="34">
        <f t="shared" si="0"/>
        <v>32022.799999999999</v>
      </c>
      <c r="L7" s="34">
        <f t="shared" si="0"/>
        <v>32022.799999999999</v>
      </c>
      <c r="M7" s="7">
        <f t="shared" si="0"/>
        <v>0</v>
      </c>
    </row>
    <row r="8" spans="1:13" ht="159" customHeight="1">
      <c r="A8" s="2" t="s">
        <v>27</v>
      </c>
      <c r="B8" s="2" t="s">
        <v>12</v>
      </c>
      <c r="C8" s="79" t="s">
        <v>57</v>
      </c>
      <c r="D8" s="80"/>
      <c r="E8" s="80"/>
      <c r="F8" s="80"/>
      <c r="G8" s="81"/>
      <c r="H8" s="34">
        <f>'Мероприятия подпрограммы 3'!G15</f>
        <v>18847.93</v>
      </c>
      <c r="I8" s="34">
        <v>20402.400000000001</v>
      </c>
      <c r="J8" s="34">
        <f>'Мероприятия подпрограммы 3'!I15</f>
        <v>30022.799999999999</v>
      </c>
      <c r="K8" s="34">
        <f>'Мероприятия подпрограммы 3'!J15</f>
        <v>30022.799999999999</v>
      </c>
      <c r="L8" s="34">
        <f>'Мероприятия подпрограммы 3'!K15</f>
        <v>30022.799999999999</v>
      </c>
      <c r="M8" s="8">
        <v>0</v>
      </c>
    </row>
    <row r="9" spans="1:13" ht="158.25" customHeight="1">
      <c r="A9" s="2" t="s">
        <v>28</v>
      </c>
      <c r="B9" s="2" t="s">
        <v>12</v>
      </c>
      <c r="C9" s="79" t="s">
        <v>57</v>
      </c>
      <c r="D9" s="80"/>
      <c r="E9" s="80"/>
      <c r="F9" s="80"/>
      <c r="G9" s="81"/>
      <c r="H9" s="34">
        <f>'Мероприятия подпрограммы 3'!G17</f>
        <v>228.9</v>
      </c>
      <c r="I9" s="34">
        <f>'Мероприятия подпрограммы 3'!H17</f>
        <v>300</v>
      </c>
      <c r="J9" s="34">
        <f>'Мероприятия подпрограммы 3'!I17</f>
        <v>2000</v>
      </c>
      <c r="K9" s="34">
        <f>'Мероприятия подпрограммы 3'!J17</f>
        <v>2000</v>
      </c>
      <c r="L9" s="34">
        <f>'Мероприятия подпрограммы 3'!K17</f>
        <v>2000</v>
      </c>
      <c r="M9" s="8">
        <v>0</v>
      </c>
    </row>
  </sheetData>
  <mergeCells count="11">
    <mergeCell ref="C9:G9"/>
    <mergeCell ref="C8:G8"/>
    <mergeCell ref="C7:G7"/>
    <mergeCell ref="A7:B7"/>
    <mergeCell ref="G1:M2"/>
    <mergeCell ref="A3:M4"/>
    <mergeCell ref="A5:A6"/>
    <mergeCell ref="B5:B6"/>
    <mergeCell ref="C5:G5"/>
    <mergeCell ref="H5:L5"/>
    <mergeCell ref="M5:M6"/>
  </mergeCells>
  <pageMargins left="0.22" right="0.24" top="0.44" bottom="0.36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Паспорт подпрограммы 3</vt:lpstr>
      <vt:lpstr>Мероприятия подпрограммы 3</vt:lpstr>
      <vt:lpstr>План. рез. подпрограммы 3</vt:lpstr>
      <vt:lpstr>Мет.расч. показ. подпрограммы 3</vt:lpstr>
      <vt:lpstr>Обос.фин.ресурс. подпрограммы 3</vt:lpstr>
      <vt:lpstr>'Мет.расч. показ. подпрограммы 3'!Заголовки_для_печати</vt:lpstr>
      <vt:lpstr>'План. рез. подпрограммы 3'!Заголовки_для_печати</vt:lpstr>
      <vt:lpstr>'Мет.расч. показ. подпрограммы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cp:lastModifiedBy>Пользователь Windows</cp:lastModifiedBy>
  <cp:lastPrinted>2018-10-03T07:56:38Z</cp:lastPrinted>
  <dcterms:created xsi:type="dcterms:W3CDTF">2016-09-27T09:39:35Z</dcterms:created>
  <dcterms:modified xsi:type="dcterms:W3CDTF">2018-10-03T08:04:49Z</dcterms:modified>
  <dc:description>exif_MSED_8206e4bcea898772e20ff379463d281af3a5117b55e98d8369e57f75143f78cf</dc:description>
</cp:coreProperties>
</file>