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0" yWindow="495" windowWidth="15480" windowHeight="11640" activeTab="1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титул'!$A$1:$L$54</definedName>
    <definedName name="_xlnm.Print_Area" localSheetId="5">'Таблица 4'!$A$1:$C$17</definedName>
  </definedNames>
  <calcPr calcId="125725"/>
</workbook>
</file>

<file path=xl/calcChain.xml><?xml version="1.0" encoding="utf-8"?>
<calcChain xmlns="http://schemas.openxmlformats.org/spreadsheetml/2006/main">
  <c r="E10" i="1"/>
  <c r="H29"/>
  <c r="I32" i="7"/>
  <c r="I14"/>
  <c r="I8"/>
  <c r="I62"/>
  <c r="I47"/>
  <c r="I21"/>
  <c r="I12" i="9"/>
  <c r="H12"/>
  <c r="F32" i="1"/>
  <c r="M16"/>
  <c r="M17"/>
  <c r="M18"/>
  <c r="M19"/>
  <c r="M20"/>
  <c r="M21"/>
  <c r="M22"/>
  <c r="M23"/>
  <c r="M24"/>
  <c r="M25"/>
  <c r="M26"/>
  <c r="I16"/>
  <c r="I17"/>
  <c r="I18"/>
  <c r="I19"/>
  <c r="I20"/>
  <c r="I21"/>
  <c r="I22"/>
  <c r="I23"/>
  <c r="I24"/>
  <c r="I25"/>
  <c r="I26"/>
  <c r="I27"/>
  <c r="I28"/>
  <c r="G14"/>
  <c r="H14"/>
  <c r="K14"/>
  <c r="L14"/>
  <c r="N14"/>
  <c r="O14"/>
  <c r="P14"/>
  <c r="F14"/>
  <c r="M35"/>
  <c r="I35"/>
  <c r="E35"/>
  <c r="M34"/>
  <c r="I34"/>
  <c r="E34"/>
  <c r="M33"/>
  <c r="I33"/>
  <c r="E33"/>
  <c r="M32"/>
  <c r="I32"/>
  <c r="M31"/>
  <c r="I31"/>
  <c r="E31"/>
  <c r="M30"/>
  <c r="I30"/>
  <c r="E30"/>
  <c r="P29"/>
  <c r="O29"/>
  <c r="N29"/>
  <c r="L29"/>
  <c r="K29"/>
  <c r="J29"/>
  <c r="G29"/>
  <c r="M28"/>
  <c r="E28"/>
  <c r="P27"/>
  <c r="O27"/>
  <c r="N27"/>
  <c r="L27"/>
  <c r="K27"/>
  <c r="J27"/>
  <c r="H27"/>
  <c r="G27"/>
  <c r="F27"/>
  <c r="E26"/>
  <c r="E25"/>
  <c r="E24"/>
  <c r="P23"/>
  <c r="O23"/>
  <c r="N23"/>
  <c r="L23"/>
  <c r="K23"/>
  <c r="J23"/>
  <c r="H23"/>
  <c r="G23"/>
  <c r="F23"/>
  <c r="E22"/>
  <c r="E21"/>
  <c r="E20"/>
  <c r="P19"/>
  <c r="O19"/>
  <c r="N19"/>
  <c r="L19"/>
  <c r="K19"/>
  <c r="J19"/>
  <c r="H19"/>
  <c r="G19"/>
  <c r="F19"/>
  <c r="E18"/>
  <c r="E17"/>
  <c r="E16"/>
  <c r="P15"/>
  <c r="O15"/>
  <c r="N15"/>
  <c r="M15" s="1"/>
  <c r="L15"/>
  <c r="K15"/>
  <c r="J15"/>
  <c r="I15" s="1"/>
  <c r="H15"/>
  <c r="G15"/>
  <c r="F15"/>
  <c r="E15" s="1"/>
  <c r="M12"/>
  <c r="I12"/>
  <c r="E12"/>
  <c r="M11"/>
  <c r="I11"/>
  <c r="E11"/>
  <c r="M10"/>
  <c r="I10"/>
  <c r="M9"/>
  <c r="I9"/>
  <c r="E9"/>
  <c r="M7"/>
  <c r="I7"/>
  <c r="E7"/>
  <c r="F11" i="9"/>
  <c r="E11"/>
  <c r="D11"/>
  <c r="I44" i="7" l="1"/>
  <c r="I6"/>
  <c r="E32" i="1"/>
  <c r="M14"/>
  <c r="I29"/>
  <c r="J14"/>
  <c r="I14" s="1"/>
  <c r="F29"/>
  <c r="E29" s="1"/>
  <c r="G12" i="9" s="1"/>
  <c r="E14" i="1"/>
  <c r="H13"/>
  <c r="H8" s="1"/>
  <c r="H6" s="1"/>
  <c r="E23"/>
  <c r="E19"/>
  <c r="L13"/>
  <c r="L8" s="1"/>
  <c r="L6" s="1"/>
  <c r="K13"/>
  <c r="K6" s="1"/>
  <c r="P13"/>
  <c r="P8" s="1"/>
  <c r="P6" s="1"/>
  <c r="O13"/>
  <c r="O6" s="1"/>
  <c r="M29"/>
  <c r="M27"/>
  <c r="E27"/>
  <c r="G13"/>
  <c r="G6" s="1"/>
  <c r="J10" i="9"/>
  <c r="K10"/>
  <c r="L10"/>
  <c r="F13" i="1" l="1"/>
  <c r="F8" s="1"/>
  <c r="F6" s="1"/>
  <c r="E6" s="1"/>
  <c r="N13"/>
  <c r="N8" s="1"/>
  <c r="M8" s="1"/>
  <c r="J13"/>
  <c r="I13" s="1"/>
  <c r="I10" i="9"/>
  <c r="F12"/>
  <c r="F10" s="1"/>
  <c r="H10"/>
  <c r="E12"/>
  <c r="E10" s="1"/>
  <c r="G10"/>
  <c r="D12"/>
  <c r="D10" s="1"/>
  <c r="N6" i="1" l="1"/>
  <c r="M6" s="1"/>
  <c r="M13"/>
  <c r="J8"/>
  <c r="I8" s="1"/>
  <c r="E8"/>
  <c r="E13"/>
  <c r="J6" l="1"/>
  <c r="I6" s="1"/>
</calcChain>
</file>

<file path=xl/sharedStrings.xml><?xml version="1.0" encoding="utf-8"?>
<sst xmlns="http://schemas.openxmlformats.org/spreadsheetml/2006/main" count="242" uniqueCount="207">
  <si>
    <t>Наименование показателя</t>
  </si>
  <si>
    <t>Код строки</t>
  </si>
  <si>
    <t>Таблица 2.1.</t>
  </si>
  <si>
    <t>Таблица 3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</si>
  <si>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</si>
  <si>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</si>
  <si>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</si>
  <si>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</si>
  <si>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</si>
  <si>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</si>
  <si>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</si>
  <si>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</si>
  <si>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</si>
  <si>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</si>
  <si>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</si>
  <si>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</si>
  <si>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</si>
  <si>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</si>
  <si>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</si>
  <si>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</si>
  <si>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</si>
  <si>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</si>
  <si>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</si>
  <si>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</si>
  <si>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</si>
  <si>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</si>
  <si>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Единица измерения:  руб.</t>
  </si>
  <si>
    <t>руб.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</si>
  <si>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</si>
  <si>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</si>
  <si>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</si>
  <si>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</si>
  <si>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</si>
  <si>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</si>
  <si>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</si>
  <si>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</si>
  <si>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</si>
  <si>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</si>
  <si>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</si>
  <si>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</si>
  <si>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</si>
  <si>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</si>
  <si>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</si>
  <si>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</si>
  <si>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</si>
  <si>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</si>
  <si>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</si>
  <si>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</si>
  <si>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</si>
  <si>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</si>
  <si>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</si>
  <si>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</si>
  <si>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</si>
  <si>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</si>
  <si>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</si>
  <si>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</si>
  <si>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</si>
  <si>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</si>
  <si>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</si>
  <si>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</si>
  <si>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</si>
  <si>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</si>
  <si>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</si>
  <si>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</si>
  <si>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</si>
  <si>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</si>
  <si>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</si>
  <si>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</si>
  <si>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</si>
  <si>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</si>
  <si>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</si>
  <si>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</si>
  <si>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</si>
  <si>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</si>
  <si>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</si>
  <si>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</si>
  <si>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</si>
  <si>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</si>
  <si>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</si>
  <si>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</si>
  <si>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</si>
  <si>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</si>
  <si>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</si>
  <si>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</si>
  <si>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</si>
  <si>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</si>
  <si>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</si>
  <si>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</si>
  <si>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</si>
  <si>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</si>
  <si>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</si>
  <si>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</si>
  <si>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</si>
  <si>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</si>
  <si>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</si>
  <si>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</si>
  <si>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</si>
  <si>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</si>
  <si>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</si>
  <si>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</si>
  <si>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</si>
  <si>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</si>
  <si>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</si>
  <si>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</si>
  <si>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</si>
  <si>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</si>
  <si>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</si>
  <si>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</si>
  <si>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</si>
  <si>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</si>
  <si>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</si>
  <si>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</si>
  <si>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</si>
  <si>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</si>
  <si>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</si>
  <si>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</si>
  <si>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</si>
  <si>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</si>
  <si>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</si>
  <si>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</si>
  <si>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Муниципальное бюджетное учреждение организация дополнительного образования "Комплексная детско-юношеская спортивная школа по биатлону и другим видам спорта имени Олимпийского Чемпиона А.Елизарова Пушкинского муниципального района"</t>
  </si>
  <si>
    <t>ИНН/КПП  7701110893/503801001</t>
  </si>
  <si>
    <t>141260, Московская область, Пушкинский район, пос. Правдинский, Степаньковское шоссе, д. 37</t>
  </si>
  <si>
    <t>- прокат инвентаря и оборудования для проведения досуга и отдыха</t>
  </si>
  <si>
    <t>Заместитель директора МКУ "Централизованная бухгалтерия"</t>
  </si>
  <si>
    <t>Е.Г. Волкова</t>
  </si>
  <si>
    <t>Ю.В. Кривцова</t>
  </si>
  <si>
    <t>Раздел I. Сведения о деятельности муниципального учреждения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</si>
  <si>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</si>
  <si>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</si>
  <si>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1.1.1. выполнение работ, оказание услуг для реализации предусмотренных законодательством Российской Федерации, полномочий органов местного самоуправления - администрации Пушкинского муниципального района Московской области.</t>
  </si>
  <si>
    <t>1.3.1. Деятельность спортивных объектов. Эта группировка включает:
- деятельность объектов по проведению спортивных мероприятий на открытом воздухе или в закрытом помещении: футбольных стадионов, плавательных бассейнов и стадионов, полей для гольфа, боксерских залов, площадок и стадионов для зимних видов спорта, стадионов для занятий легкой атлетикой и т.п. Эти объекты могут иметь ограждения, крышу, быть оборудованы трибунами для зрителей.</t>
  </si>
  <si>
    <t>1.4.2. установка передвижной бытовки (раздевалки)
1 час - 85,00 руб.</t>
  </si>
  <si>
    <t>1.4.3. прокат снегохода "Буран" (без водителя) 
1 час - 415,00 руб.</t>
  </si>
  <si>
    <t>1.4.4. занятие на тренажерной стрелковой установке "Скат" совместно с ноутбуком и винтовкой
1 час - 520,00 руб.</t>
  </si>
  <si>
    <t>1.4.5. занятие на тренажёре "Беговая дорожка"
1 час - 105,00 руб.</t>
  </si>
  <si>
    <t>1.4.6. занятие на велотренажёре
1 час - 105,00 руб.</t>
  </si>
  <si>
    <t>1.4.7. занятие на тренажёрной установке "Спорт-Старт-Мастер"
1 час - 275,00 руб.</t>
  </si>
  <si>
    <t>1.4.8. услуги по проведению учебно-тренировочного процесса с использованием стрелковой установки (мишени) без патронов
1 чел./1 час - 325,00 руб.</t>
  </si>
  <si>
    <t>1.4.9. выстрел из винтовки "Биатлон"
1 патрон - 25,00 руб.</t>
  </si>
  <si>
    <t>1.4.10. выстрел из пневматической винтовки 
1 патрон - 10,00 руб.</t>
  </si>
  <si>
    <t>1.4.12. услуги по пристрелке и отладке оружия клиенту
1 чел./1час - 160,00 руб.</t>
  </si>
  <si>
    <t>1.4.13. предоставление лыжной трассы 
1 час - 415,00 руб.</t>
  </si>
  <si>
    <t>1.4.14. прокат лыж
1 чел./1 час - 135,00 руб.</t>
  </si>
  <si>
    <t>1.2.2. подготовка сильнейших спортсменов района к участию в соревнованиях различного уровня, подготовка резерва сборных команд района, области по различным видам спорта;</t>
  </si>
  <si>
    <t>1.2.4. проведение занятий по физической культуре и спорту в группах общей физической подготовки и оздоровительной физической культуры, организация соревнований в учебных группах по видам спорта.</t>
  </si>
  <si>
    <t>1.2.1. организация и проведение учебно-тренировочного процесса: проведение занятий по физической культуре и сорту в группах общей физической подготовки и оздоровительной физической культуры, развитие способностей в избранном виде спорта, формирование умений, навыков и связанных с этим знаний в избранной спортивной дисциплине; педагогическое воздействие, направленное на развитие и совершенствование двигательных способностей, соответствующих требованиям спортивной деятельности, в области которых ведется подготовка; консультативная помощь по различным направлениям построения и содержания учебно-тренировочного процесса;</t>
  </si>
  <si>
    <t>1.2.3. проведение спортивно-зрелищных мероприятий согласно календарному плану проведения физкультурно-оздоровительных, спортивных и спортивно-массовых мероприятий.</t>
  </si>
  <si>
    <t>Раздел III.Показатели по поступлениям и выплатам</t>
  </si>
  <si>
    <t>Раздел V. Справочная информация</t>
  </si>
  <si>
    <t>План финансово-хозяйственной деятельности муниципального бюджетного учреждения организации дополнительного образования "Комплексная детско-юношеская спортивная школа по биатлону и другим видам спорта имени Олимпийского Чемпиона А. Елизарова Пушкинского муниципального района"</t>
  </si>
  <si>
    <t xml:space="preserve">Раздел III.I Показатели выплат по расходам на закупку товаров, работ, услуг учреждения (подразделения) </t>
  </si>
  <si>
    <t>Раздел IV. Сведения о средствах, поступающих во временное распоряжение учреждения (подразделения)</t>
  </si>
  <si>
    <t xml:space="preserve"> </t>
  </si>
  <si>
    <t>Директор Муниципального бюджетного учреждения организации дополнительного образования "Комплексаная детско-юношеская спортивная школа по биатлону и другим видам спорта имени Олимпийского Чемпиона А. Елизарова Пушкинского муниципального района"</t>
  </si>
  <si>
    <t>Р.Р. Пидриксон</t>
  </si>
  <si>
    <t>на 2018 год и на плановый период 2019 и 2020 года</t>
  </si>
  <si>
    <t>Раздел II. Показатели финансового состояния учреждения на " 1 " января 2018 года</t>
  </si>
  <si>
    <t xml:space="preserve"> 2018г.</t>
  </si>
  <si>
    <t>на 2018г. очередной финансовый год</t>
  </si>
  <si>
    <t>на 2019г.     1-ый год планового периода</t>
  </si>
  <si>
    <t>на 2020г.        2-ой год планового периода</t>
  </si>
  <si>
    <t xml:space="preserve"> 2018 г.</t>
  </si>
  <si>
    <t>Главный аналитик МКУ "Централизованная бухгалтерия"</t>
  </si>
  <si>
    <t>Вид расхода</t>
  </si>
  <si>
    <t>КОСГУ
(Код аналитики)</t>
  </si>
  <si>
    <t>Первый год планового периода
2019</t>
  </si>
  <si>
    <t>Второй год планового периода
2020</t>
  </si>
  <si>
    <t>Всего</t>
  </si>
  <si>
    <t xml:space="preserve">субсидия на финансовое обеспечение выполнения муниципального задания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</si>
  <si>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</si>
  <si>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 xml:space="preserve">поступления от оказания услуг (выполнения работ) на платной основе и от иной приносящей доход деятельности
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</si>
  <si>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</si>
  <si>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</si>
  <si>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</si>
  <si>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</si>
  <si>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</si>
  <si>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</si>
  <si>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</si>
  <si>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 xml:space="preserve">Выплаты по расходам, всего:
</t>
  </si>
  <si>
    <t>в том числе на оплату персоналу всего:</t>
  </si>
  <si>
    <t>из них оплата труда и начисления по оплате труда</t>
  </si>
  <si>
    <t>Фонд оплаты труда</t>
  </si>
  <si>
    <t>Начисления на выплаты по оплате труда</t>
  </si>
  <si>
    <t>Иные выплаты персоналу учреждений, за исключением фонда оплаты труда</t>
  </si>
  <si>
    <t>социальные и иные выплаты населению</t>
  </si>
  <si>
    <t>Пособия , компенсации и иные социальные выплаты гражданам, кроме публичных нормативных обязательств</t>
  </si>
  <si>
    <t>Стипендии</t>
  </si>
  <si>
    <t>Иные выплаты населению</t>
  </si>
  <si>
    <t>расходы на уплату налогов, сборов и иных платежей, всего</t>
  </si>
  <si>
    <t>Налог на имущество организаций и земельный налог</t>
  </si>
  <si>
    <t>Уплата прочих налогов и сборов</t>
  </si>
  <si>
    <t>Уплата иных платежей</t>
  </si>
  <si>
    <t xml:space="preserve">прочие расходы (кроме расходов на закупку товаров, работ, услуг)
</t>
  </si>
  <si>
    <t>Исполнение судебных актов Российской Федерациии мировых соглашений по возмещению вреда, причиненного в результате деятельности учреждения</t>
  </si>
  <si>
    <t>расходы на закупку товаров, работ, услуг, всего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</si>
  <si>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</si>
  <si>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</si>
  <si>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закупкк товаров, работ и услуг для обеспечения государственных (муниципальных) нужд: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</si>
  <si>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</si>
  <si>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на " 20 " ноября 2018 г.</t>
  </si>
  <si>
    <r>
      <rPr>
        <b/>
        <sz val="12"/>
        <rFont val="Times New Roman"/>
        <family val="1"/>
        <charset val="204"/>
      </rPr>
      <t xml:space="preserve">Приложение 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</si>
  <si>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>" 20 " ноября 2018 г.</t>
  </si>
  <si>
    <t>1.4.1. услуги по использованию стрелковой установки (мишени)/ без патронов
1 час 180,00 руб.</t>
  </si>
  <si>
    <t>1.4.11. услуги по хранению оружия клиента 
1 день / 1 винтовка -100,00 руб.</t>
  </si>
  <si>
    <t>на     " 20 "  ноября</t>
  </si>
  <si>
    <t>от20.12.2018 №2658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</si>
</sst>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1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/>
    </xf>
    <xf numFmtId="0" fontId="5" fillId="0" borderId="6" xfId="0" applyFont="1" applyFill="1" applyBorder="1"/>
    <xf numFmtId="0" fontId="9" fillId="0" borderId="0" xfId="0" applyFont="1" applyFill="1" applyAlignment="1"/>
    <xf numFmtId="0" fontId="5" fillId="0" borderId="6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center"/>
    </xf>
    <xf numFmtId="0" fontId="2" fillId="0" borderId="5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3" fontId="0" fillId="0" borderId="0" xfId="1" applyFont="1"/>
    <xf numFmtId="43" fontId="13" fillId="0" borderId="0" xfId="1" applyFont="1"/>
    <xf numFmtId="43" fontId="14" fillId="0" borderId="0" xfId="1" applyFont="1"/>
    <xf numFmtId="43" fontId="5" fillId="0" borderId="0" xfId="1" applyFont="1" applyFill="1"/>
    <xf numFmtId="43" fontId="5" fillId="0" borderId="0" xfId="1" applyFont="1" applyFill="1" applyAlignment="1">
      <alignment horizontal="center" vertical="center"/>
    </xf>
    <xf numFmtId="43" fontId="11" fillId="0" borderId="0" xfId="1" applyFont="1" applyFill="1" applyAlignment="1" applyProtection="1">
      <alignment horizontal="justify"/>
    </xf>
    <xf numFmtId="0" fontId="4" fillId="0" borderId="0" xfId="0" applyFont="1" applyBorder="1" applyAlignment="1">
      <alignment wrapText="1"/>
    </xf>
    <xf numFmtId="0" fontId="4" fillId="0" borderId="5" xfId="0" applyFont="1" applyBorder="1"/>
    <xf numFmtId="0" fontId="4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/>
    </xf>
    <xf numFmtId="0" fontId="2" fillId="0" borderId="0" xfId="0" applyFont="1" applyBorder="1"/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0" fillId="0" borderId="0" xfId="0" applyFont="1"/>
    <xf numFmtId="0" fontId="17" fillId="0" borderId="0" xfId="0" applyFont="1"/>
    <xf numFmtId="2" fontId="21" fillId="0" borderId="1" xfId="0" applyNumberFormat="1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wrapText="1"/>
    </xf>
    <xf numFmtId="3" fontId="24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4" fontId="25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wrapText="1"/>
    </xf>
    <xf numFmtId="3" fontId="7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wrapText="1"/>
    </xf>
    <xf numFmtId="4" fontId="21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vertical="top" wrapText="1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vertical="center"/>
    </xf>
    <xf numFmtId="4" fontId="25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4" fontId="17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wrapText="1"/>
    </xf>
    <xf numFmtId="4" fontId="25" fillId="2" borderId="1" xfId="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5" fillId="0" borderId="0" xfId="1" applyNumberFormat="1" applyFont="1" applyFill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Alignment="1">
      <alignment horizontal="left" vertical="top" wrapText="1"/>
    </xf>
    <xf numFmtId="49" fontId="10" fillId="0" borderId="0" xfId="0" applyNumberFormat="1" applyFont="1" applyFill="1" applyAlignment="1">
      <alignment horizontal="left" vertical="top" wrapText="1"/>
    </xf>
    <xf numFmtId="0" fontId="7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49" fontId="10" fillId="0" borderId="0" xfId="0" applyNumberFormat="1" applyFont="1" applyFill="1" applyAlignment="1">
      <alignment horizontal="left" wrapText="1"/>
    </xf>
    <xf numFmtId="0" fontId="5" fillId="0" borderId="0" xfId="0" applyNumberFormat="1" applyFont="1" applyFill="1" applyAlignment="1">
      <alignment horizontal="left" wrapText="1"/>
    </xf>
    <xf numFmtId="0" fontId="5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21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S9" sqref="S9"/>
    </sheetView>
  </sheetViews>
  <sheetFormatPr defaultRowHeight="15"/>
  <cols>
    <col min="8" max="8" width="34.140625" customWidth="1"/>
    <col min="11" max="11" width="9.140625" customWidth="1"/>
    <col min="12" max="12" width="17.42578125" customWidth="1"/>
  </cols>
  <sheetData>
    <row r="1" spans="1:12" ht="81" customHeight="1">
      <c r="A1" s="20"/>
      <c r="B1" s="20"/>
      <c r="C1" s="20"/>
      <c r="D1" s="20"/>
      <c r="E1" s="21"/>
      <c r="F1" s="21"/>
      <c r="G1" s="21"/>
      <c r="H1" s="21"/>
      <c r="I1" s="103" t="s">
        <v>201</v>
      </c>
      <c r="J1" s="103"/>
      <c r="K1" s="103"/>
      <c r="L1" s="103"/>
    </row>
    <row r="2" spans="1:12" ht="24" customHeight="1">
      <c r="A2" s="22"/>
      <c r="B2" s="22"/>
      <c r="C2" s="22"/>
      <c r="D2" s="22"/>
      <c r="E2" s="23"/>
      <c r="F2" s="23"/>
      <c r="G2" s="23"/>
      <c r="H2" s="23"/>
      <c r="I2" s="32" t="s">
        <v>206</v>
      </c>
      <c r="J2" s="32"/>
      <c r="K2" s="32"/>
      <c r="L2" s="32"/>
    </row>
    <row r="3" spans="1:12" ht="18.75">
      <c r="A3" s="22"/>
      <c r="B3" s="22"/>
      <c r="C3" s="22"/>
      <c r="D3" s="22"/>
      <c r="E3" s="23"/>
      <c r="F3" s="23"/>
      <c r="G3" s="23"/>
      <c r="H3" s="24"/>
      <c r="I3" s="25"/>
      <c r="J3" s="25"/>
      <c r="K3" s="25"/>
      <c r="L3" s="25"/>
    </row>
    <row r="4" spans="1:12">
      <c r="A4" s="104" t="s">
        <v>150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</row>
    <row r="5" spans="1:12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</row>
    <row r="6" spans="1:12" ht="33.75" customHeight="1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</row>
    <row r="7" spans="1:12" ht="22.5" customHeight="1">
      <c r="A7" s="105" t="s">
        <v>156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</row>
    <row r="8" spans="1:12" ht="18.75">
      <c r="A8" s="22"/>
      <c r="B8" s="22"/>
      <c r="C8" s="22"/>
      <c r="D8" s="34"/>
      <c r="E8" s="23"/>
      <c r="F8" s="23"/>
      <c r="G8" s="23"/>
      <c r="H8" s="23"/>
      <c r="I8" s="22"/>
      <c r="J8" s="22"/>
      <c r="K8" s="22"/>
      <c r="L8" s="22"/>
    </row>
    <row r="9" spans="1:12" ht="18.75">
      <c r="A9" s="22"/>
      <c r="B9" s="22"/>
      <c r="C9" s="22"/>
      <c r="D9" s="34"/>
      <c r="E9" s="22"/>
      <c r="F9" s="22"/>
      <c r="G9" s="22"/>
      <c r="H9" s="22"/>
      <c r="I9" s="22"/>
      <c r="J9" s="22"/>
      <c r="K9" s="22"/>
      <c r="L9" s="26" t="s">
        <v>19</v>
      </c>
    </row>
    <row r="10" spans="1:12" ht="18.75">
      <c r="A10" s="22"/>
      <c r="B10" s="22"/>
      <c r="C10" s="22"/>
      <c r="D10" s="106" t="s">
        <v>202</v>
      </c>
      <c r="E10" s="106"/>
      <c r="F10" s="106"/>
      <c r="G10" s="106"/>
      <c r="H10" s="22"/>
      <c r="I10" s="107" t="s">
        <v>20</v>
      </c>
      <c r="J10" s="107"/>
      <c r="K10" s="20"/>
      <c r="L10" s="27"/>
    </row>
    <row r="11" spans="1:12" ht="18.75">
      <c r="A11" s="22"/>
      <c r="B11" s="22"/>
      <c r="C11" s="22"/>
      <c r="D11" s="34"/>
      <c r="E11" s="22"/>
      <c r="F11" s="22"/>
      <c r="G11" s="22"/>
      <c r="H11" s="22"/>
      <c r="I11" s="22"/>
      <c r="J11" s="22"/>
      <c r="K11" s="22"/>
      <c r="L11" s="27"/>
    </row>
    <row r="12" spans="1:12" ht="18.75">
      <c r="A12" s="109" t="s">
        <v>21</v>
      </c>
      <c r="B12" s="109"/>
      <c r="C12" s="109"/>
      <c r="D12" s="109"/>
      <c r="E12" s="109"/>
      <c r="F12" s="109"/>
      <c r="G12" s="109"/>
      <c r="H12" s="109"/>
      <c r="I12" s="109"/>
      <c r="J12" s="109"/>
      <c r="K12" s="28" t="s">
        <v>22</v>
      </c>
      <c r="L12" s="29">
        <v>48776365</v>
      </c>
    </row>
    <row r="13" spans="1:12" ht="18.75">
      <c r="A13" s="109" t="s">
        <v>23</v>
      </c>
      <c r="B13" s="109"/>
      <c r="C13" s="109"/>
      <c r="D13" s="109"/>
      <c r="E13" s="109"/>
      <c r="F13" s="109"/>
      <c r="G13" s="109"/>
      <c r="H13" s="109"/>
      <c r="I13" s="109"/>
      <c r="J13" s="109"/>
      <c r="K13" s="22"/>
      <c r="L13" s="30"/>
    </row>
    <row r="14" spans="1:12" ht="18.75">
      <c r="A14" s="109" t="s">
        <v>24</v>
      </c>
      <c r="B14" s="109"/>
      <c r="C14" s="109"/>
      <c r="D14" s="109"/>
      <c r="E14" s="109"/>
      <c r="F14" s="109"/>
      <c r="G14" s="109"/>
      <c r="H14" s="109"/>
      <c r="I14" s="109"/>
      <c r="J14" s="109"/>
      <c r="K14" s="22"/>
      <c r="L14" s="30"/>
    </row>
    <row r="15" spans="1:12" ht="18.75">
      <c r="A15" s="110" t="s">
        <v>120</v>
      </c>
      <c r="B15" s="110"/>
      <c r="C15" s="110"/>
      <c r="D15" s="110"/>
      <c r="E15" s="110"/>
      <c r="F15" s="110"/>
      <c r="G15" s="110"/>
      <c r="H15" s="110"/>
      <c r="I15" s="110"/>
      <c r="J15" s="110"/>
      <c r="K15" s="22"/>
      <c r="L15" s="37"/>
    </row>
    <row r="16" spans="1:12" ht="41.25" customHeight="1">
      <c r="A16" s="110"/>
      <c r="B16" s="110"/>
      <c r="C16" s="110"/>
      <c r="D16" s="110"/>
      <c r="E16" s="110"/>
      <c r="F16" s="110"/>
      <c r="G16" s="110"/>
      <c r="H16" s="110"/>
      <c r="I16" s="110"/>
      <c r="J16" s="110"/>
      <c r="K16" s="22"/>
      <c r="L16" s="37"/>
    </row>
    <row r="17" spans="1:12" ht="18.75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22"/>
      <c r="L17" s="37"/>
    </row>
    <row r="18" spans="1:12" ht="18.75">
      <c r="A18" s="109" t="s">
        <v>121</v>
      </c>
      <c r="B18" s="109"/>
      <c r="C18" s="109" t="s">
        <v>25</v>
      </c>
      <c r="D18" s="109"/>
      <c r="E18" s="109"/>
      <c r="F18" s="109"/>
      <c r="G18" s="109"/>
      <c r="H18" s="109"/>
      <c r="I18" s="109"/>
      <c r="J18" s="109"/>
      <c r="K18" s="22"/>
      <c r="L18" s="37"/>
    </row>
    <row r="19" spans="1:12" ht="18.75">
      <c r="A19" s="109" t="s">
        <v>26</v>
      </c>
      <c r="B19" s="109"/>
      <c r="C19" s="109"/>
      <c r="D19" s="109" t="s">
        <v>27</v>
      </c>
      <c r="E19" s="109"/>
      <c r="F19" s="109"/>
      <c r="G19" s="109"/>
      <c r="H19" s="109"/>
      <c r="I19" s="109"/>
      <c r="J19" s="109"/>
      <c r="K19" s="28" t="s">
        <v>28</v>
      </c>
      <c r="L19" s="37">
        <v>383</v>
      </c>
    </row>
    <row r="20" spans="1:12" ht="18.75">
      <c r="A20" s="108" t="s">
        <v>29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</row>
    <row r="21" spans="1:12" ht="28.5" customHeight="1">
      <c r="A21" s="108" t="s">
        <v>30</v>
      </c>
      <c r="B21" s="108"/>
      <c r="C21" s="108"/>
      <c r="D21" s="108"/>
      <c r="E21" s="108"/>
      <c r="F21" s="108"/>
      <c r="G21" s="108" t="s">
        <v>31</v>
      </c>
      <c r="H21" s="108"/>
      <c r="I21" s="108" t="s">
        <v>32</v>
      </c>
      <c r="J21" s="108"/>
      <c r="K21" s="108"/>
      <c r="L21" s="108"/>
    </row>
    <row r="22" spans="1:12" ht="26.25" customHeight="1">
      <c r="A22" s="108" t="s">
        <v>33</v>
      </c>
      <c r="B22" s="108"/>
      <c r="C22" s="108"/>
      <c r="D22" s="108"/>
      <c r="E22" s="108"/>
      <c r="F22" s="108"/>
      <c r="G22" s="108" t="s">
        <v>34</v>
      </c>
      <c r="H22" s="108"/>
      <c r="I22" s="108" t="s">
        <v>35</v>
      </c>
      <c r="J22" s="108"/>
      <c r="K22" s="108"/>
      <c r="L22" s="108"/>
    </row>
    <row r="23" spans="1:12" ht="28.5" customHeight="1">
      <c r="A23" s="108" t="s">
        <v>122</v>
      </c>
      <c r="B23" s="108"/>
      <c r="C23" s="108"/>
      <c r="D23" s="108"/>
      <c r="E23" s="108"/>
      <c r="F23" s="108"/>
      <c r="G23" s="108" t="s">
        <v>34</v>
      </c>
      <c r="H23" s="108"/>
      <c r="I23" s="108" t="s">
        <v>35</v>
      </c>
      <c r="J23" s="108"/>
      <c r="K23" s="108"/>
      <c r="L23" s="108"/>
    </row>
    <row r="24" spans="1:12" ht="18.75">
      <c r="A24" s="33"/>
      <c r="B24" s="33"/>
      <c r="C24" s="33"/>
      <c r="D24" s="33"/>
      <c r="E24" s="24"/>
      <c r="F24" s="24"/>
      <c r="G24" s="24"/>
      <c r="H24" s="24"/>
      <c r="I24" s="33"/>
      <c r="J24" s="33"/>
      <c r="K24" s="33"/>
      <c r="L24" s="33"/>
    </row>
    <row r="25" spans="1:12" ht="18.75" customHeight="1">
      <c r="A25" s="113" t="s">
        <v>127</v>
      </c>
      <c r="B25" s="113"/>
      <c r="C25" s="113"/>
      <c r="D25" s="113"/>
      <c r="E25" s="113"/>
      <c r="F25" s="113"/>
      <c r="G25" s="113" t="s">
        <v>34</v>
      </c>
      <c r="H25" s="113"/>
      <c r="I25" s="113" t="s">
        <v>35</v>
      </c>
      <c r="J25" s="113"/>
      <c r="K25" s="113"/>
      <c r="L25" s="113"/>
    </row>
    <row r="26" spans="1:12" ht="11.25" customHeight="1">
      <c r="A26" s="33"/>
      <c r="B26" s="33"/>
      <c r="C26" s="33"/>
      <c r="D26" s="33"/>
      <c r="E26" s="24"/>
      <c r="F26" s="24"/>
      <c r="G26" s="24"/>
      <c r="H26" s="24"/>
      <c r="I26" s="33"/>
      <c r="J26" s="33"/>
      <c r="K26" s="33"/>
      <c r="L26" s="33"/>
    </row>
    <row r="27" spans="1:12" ht="18.75" customHeight="1">
      <c r="A27" s="113" t="s">
        <v>105</v>
      </c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</row>
    <row r="28" spans="1:12" ht="56.25" customHeight="1">
      <c r="A28" s="112" t="s">
        <v>130</v>
      </c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</row>
    <row r="29" spans="1:12" ht="5.25" customHeight="1">
      <c r="A29" s="35"/>
      <c r="B29" s="35"/>
      <c r="C29" s="35"/>
      <c r="D29" s="35"/>
      <c r="E29" s="31"/>
      <c r="F29" s="31"/>
      <c r="G29" s="31"/>
      <c r="H29" s="31"/>
      <c r="I29" s="35"/>
      <c r="J29" s="35"/>
      <c r="K29" s="35"/>
      <c r="L29" s="35"/>
    </row>
    <row r="30" spans="1:12" ht="20.25" customHeight="1">
      <c r="A30" s="114" t="s">
        <v>106</v>
      </c>
      <c r="B30" s="114"/>
      <c r="C30" s="114"/>
      <c r="D30" s="114"/>
      <c r="E30" s="114"/>
      <c r="F30" s="114"/>
      <c r="G30" s="114"/>
      <c r="H30" s="114"/>
      <c r="I30" s="114" t="s">
        <v>36</v>
      </c>
      <c r="J30" s="114"/>
      <c r="K30" s="114"/>
      <c r="L30" s="114"/>
    </row>
    <row r="31" spans="1:12" ht="111.75" customHeight="1">
      <c r="A31" s="115" t="s">
        <v>146</v>
      </c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</row>
    <row r="32" spans="1:12" ht="41.25" customHeight="1">
      <c r="A32" s="112" t="s">
        <v>144</v>
      </c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</row>
    <row r="33" spans="1:12" ht="42.75" customHeight="1">
      <c r="A33" s="112" t="s">
        <v>147</v>
      </c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</row>
    <row r="34" spans="1:12" ht="39" customHeight="1">
      <c r="A34" s="112" t="s">
        <v>145</v>
      </c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</row>
    <row r="35" spans="1:12" ht="12.75" hidden="1" customHeight="1">
      <c r="A35" s="111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</row>
    <row r="36" spans="1:12" ht="22.5" customHeight="1">
      <c r="A36" s="112" t="s">
        <v>123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</row>
    <row r="37" spans="1:12" ht="41.25" customHeight="1">
      <c r="A37" s="102" t="s">
        <v>128</v>
      </c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</row>
    <row r="38" spans="1:12" ht="97.5" customHeight="1">
      <c r="A38" s="101" t="s">
        <v>131</v>
      </c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</row>
    <row r="39" spans="1:12" ht="7.5" customHeight="1">
      <c r="A39" s="100"/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</row>
    <row r="40" spans="1:12" ht="57.75" customHeight="1">
      <c r="A40" s="102" t="s">
        <v>129</v>
      </c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</row>
    <row r="41" spans="1:12" ht="41.25" customHeight="1">
      <c r="A41" s="100" t="s">
        <v>203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</row>
    <row r="42" spans="1:12" ht="39.75" customHeight="1">
      <c r="A42" s="100" t="s">
        <v>132</v>
      </c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</row>
    <row r="43" spans="1:12" ht="41.25" customHeight="1">
      <c r="A43" s="100" t="s">
        <v>133</v>
      </c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</row>
    <row r="44" spans="1:12" ht="39" customHeight="1">
      <c r="A44" s="100" t="s">
        <v>134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</row>
    <row r="45" spans="1:12" ht="37.5" customHeight="1">
      <c r="A45" s="100" t="s">
        <v>135</v>
      </c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</row>
    <row r="46" spans="1:12" ht="37.5" customHeight="1">
      <c r="A46" s="100" t="s">
        <v>136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</row>
    <row r="47" spans="1:12" ht="39.75" customHeight="1">
      <c r="A47" s="100" t="s">
        <v>137</v>
      </c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</row>
    <row r="48" spans="1:12" ht="61.5" customHeight="1">
      <c r="A48" s="100" t="s">
        <v>138</v>
      </c>
      <c r="B48" s="100"/>
      <c r="C48" s="100"/>
      <c r="D48" s="100"/>
      <c r="E48" s="100"/>
      <c r="F48" s="100"/>
      <c r="G48" s="100"/>
      <c r="H48" s="100"/>
      <c r="I48" s="100"/>
      <c r="J48" s="100"/>
      <c r="K48" s="100"/>
      <c r="L48" s="100"/>
    </row>
    <row r="49" spans="1:12" ht="43.5" customHeight="1">
      <c r="A49" s="100" t="s">
        <v>139</v>
      </c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</row>
    <row r="50" spans="1:12" ht="41.25" customHeight="1">
      <c r="A50" s="100" t="s">
        <v>140</v>
      </c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</row>
    <row r="51" spans="1:12" ht="39" customHeight="1">
      <c r="A51" s="99" t="s">
        <v>204</v>
      </c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</row>
    <row r="52" spans="1:12" ht="42" customHeight="1">
      <c r="A52" s="99" t="s">
        <v>141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</row>
    <row r="53" spans="1:12" ht="43.5" customHeight="1">
      <c r="A53" s="99" t="s">
        <v>142</v>
      </c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</row>
    <row r="54" spans="1:12" ht="41.25" customHeight="1">
      <c r="A54" s="99" t="s">
        <v>143</v>
      </c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</row>
    <row r="55" spans="1:12" ht="96" customHeight="1">
      <c r="A55" s="99"/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99"/>
    </row>
    <row r="56" spans="1:12" ht="18.75">
      <c r="A56" s="99"/>
      <c r="B56" s="99"/>
      <c r="C56" s="99"/>
      <c r="D56" s="99"/>
      <c r="E56" s="99"/>
      <c r="F56" s="99"/>
      <c r="G56" s="99"/>
      <c r="H56" s="99"/>
      <c r="I56" s="99"/>
      <c r="J56" s="99"/>
      <c r="K56" s="99"/>
      <c r="L56" s="99"/>
    </row>
    <row r="57" spans="1:12" ht="39.75" customHeight="1">
      <c r="A57" s="99"/>
      <c r="B57" s="99"/>
      <c r="C57" s="99"/>
      <c r="D57" s="99"/>
      <c r="E57" s="99"/>
      <c r="F57" s="99"/>
      <c r="G57" s="99"/>
      <c r="H57" s="99"/>
      <c r="I57" s="99"/>
      <c r="J57" s="99"/>
      <c r="K57" s="99"/>
      <c r="L57" s="99"/>
    </row>
    <row r="58" spans="1:12" ht="41.25" customHeight="1">
      <c r="A58" s="99"/>
      <c r="B58" s="99"/>
      <c r="C58" s="99"/>
      <c r="D58" s="99"/>
      <c r="E58" s="99"/>
      <c r="F58" s="99"/>
      <c r="G58" s="99"/>
      <c r="H58" s="99"/>
      <c r="I58" s="99"/>
      <c r="J58" s="99"/>
      <c r="K58" s="99"/>
      <c r="L58" s="99"/>
    </row>
    <row r="59" spans="1:12" ht="41.25" customHeight="1">
      <c r="A59" s="99"/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</row>
    <row r="60" spans="1:12" ht="39.75" customHeight="1">
      <c r="A60" s="99"/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</row>
    <row r="61" spans="1:12" ht="18.75">
      <c r="A61" s="99"/>
      <c r="B61" s="99"/>
      <c r="C61" s="99"/>
      <c r="D61" s="99"/>
      <c r="E61" s="99"/>
      <c r="F61" s="99"/>
      <c r="G61" s="99"/>
      <c r="H61" s="99"/>
      <c r="I61" s="99"/>
      <c r="J61" s="99"/>
      <c r="K61" s="99"/>
      <c r="L61" s="99"/>
    </row>
    <row r="62" spans="1:12" ht="37.5" customHeight="1">
      <c r="A62" s="99"/>
      <c r="B62" s="99"/>
      <c r="C62" s="99"/>
      <c r="D62" s="99"/>
      <c r="E62" s="99"/>
      <c r="F62" s="99"/>
      <c r="G62" s="99"/>
      <c r="H62" s="99"/>
      <c r="I62" s="99"/>
      <c r="J62" s="99"/>
      <c r="K62" s="99"/>
      <c r="L62" s="99"/>
    </row>
    <row r="63" spans="1:12" ht="193.5" customHeight="1">
      <c r="A63" s="99"/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99"/>
    </row>
    <row r="64" spans="1:12" ht="18.75">
      <c r="A64" s="99"/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</row>
    <row r="65" spans="1:12" ht="39.75" customHeight="1">
      <c r="A65" s="99"/>
      <c r="B65" s="99"/>
      <c r="C65" s="99"/>
      <c r="D65" s="99"/>
      <c r="E65" s="99"/>
      <c r="F65" s="99"/>
      <c r="G65" s="99"/>
      <c r="H65" s="99"/>
      <c r="I65" s="99"/>
      <c r="J65" s="99"/>
      <c r="K65" s="99"/>
      <c r="L65" s="99"/>
    </row>
    <row r="66" spans="1:12" ht="18.75">
      <c r="A66" s="99"/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</row>
    <row r="67" spans="1:12" ht="42.75" customHeight="1">
      <c r="A67" s="99"/>
      <c r="B67" s="99"/>
      <c r="C67" s="99"/>
      <c r="D67" s="99"/>
      <c r="E67" s="99"/>
      <c r="F67" s="99"/>
      <c r="G67" s="99"/>
      <c r="H67" s="99"/>
      <c r="I67" s="99"/>
      <c r="J67" s="99"/>
      <c r="K67" s="99"/>
      <c r="L67" s="99"/>
    </row>
    <row r="68" spans="1:12" ht="18.75">
      <c r="A68" s="99"/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</row>
    <row r="69" spans="1:12" ht="41.25" customHeight="1">
      <c r="A69" s="99"/>
      <c r="B69" s="99"/>
      <c r="C69" s="99"/>
      <c r="D69" s="99"/>
      <c r="E69" s="99"/>
      <c r="F69" s="99"/>
      <c r="G69" s="99"/>
      <c r="H69" s="99"/>
      <c r="I69" s="99"/>
      <c r="J69" s="99"/>
      <c r="K69" s="99"/>
      <c r="L69" s="99"/>
    </row>
    <row r="70" spans="1:12" ht="154.5" customHeight="1">
      <c r="A70" s="99"/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</row>
    <row r="71" spans="1:12" ht="18.75">
      <c r="A71" s="99"/>
      <c r="B71" s="99"/>
      <c r="C71" s="99"/>
      <c r="D71" s="99"/>
      <c r="E71" s="99"/>
      <c r="F71" s="99"/>
      <c r="G71" s="99"/>
      <c r="H71" s="99"/>
      <c r="I71" s="99"/>
      <c r="J71" s="99"/>
      <c r="K71" s="99"/>
      <c r="L71" s="99"/>
    </row>
    <row r="72" spans="1:12" ht="18.75">
      <c r="A72" s="99"/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</row>
    <row r="73" spans="1:12" ht="37.5" customHeight="1">
      <c r="A73" s="99"/>
      <c r="B73" s="99"/>
      <c r="C73" s="99"/>
      <c r="D73" s="99"/>
      <c r="E73" s="99"/>
      <c r="F73" s="99"/>
      <c r="G73" s="99"/>
      <c r="H73" s="99"/>
      <c r="I73" s="99"/>
      <c r="J73" s="99"/>
      <c r="K73" s="99"/>
      <c r="L73" s="99"/>
    </row>
    <row r="74" spans="1:12" ht="39.75" customHeight="1">
      <c r="A74" s="99"/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</row>
    <row r="75" spans="1:12" ht="18.75">
      <c r="A75" s="99"/>
      <c r="B75" s="99"/>
      <c r="C75" s="99"/>
      <c r="D75" s="99"/>
      <c r="E75" s="99"/>
      <c r="F75" s="99"/>
      <c r="G75" s="99"/>
      <c r="H75" s="99"/>
      <c r="I75" s="99"/>
      <c r="J75" s="99"/>
      <c r="K75" s="99"/>
      <c r="L75" s="99"/>
    </row>
    <row r="76" spans="1:12" ht="64.5" customHeight="1">
      <c r="A76" s="99"/>
      <c r="B76" s="99"/>
      <c r="C76" s="99"/>
      <c r="D76" s="99"/>
      <c r="E76" s="99"/>
      <c r="F76" s="99"/>
      <c r="G76" s="99"/>
      <c r="H76" s="99"/>
      <c r="I76" s="99"/>
      <c r="J76" s="99"/>
      <c r="K76" s="99"/>
      <c r="L76" s="99"/>
    </row>
  </sheetData>
  <mergeCells count="65">
    <mergeCell ref="A25:L25"/>
    <mergeCell ref="A27:L27"/>
    <mergeCell ref="A28:L28"/>
    <mergeCell ref="A30:L30"/>
    <mergeCell ref="A31:L31"/>
    <mergeCell ref="A37:L37"/>
    <mergeCell ref="A35:L35"/>
    <mergeCell ref="A32:L32"/>
    <mergeCell ref="A33:L33"/>
    <mergeCell ref="A34:L34"/>
    <mergeCell ref="A36:L36"/>
    <mergeCell ref="A20:L20"/>
    <mergeCell ref="A21:L21"/>
    <mergeCell ref="A22:L22"/>
    <mergeCell ref="A23:L23"/>
    <mergeCell ref="A12:J12"/>
    <mergeCell ref="A13:J13"/>
    <mergeCell ref="A14:J14"/>
    <mergeCell ref="A15:J16"/>
    <mergeCell ref="A18:J18"/>
    <mergeCell ref="A19:J19"/>
    <mergeCell ref="I1:L1"/>
    <mergeCell ref="A4:L6"/>
    <mergeCell ref="A7:L7"/>
    <mergeCell ref="D10:G10"/>
    <mergeCell ref="I10:J10"/>
    <mergeCell ref="A51:L51"/>
    <mergeCell ref="A52:L52"/>
    <mergeCell ref="A39:L39"/>
    <mergeCell ref="A38:L38"/>
    <mergeCell ref="A50:L50"/>
    <mergeCell ref="A40:L40"/>
    <mergeCell ref="A41:L41"/>
    <mergeCell ref="A42:L42"/>
    <mergeCell ref="A43:L43"/>
    <mergeCell ref="A44:L44"/>
    <mergeCell ref="A45:L45"/>
    <mergeCell ref="A46:L46"/>
    <mergeCell ref="A47:L47"/>
    <mergeCell ref="A48:L48"/>
    <mergeCell ref="A49:L49"/>
    <mergeCell ref="A53:L53"/>
    <mergeCell ref="A54:L54"/>
    <mergeCell ref="A55:L55"/>
    <mergeCell ref="A56:L56"/>
    <mergeCell ref="A57:L57"/>
    <mergeCell ref="A58:L58"/>
    <mergeCell ref="A59:L59"/>
    <mergeCell ref="A60:L60"/>
    <mergeCell ref="A61:L61"/>
    <mergeCell ref="A62:L62"/>
    <mergeCell ref="A63:L63"/>
    <mergeCell ref="A64:L64"/>
    <mergeCell ref="A65:L65"/>
    <mergeCell ref="A66:L66"/>
    <mergeCell ref="A67:L67"/>
    <mergeCell ref="A73:L73"/>
    <mergeCell ref="A74:L74"/>
    <mergeCell ref="A75:L75"/>
    <mergeCell ref="A76:L76"/>
    <mergeCell ref="A68:L68"/>
    <mergeCell ref="A69:L69"/>
    <mergeCell ref="A70:L70"/>
    <mergeCell ref="A71:L71"/>
    <mergeCell ref="A72:L72"/>
  </mergeCells>
  <pageMargins left="0.51181102362204722" right="0.31496062992125984" top="0.35433070866141736" bottom="0.35433070866141736" header="0" footer="0"/>
  <pageSetup paperSize="9" scale="66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tabSelected="1" view="pageBreakPreview" zoomScale="60" workbookViewId="0">
      <selection activeCell="I32" sqref="I32:L32"/>
    </sheetView>
  </sheetViews>
  <sheetFormatPr defaultRowHeight="15"/>
  <cols>
    <col min="1" max="7" width="9.140625" style="44"/>
    <col min="8" max="8" width="85.140625" style="44" customWidth="1"/>
    <col min="9" max="11" width="9.140625" style="44"/>
    <col min="12" max="12" width="15.5703125" style="44" customWidth="1"/>
    <col min="13" max="16384" width="9.140625" style="44"/>
  </cols>
  <sheetData>
    <row r="1" spans="1:12" ht="18.75">
      <c r="J1" s="45" t="s">
        <v>109</v>
      </c>
      <c r="K1" s="46"/>
    </row>
    <row r="2" spans="1:12" ht="18.75" customHeight="1">
      <c r="A2" s="113" t="s">
        <v>157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</row>
    <row r="3" spans="1:12" ht="18.75">
      <c r="A3" s="47"/>
      <c r="B3" s="47"/>
      <c r="C3" s="47"/>
      <c r="D3" s="47"/>
      <c r="E3" s="48"/>
      <c r="F3" s="48"/>
      <c r="G3" s="48"/>
      <c r="H3" s="48"/>
      <c r="I3" s="49"/>
      <c r="J3" s="47"/>
      <c r="K3" s="47"/>
      <c r="L3" s="47"/>
    </row>
    <row r="4" spans="1:12" ht="15" customHeight="1">
      <c r="A4" s="120" t="s">
        <v>0</v>
      </c>
      <c r="B4" s="120"/>
      <c r="C4" s="120"/>
      <c r="D4" s="120"/>
      <c r="E4" s="120"/>
      <c r="F4" s="120"/>
      <c r="G4" s="120"/>
      <c r="H4" s="120"/>
      <c r="I4" s="120" t="s">
        <v>37</v>
      </c>
      <c r="J4" s="120"/>
      <c r="K4" s="120"/>
      <c r="L4" s="120"/>
    </row>
    <row r="5" spans="1:12" ht="15" customHeight="1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</row>
    <row r="6" spans="1:12" ht="18.75" customHeight="1">
      <c r="A6" s="118" t="s">
        <v>38</v>
      </c>
      <c r="B6" s="118"/>
      <c r="C6" s="118"/>
      <c r="D6" s="118"/>
      <c r="E6" s="118"/>
      <c r="F6" s="118"/>
      <c r="G6" s="118"/>
      <c r="H6" s="118"/>
      <c r="I6" s="119">
        <f>I8+I14</f>
        <v>2908328.44</v>
      </c>
      <c r="J6" s="119"/>
      <c r="K6" s="119"/>
      <c r="L6" s="119"/>
    </row>
    <row r="7" spans="1:12" ht="18.75" customHeight="1">
      <c r="A7" s="116" t="s">
        <v>39</v>
      </c>
      <c r="B7" s="116"/>
      <c r="C7" s="116"/>
      <c r="D7" s="116"/>
      <c r="E7" s="116"/>
      <c r="F7" s="116"/>
      <c r="G7" s="116"/>
      <c r="H7" s="116"/>
      <c r="I7" s="117"/>
      <c r="J7" s="117"/>
      <c r="K7" s="117"/>
      <c r="L7" s="117"/>
    </row>
    <row r="8" spans="1:12" ht="18.75" customHeight="1">
      <c r="A8" s="116" t="s">
        <v>40</v>
      </c>
      <c r="B8" s="116"/>
      <c r="C8" s="116"/>
      <c r="D8" s="116"/>
      <c r="E8" s="116"/>
      <c r="F8" s="116"/>
      <c r="G8" s="116"/>
      <c r="H8" s="116"/>
      <c r="I8" s="117">
        <f>I10+I11+I12</f>
        <v>31000</v>
      </c>
      <c r="J8" s="117"/>
      <c r="K8" s="117"/>
      <c r="L8" s="117"/>
    </row>
    <row r="9" spans="1:12" ht="18.75" customHeight="1">
      <c r="A9" s="116" t="s">
        <v>41</v>
      </c>
      <c r="B9" s="116"/>
      <c r="C9" s="116"/>
      <c r="D9" s="116"/>
      <c r="E9" s="116"/>
      <c r="F9" s="116"/>
      <c r="G9" s="116"/>
      <c r="H9" s="116"/>
      <c r="I9" s="117"/>
      <c r="J9" s="117"/>
      <c r="K9" s="117"/>
      <c r="L9" s="117"/>
    </row>
    <row r="10" spans="1:12" ht="39.75" customHeight="1">
      <c r="A10" s="116" t="s">
        <v>42</v>
      </c>
      <c r="B10" s="116"/>
      <c r="C10" s="116"/>
      <c r="D10" s="116"/>
      <c r="E10" s="116"/>
      <c r="F10" s="116"/>
      <c r="G10" s="116"/>
      <c r="H10" s="116"/>
      <c r="I10" s="117"/>
      <c r="J10" s="117"/>
      <c r="K10" s="117"/>
      <c r="L10" s="117"/>
    </row>
    <row r="11" spans="1:12" ht="42.75" customHeight="1">
      <c r="A11" s="116" t="s">
        <v>43</v>
      </c>
      <c r="B11" s="116"/>
      <c r="C11" s="116"/>
      <c r="D11" s="116"/>
      <c r="E11" s="116"/>
      <c r="F11" s="116"/>
      <c r="G11" s="116"/>
      <c r="H11" s="116"/>
      <c r="I11" s="117">
        <v>31000</v>
      </c>
      <c r="J11" s="117"/>
      <c r="K11" s="117"/>
      <c r="L11" s="117"/>
    </row>
    <row r="12" spans="1:12" ht="41.25" customHeight="1">
      <c r="A12" s="116" t="s">
        <v>44</v>
      </c>
      <c r="B12" s="116"/>
      <c r="C12" s="116"/>
      <c r="D12" s="116"/>
      <c r="E12" s="116"/>
      <c r="F12" s="116"/>
      <c r="G12" s="116"/>
      <c r="H12" s="116"/>
      <c r="I12" s="117"/>
      <c r="J12" s="117"/>
      <c r="K12" s="117"/>
      <c r="L12" s="117"/>
    </row>
    <row r="13" spans="1:12" ht="24.75" customHeight="1">
      <c r="A13" s="116" t="s">
        <v>45</v>
      </c>
      <c r="B13" s="116"/>
      <c r="C13" s="116"/>
      <c r="D13" s="116"/>
      <c r="E13" s="116"/>
      <c r="F13" s="116"/>
      <c r="G13" s="116"/>
      <c r="H13" s="116"/>
      <c r="I13" s="117"/>
      <c r="J13" s="117"/>
      <c r="K13" s="117"/>
      <c r="L13" s="117"/>
    </row>
    <row r="14" spans="1:12" ht="18.75" customHeight="1">
      <c r="A14" s="116" t="s">
        <v>46</v>
      </c>
      <c r="B14" s="116"/>
      <c r="C14" s="116"/>
      <c r="D14" s="116"/>
      <c r="E14" s="116"/>
      <c r="F14" s="116"/>
      <c r="G14" s="116"/>
      <c r="H14" s="116"/>
      <c r="I14" s="117">
        <f>I16</f>
        <v>2877328.44</v>
      </c>
      <c r="J14" s="117"/>
      <c r="K14" s="117"/>
      <c r="L14" s="117"/>
    </row>
    <row r="15" spans="1:12" ht="18.75" customHeight="1">
      <c r="A15" s="116" t="s">
        <v>41</v>
      </c>
      <c r="B15" s="116"/>
      <c r="C15" s="116"/>
      <c r="D15" s="116"/>
      <c r="E15" s="116"/>
      <c r="F15" s="116"/>
      <c r="G15" s="116"/>
      <c r="H15" s="116"/>
      <c r="I15" s="117"/>
      <c r="J15" s="117"/>
      <c r="K15" s="117"/>
      <c r="L15" s="117"/>
    </row>
    <row r="16" spans="1:12" ht="21" customHeight="1">
      <c r="A16" s="116" t="s">
        <v>47</v>
      </c>
      <c r="B16" s="116"/>
      <c r="C16" s="116"/>
      <c r="D16" s="116"/>
      <c r="E16" s="116"/>
      <c r="F16" s="116"/>
      <c r="G16" s="116"/>
      <c r="H16" s="116"/>
      <c r="I16" s="117">
        <v>2877328.44</v>
      </c>
      <c r="J16" s="117"/>
      <c r="K16" s="117"/>
      <c r="L16" s="117"/>
    </row>
    <row r="17" spans="1:12" ht="18.75" customHeight="1">
      <c r="A17" s="116" t="s">
        <v>48</v>
      </c>
      <c r="B17" s="116"/>
      <c r="C17" s="116"/>
      <c r="D17" s="116"/>
      <c r="E17" s="116"/>
      <c r="F17" s="116"/>
      <c r="G17" s="116"/>
      <c r="H17" s="116"/>
      <c r="I17" s="117">
        <v>240512.79</v>
      </c>
      <c r="J17" s="117"/>
      <c r="K17" s="117"/>
      <c r="L17" s="117"/>
    </row>
    <row r="18" spans="1:12" ht="18.75" customHeight="1">
      <c r="A18" s="118" t="s">
        <v>49</v>
      </c>
      <c r="B18" s="118"/>
      <c r="C18" s="118"/>
      <c r="D18" s="118"/>
      <c r="E18" s="118"/>
      <c r="F18" s="118"/>
      <c r="G18" s="118"/>
      <c r="H18" s="118"/>
      <c r="I18" s="119">
        <v>204869.87</v>
      </c>
      <c r="J18" s="119"/>
      <c r="K18" s="119"/>
      <c r="L18" s="119"/>
    </row>
    <row r="19" spans="1:12" ht="18.75" customHeight="1">
      <c r="A19" s="116" t="s">
        <v>50</v>
      </c>
      <c r="B19" s="116"/>
      <c r="C19" s="116"/>
      <c r="D19" s="116"/>
      <c r="E19" s="116"/>
      <c r="F19" s="116"/>
      <c r="G19" s="116"/>
      <c r="H19" s="116"/>
      <c r="I19" s="117"/>
      <c r="J19" s="117"/>
      <c r="K19" s="117"/>
      <c r="L19" s="117"/>
    </row>
    <row r="20" spans="1:12" ht="18.75" customHeight="1">
      <c r="A20" s="116" t="s">
        <v>51</v>
      </c>
      <c r="B20" s="116"/>
      <c r="C20" s="116"/>
      <c r="D20" s="116"/>
      <c r="E20" s="116"/>
      <c r="F20" s="116"/>
      <c r="G20" s="116"/>
      <c r="H20" s="116"/>
      <c r="I20" s="117"/>
      <c r="J20" s="117"/>
      <c r="K20" s="117"/>
      <c r="L20" s="117"/>
    </row>
    <row r="21" spans="1:12" ht="18.75" customHeight="1">
      <c r="A21" s="116" t="s">
        <v>52</v>
      </c>
      <c r="B21" s="116"/>
      <c r="C21" s="116"/>
      <c r="D21" s="116"/>
      <c r="E21" s="116"/>
      <c r="F21" s="116"/>
      <c r="G21" s="116"/>
      <c r="H21" s="116"/>
      <c r="I21" s="117">
        <f>I22+I23+I24+I25+I26+I27+I28+I29+I30+I31</f>
        <v>2395.8000000000002</v>
      </c>
      <c r="J21" s="117"/>
      <c r="K21" s="117"/>
      <c r="L21" s="117"/>
    </row>
    <row r="22" spans="1:12" ht="18.75" customHeight="1">
      <c r="A22" s="116" t="s">
        <v>53</v>
      </c>
      <c r="B22" s="116"/>
      <c r="C22" s="116"/>
      <c r="D22" s="116"/>
      <c r="E22" s="116"/>
      <c r="F22" s="116"/>
      <c r="G22" s="116"/>
      <c r="H22" s="116"/>
      <c r="I22" s="117"/>
      <c r="J22" s="117"/>
      <c r="K22" s="117"/>
      <c r="L22" s="117"/>
    </row>
    <row r="23" spans="1:12" ht="18.75" customHeight="1">
      <c r="A23" s="116" t="s">
        <v>54</v>
      </c>
      <c r="B23" s="116"/>
      <c r="C23" s="116"/>
      <c r="D23" s="116"/>
      <c r="E23" s="116"/>
      <c r="F23" s="116"/>
      <c r="G23" s="116"/>
      <c r="H23" s="116"/>
      <c r="I23" s="117"/>
      <c r="J23" s="117"/>
      <c r="K23" s="117"/>
      <c r="L23" s="117"/>
    </row>
    <row r="24" spans="1:12" ht="18.75" customHeight="1">
      <c r="A24" s="116" t="s">
        <v>55</v>
      </c>
      <c r="B24" s="116"/>
      <c r="C24" s="116"/>
      <c r="D24" s="116"/>
      <c r="E24" s="116"/>
      <c r="F24" s="116"/>
      <c r="G24" s="116"/>
      <c r="H24" s="116"/>
      <c r="I24" s="117"/>
      <c r="J24" s="117"/>
      <c r="K24" s="117"/>
      <c r="L24" s="117"/>
    </row>
    <row r="25" spans="1:12" ht="18.75" customHeight="1">
      <c r="A25" s="116" t="s">
        <v>56</v>
      </c>
      <c r="B25" s="116"/>
      <c r="C25" s="116"/>
      <c r="D25" s="116"/>
      <c r="E25" s="116"/>
      <c r="F25" s="116"/>
      <c r="G25" s="116"/>
      <c r="H25" s="116"/>
      <c r="I25" s="117"/>
      <c r="J25" s="117"/>
      <c r="K25" s="117"/>
      <c r="L25" s="117"/>
    </row>
    <row r="26" spans="1:12" ht="18.75" customHeight="1">
      <c r="A26" s="116" t="s">
        <v>57</v>
      </c>
      <c r="B26" s="116"/>
      <c r="C26" s="116"/>
      <c r="D26" s="116"/>
      <c r="E26" s="116"/>
      <c r="F26" s="116"/>
      <c r="G26" s="116"/>
      <c r="H26" s="116"/>
      <c r="I26" s="117">
        <v>2395.8000000000002</v>
      </c>
      <c r="J26" s="117"/>
      <c r="K26" s="117"/>
      <c r="L26" s="117"/>
    </row>
    <row r="27" spans="1:12" ht="18.75" customHeight="1">
      <c r="A27" s="116" t="s">
        <v>58</v>
      </c>
      <c r="B27" s="116"/>
      <c r="C27" s="116"/>
      <c r="D27" s="116"/>
      <c r="E27" s="116"/>
      <c r="F27" s="116"/>
      <c r="G27" s="116"/>
      <c r="H27" s="116"/>
      <c r="I27" s="117"/>
      <c r="J27" s="117"/>
      <c r="K27" s="117"/>
      <c r="L27" s="117"/>
    </row>
    <row r="28" spans="1:12" ht="18.75" customHeight="1">
      <c r="A28" s="116" t="s">
        <v>59</v>
      </c>
      <c r="B28" s="116"/>
      <c r="C28" s="116"/>
      <c r="D28" s="116"/>
      <c r="E28" s="116"/>
      <c r="F28" s="116"/>
      <c r="G28" s="116"/>
      <c r="H28" s="116"/>
      <c r="I28" s="117"/>
      <c r="J28" s="117"/>
      <c r="K28" s="117"/>
      <c r="L28" s="117"/>
    </row>
    <row r="29" spans="1:12" ht="18.75" customHeight="1">
      <c r="A29" s="116" t="s">
        <v>60</v>
      </c>
      <c r="B29" s="116"/>
      <c r="C29" s="116"/>
      <c r="D29" s="116"/>
      <c r="E29" s="116"/>
      <c r="F29" s="116"/>
      <c r="G29" s="116"/>
      <c r="H29" s="116"/>
      <c r="I29" s="117"/>
      <c r="J29" s="117"/>
      <c r="K29" s="117"/>
      <c r="L29" s="117"/>
    </row>
    <row r="30" spans="1:12" ht="18.75" customHeight="1">
      <c r="A30" s="116" t="s">
        <v>61</v>
      </c>
      <c r="B30" s="116"/>
      <c r="C30" s="116"/>
      <c r="D30" s="116"/>
      <c r="E30" s="116"/>
      <c r="F30" s="116"/>
      <c r="G30" s="116"/>
      <c r="H30" s="116"/>
      <c r="I30" s="117"/>
      <c r="J30" s="117"/>
      <c r="K30" s="117"/>
      <c r="L30" s="117"/>
    </row>
    <row r="31" spans="1:12" ht="18.75" customHeight="1">
      <c r="A31" s="116" t="s">
        <v>62</v>
      </c>
      <c r="B31" s="116"/>
      <c r="C31" s="116"/>
      <c r="D31" s="116"/>
      <c r="E31" s="116"/>
      <c r="F31" s="116"/>
      <c r="G31" s="116"/>
      <c r="H31" s="116"/>
      <c r="I31" s="117"/>
      <c r="J31" s="117"/>
      <c r="K31" s="117"/>
      <c r="L31" s="117"/>
    </row>
    <row r="32" spans="1:12" ht="18.75" customHeight="1">
      <c r="A32" s="116" t="s">
        <v>63</v>
      </c>
      <c r="B32" s="116"/>
      <c r="C32" s="116"/>
      <c r="D32" s="116"/>
      <c r="E32" s="116"/>
      <c r="F32" s="116"/>
      <c r="G32" s="116"/>
      <c r="H32" s="116"/>
      <c r="I32" s="117">
        <f>I34+I35+I36+I37+I38+I39+I40+I41+I42+I43</f>
        <v>83368.5</v>
      </c>
      <c r="J32" s="117"/>
      <c r="K32" s="117"/>
      <c r="L32" s="117"/>
    </row>
    <row r="33" spans="1:12" ht="18.75" customHeight="1">
      <c r="A33" s="116" t="s">
        <v>64</v>
      </c>
      <c r="B33" s="116"/>
      <c r="C33" s="116"/>
      <c r="D33" s="116"/>
      <c r="E33" s="116"/>
      <c r="F33" s="116"/>
      <c r="G33" s="116"/>
      <c r="H33" s="116"/>
      <c r="I33" s="117"/>
      <c r="J33" s="117"/>
      <c r="K33" s="117"/>
      <c r="L33" s="117"/>
    </row>
    <row r="34" spans="1:12" ht="18.75" customHeight="1">
      <c r="A34" s="116" t="s">
        <v>65</v>
      </c>
      <c r="B34" s="116"/>
      <c r="C34" s="116"/>
      <c r="D34" s="116"/>
      <c r="E34" s="116"/>
      <c r="F34" s="116"/>
      <c r="G34" s="116"/>
      <c r="H34" s="116"/>
      <c r="I34" s="117"/>
      <c r="J34" s="117"/>
      <c r="K34" s="117"/>
      <c r="L34" s="117"/>
    </row>
    <row r="35" spans="1:12" ht="18.75" customHeight="1">
      <c r="A35" s="116" t="s">
        <v>66</v>
      </c>
      <c r="B35" s="116"/>
      <c r="C35" s="116"/>
      <c r="D35" s="116"/>
      <c r="E35" s="116"/>
      <c r="F35" s="116"/>
      <c r="G35" s="116"/>
      <c r="H35" s="116"/>
      <c r="I35" s="117"/>
      <c r="J35" s="117"/>
      <c r="K35" s="117"/>
      <c r="L35" s="117"/>
    </row>
    <row r="36" spans="1:12" ht="18.75" customHeight="1">
      <c r="A36" s="116" t="s">
        <v>67</v>
      </c>
      <c r="B36" s="116"/>
      <c r="C36" s="116"/>
      <c r="D36" s="116"/>
      <c r="E36" s="116"/>
      <c r="F36" s="116"/>
      <c r="G36" s="116"/>
      <c r="H36" s="116"/>
      <c r="I36" s="117"/>
      <c r="J36" s="117"/>
      <c r="K36" s="117"/>
      <c r="L36" s="117"/>
    </row>
    <row r="37" spans="1:12" ht="18.75" customHeight="1">
      <c r="A37" s="116" t="s">
        <v>68</v>
      </c>
      <c r="B37" s="116"/>
      <c r="C37" s="116"/>
      <c r="D37" s="116"/>
      <c r="E37" s="116"/>
      <c r="F37" s="116"/>
      <c r="G37" s="116"/>
      <c r="H37" s="116"/>
      <c r="I37" s="117"/>
      <c r="J37" s="117"/>
      <c r="K37" s="117"/>
      <c r="L37" s="117"/>
    </row>
    <row r="38" spans="1:12" ht="18.75" customHeight="1">
      <c r="A38" s="116" t="s">
        <v>69</v>
      </c>
      <c r="B38" s="116"/>
      <c r="C38" s="116"/>
      <c r="D38" s="116"/>
      <c r="E38" s="116"/>
      <c r="F38" s="116"/>
      <c r="G38" s="116"/>
      <c r="H38" s="116"/>
      <c r="I38" s="117"/>
      <c r="J38" s="117"/>
      <c r="K38" s="117"/>
      <c r="L38" s="117"/>
    </row>
    <row r="39" spans="1:12" ht="18.75" customHeight="1">
      <c r="A39" s="116" t="s">
        <v>70</v>
      </c>
      <c r="B39" s="116"/>
      <c r="C39" s="116"/>
      <c r="D39" s="116"/>
      <c r="E39" s="116"/>
      <c r="F39" s="116"/>
      <c r="G39" s="116"/>
      <c r="H39" s="116"/>
      <c r="I39" s="117"/>
      <c r="J39" s="117"/>
      <c r="K39" s="117"/>
      <c r="L39" s="117"/>
    </row>
    <row r="40" spans="1:12" ht="18.75" customHeight="1">
      <c r="A40" s="116" t="s">
        <v>71</v>
      </c>
      <c r="B40" s="116"/>
      <c r="C40" s="116"/>
      <c r="D40" s="116"/>
      <c r="E40" s="116"/>
      <c r="F40" s="116"/>
      <c r="G40" s="116"/>
      <c r="H40" s="116"/>
      <c r="I40" s="117"/>
      <c r="J40" s="117"/>
      <c r="K40" s="117"/>
      <c r="L40" s="117"/>
    </row>
    <row r="41" spans="1:12" ht="18.75" customHeight="1">
      <c r="A41" s="116" t="s">
        <v>72</v>
      </c>
      <c r="B41" s="116"/>
      <c r="C41" s="116"/>
      <c r="D41" s="116"/>
      <c r="E41" s="116"/>
      <c r="F41" s="116"/>
      <c r="G41" s="116"/>
      <c r="H41" s="116"/>
      <c r="I41" s="117"/>
      <c r="J41" s="117"/>
      <c r="K41" s="117"/>
      <c r="L41" s="117"/>
    </row>
    <row r="42" spans="1:12" ht="18.75" customHeight="1">
      <c r="A42" s="116" t="s">
        <v>73</v>
      </c>
      <c r="B42" s="116"/>
      <c r="C42" s="116"/>
      <c r="D42" s="116"/>
      <c r="E42" s="116"/>
      <c r="F42" s="116"/>
      <c r="G42" s="116"/>
      <c r="H42" s="116"/>
      <c r="I42" s="117">
        <v>83368.5</v>
      </c>
      <c r="J42" s="117"/>
      <c r="K42" s="117"/>
      <c r="L42" s="117"/>
    </row>
    <row r="43" spans="1:12" ht="18.75" customHeight="1">
      <c r="A43" s="116" t="s">
        <v>74</v>
      </c>
      <c r="B43" s="116"/>
      <c r="C43" s="116"/>
      <c r="D43" s="116"/>
      <c r="E43" s="116"/>
      <c r="F43" s="116"/>
      <c r="G43" s="116"/>
      <c r="H43" s="116"/>
      <c r="I43" s="117"/>
      <c r="J43" s="117"/>
      <c r="K43" s="117"/>
      <c r="L43" s="117"/>
    </row>
    <row r="44" spans="1:12" ht="18.75" customHeight="1">
      <c r="A44" s="118" t="s">
        <v>75</v>
      </c>
      <c r="B44" s="118"/>
      <c r="C44" s="118"/>
      <c r="D44" s="118"/>
      <c r="E44" s="118"/>
      <c r="F44" s="118"/>
      <c r="G44" s="118"/>
      <c r="H44" s="118"/>
      <c r="I44" s="119">
        <f>I46+I47+I62</f>
        <v>119105.57</v>
      </c>
      <c r="J44" s="119"/>
      <c r="K44" s="119"/>
      <c r="L44" s="119"/>
    </row>
    <row r="45" spans="1:12" ht="18.75" customHeight="1">
      <c r="A45" s="116" t="s">
        <v>50</v>
      </c>
      <c r="B45" s="116"/>
      <c r="C45" s="116"/>
      <c r="D45" s="116"/>
      <c r="E45" s="116"/>
      <c r="F45" s="116"/>
      <c r="G45" s="116"/>
      <c r="H45" s="116"/>
      <c r="I45" s="117"/>
      <c r="J45" s="117"/>
      <c r="K45" s="117"/>
      <c r="L45" s="117"/>
    </row>
    <row r="46" spans="1:12" ht="18.75" customHeight="1">
      <c r="A46" s="116" t="s">
        <v>76</v>
      </c>
      <c r="B46" s="116"/>
      <c r="C46" s="116"/>
      <c r="D46" s="116"/>
      <c r="E46" s="116"/>
      <c r="F46" s="116"/>
      <c r="G46" s="116"/>
      <c r="H46" s="116"/>
      <c r="I46" s="117"/>
      <c r="J46" s="117"/>
      <c r="K46" s="117"/>
      <c r="L46" s="117"/>
    </row>
    <row r="47" spans="1:12" ht="18.75" customHeight="1">
      <c r="A47" s="116" t="s">
        <v>77</v>
      </c>
      <c r="B47" s="116"/>
      <c r="C47" s="116"/>
      <c r="D47" s="116"/>
      <c r="E47" s="116"/>
      <c r="F47" s="116"/>
      <c r="G47" s="116"/>
      <c r="H47" s="116"/>
      <c r="I47" s="117">
        <f>I49+I50+I51+I52+I53+I54+I55+I56+I57+I58+I59+I60+I61</f>
        <v>70605.820000000007</v>
      </c>
      <c r="J47" s="117"/>
      <c r="K47" s="117"/>
      <c r="L47" s="117"/>
    </row>
    <row r="48" spans="1:12" ht="18.75" customHeight="1">
      <c r="A48" s="116" t="s">
        <v>64</v>
      </c>
      <c r="B48" s="116"/>
      <c r="C48" s="116"/>
      <c r="D48" s="116"/>
      <c r="E48" s="116"/>
      <c r="F48" s="116"/>
      <c r="G48" s="116"/>
      <c r="H48" s="116"/>
      <c r="I48" s="117"/>
      <c r="J48" s="117"/>
      <c r="K48" s="117"/>
      <c r="L48" s="117"/>
    </row>
    <row r="49" spans="1:12" ht="18.75" customHeight="1">
      <c r="A49" s="116" t="s">
        <v>78</v>
      </c>
      <c r="B49" s="116"/>
      <c r="C49" s="116"/>
      <c r="D49" s="116"/>
      <c r="E49" s="116"/>
      <c r="F49" s="116"/>
      <c r="G49" s="116"/>
      <c r="H49" s="116"/>
      <c r="I49" s="117"/>
      <c r="J49" s="117"/>
      <c r="K49" s="117"/>
      <c r="L49" s="117"/>
    </row>
    <row r="50" spans="1:12" ht="18.75" customHeight="1">
      <c r="A50" s="116" t="s">
        <v>79</v>
      </c>
      <c r="B50" s="116"/>
      <c r="C50" s="116"/>
      <c r="D50" s="116"/>
      <c r="E50" s="116"/>
      <c r="F50" s="116"/>
      <c r="G50" s="116"/>
      <c r="H50" s="116"/>
      <c r="I50" s="117">
        <v>1530.52</v>
      </c>
      <c r="J50" s="117"/>
      <c r="K50" s="117"/>
      <c r="L50" s="117"/>
    </row>
    <row r="51" spans="1:12" ht="18.75" customHeight="1">
      <c r="A51" s="116" t="s">
        <v>80</v>
      </c>
      <c r="B51" s="116"/>
      <c r="C51" s="116"/>
      <c r="D51" s="116"/>
      <c r="E51" s="116"/>
      <c r="F51" s="116"/>
      <c r="G51" s="116"/>
      <c r="H51" s="116"/>
      <c r="I51" s="117"/>
      <c r="J51" s="117"/>
      <c r="K51" s="117"/>
      <c r="L51" s="117"/>
    </row>
    <row r="52" spans="1:12" ht="18.75" customHeight="1">
      <c r="A52" s="116" t="s">
        <v>81</v>
      </c>
      <c r="B52" s="116"/>
      <c r="C52" s="116"/>
      <c r="D52" s="116"/>
      <c r="E52" s="116"/>
      <c r="F52" s="116"/>
      <c r="G52" s="116"/>
      <c r="H52" s="116"/>
      <c r="I52" s="117"/>
      <c r="J52" s="117"/>
      <c r="K52" s="117"/>
      <c r="L52" s="117"/>
    </row>
    <row r="53" spans="1:12" ht="18.75" customHeight="1">
      <c r="A53" s="116" t="s">
        <v>82</v>
      </c>
      <c r="B53" s="116"/>
      <c r="C53" s="116"/>
      <c r="D53" s="116"/>
      <c r="E53" s="116"/>
      <c r="F53" s="116"/>
      <c r="G53" s="116"/>
      <c r="H53" s="116"/>
      <c r="I53" s="117"/>
      <c r="J53" s="117"/>
      <c r="K53" s="117"/>
      <c r="L53" s="117"/>
    </row>
    <row r="54" spans="1:12" ht="18.75" customHeight="1">
      <c r="A54" s="116" t="s">
        <v>83</v>
      </c>
      <c r="B54" s="116"/>
      <c r="C54" s="116"/>
      <c r="D54" s="116"/>
      <c r="E54" s="116"/>
      <c r="F54" s="116"/>
      <c r="G54" s="116"/>
      <c r="H54" s="116"/>
      <c r="I54" s="117"/>
      <c r="J54" s="117"/>
      <c r="K54" s="117"/>
      <c r="L54" s="117"/>
    </row>
    <row r="55" spans="1:12" ht="18.75" customHeight="1">
      <c r="A55" s="116" t="s">
        <v>84</v>
      </c>
      <c r="B55" s="116"/>
      <c r="C55" s="116"/>
      <c r="D55" s="116"/>
      <c r="E55" s="116"/>
      <c r="F55" s="116"/>
      <c r="G55" s="116"/>
      <c r="H55" s="116"/>
      <c r="I55" s="117"/>
      <c r="J55" s="117"/>
      <c r="K55" s="117"/>
      <c r="L55" s="117"/>
    </row>
    <row r="56" spans="1:12" ht="18.75" customHeight="1">
      <c r="A56" s="116" t="s">
        <v>85</v>
      </c>
      <c r="B56" s="116"/>
      <c r="C56" s="116"/>
      <c r="D56" s="116"/>
      <c r="E56" s="116"/>
      <c r="F56" s="116"/>
      <c r="G56" s="116"/>
      <c r="H56" s="116"/>
      <c r="I56" s="117"/>
      <c r="J56" s="117"/>
      <c r="K56" s="117"/>
      <c r="L56" s="117"/>
    </row>
    <row r="57" spans="1:12" ht="18.75" customHeight="1">
      <c r="A57" s="116" t="s">
        <v>86</v>
      </c>
      <c r="B57" s="116"/>
      <c r="C57" s="116"/>
      <c r="D57" s="116"/>
      <c r="E57" s="116"/>
      <c r="F57" s="116"/>
      <c r="G57" s="116"/>
      <c r="H57" s="116"/>
      <c r="I57" s="117"/>
      <c r="J57" s="117"/>
      <c r="K57" s="117"/>
      <c r="L57" s="117"/>
    </row>
    <row r="58" spans="1:12" ht="18.75" customHeight="1">
      <c r="A58" s="116" t="s">
        <v>87</v>
      </c>
      <c r="B58" s="116"/>
      <c r="C58" s="116"/>
      <c r="D58" s="116"/>
      <c r="E58" s="116"/>
      <c r="F58" s="116"/>
      <c r="G58" s="116"/>
      <c r="H58" s="116"/>
      <c r="I58" s="117">
        <v>69075.3</v>
      </c>
      <c r="J58" s="117"/>
      <c r="K58" s="117"/>
      <c r="L58" s="117"/>
    </row>
    <row r="59" spans="1:12" ht="18.75" customHeight="1">
      <c r="A59" s="116" t="s">
        <v>88</v>
      </c>
      <c r="B59" s="116"/>
      <c r="C59" s="116"/>
      <c r="D59" s="116"/>
      <c r="E59" s="116"/>
      <c r="F59" s="116"/>
      <c r="G59" s="116"/>
      <c r="H59" s="116"/>
      <c r="I59" s="117"/>
      <c r="J59" s="117"/>
      <c r="K59" s="117"/>
      <c r="L59" s="117"/>
    </row>
    <row r="60" spans="1:12" ht="18.75" customHeight="1">
      <c r="A60" s="116" t="s">
        <v>89</v>
      </c>
      <c r="B60" s="116"/>
      <c r="C60" s="116"/>
      <c r="D60" s="116"/>
      <c r="E60" s="116"/>
      <c r="F60" s="116"/>
      <c r="G60" s="116"/>
      <c r="H60" s="116"/>
      <c r="I60" s="117"/>
      <c r="J60" s="117"/>
      <c r="K60" s="117"/>
      <c r="L60" s="117"/>
    </row>
    <row r="61" spans="1:12" ht="18.75" customHeight="1">
      <c r="A61" s="116" t="s">
        <v>90</v>
      </c>
      <c r="B61" s="116"/>
      <c r="C61" s="116"/>
      <c r="D61" s="116"/>
      <c r="E61" s="116"/>
      <c r="F61" s="116"/>
      <c r="G61" s="116"/>
      <c r="H61" s="116"/>
      <c r="I61" s="117"/>
      <c r="J61" s="117"/>
      <c r="K61" s="117"/>
      <c r="L61" s="117"/>
    </row>
    <row r="62" spans="1:12" ht="18.75" customHeight="1">
      <c r="A62" s="116" t="s">
        <v>91</v>
      </c>
      <c r="B62" s="116"/>
      <c r="C62" s="116"/>
      <c r="D62" s="116"/>
      <c r="E62" s="116"/>
      <c r="F62" s="116"/>
      <c r="G62" s="116"/>
      <c r="H62" s="116"/>
      <c r="I62" s="117">
        <f>I64+I65+I66+I67+I68+I69+I70+I71+I72+I73+I74+I75+I76</f>
        <v>48499.75</v>
      </c>
      <c r="J62" s="117"/>
      <c r="K62" s="117"/>
      <c r="L62" s="117"/>
    </row>
    <row r="63" spans="1:12" ht="18.75" customHeight="1">
      <c r="A63" s="116" t="s">
        <v>64</v>
      </c>
      <c r="B63" s="116"/>
      <c r="C63" s="116"/>
      <c r="D63" s="116"/>
      <c r="E63" s="116"/>
      <c r="F63" s="116"/>
      <c r="G63" s="116"/>
      <c r="H63" s="116"/>
      <c r="I63" s="117"/>
      <c r="J63" s="117"/>
      <c r="K63" s="117"/>
      <c r="L63" s="117"/>
    </row>
    <row r="64" spans="1:12" ht="18.75" customHeight="1">
      <c r="A64" s="116" t="s">
        <v>92</v>
      </c>
      <c r="B64" s="116"/>
      <c r="C64" s="116"/>
      <c r="D64" s="116"/>
      <c r="E64" s="116"/>
      <c r="F64" s="116"/>
      <c r="G64" s="116"/>
      <c r="H64" s="116"/>
      <c r="I64" s="117"/>
      <c r="J64" s="117"/>
      <c r="K64" s="117"/>
      <c r="L64" s="117"/>
    </row>
    <row r="65" spans="1:12" ht="18.75" customHeight="1">
      <c r="A65" s="116" t="s">
        <v>93</v>
      </c>
      <c r="B65" s="116"/>
      <c r="C65" s="116"/>
      <c r="D65" s="116"/>
      <c r="E65" s="116"/>
      <c r="F65" s="116"/>
      <c r="G65" s="116"/>
      <c r="H65" s="116"/>
      <c r="I65" s="117"/>
      <c r="J65" s="117"/>
      <c r="K65" s="117"/>
      <c r="L65" s="117"/>
    </row>
    <row r="66" spans="1:12" ht="18.75" customHeight="1">
      <c r="A66" s="116" t="s">
        <v>94</v>
      </c>
      <c r="B66" s="116"/>
      <c r="C66" s="116"/>
      <c r="D66" s="116"/>
      <c r="E66" s="116"/>
      <c r="F66" s="116"/>
      <c r="G66" s="116"/>
      <c r="H66" s="116"/>
      <c r="I66" s="117"/>
      <c r="J66" s="117"/>
      <c r="K66" s="117"/>
      <c r="L66" s="117"/>
    </row>
    <row r="67" spans="1:12" ht="18.75" customHeight="1">
      <c r="A67" s="116" t="s">
        <v>95</v>
      </c>
      <c r="B67" s="116"/>
      <c r="C67" s="116"/>
      <c r="D67" s="116"/>
      <c r="E67" s="116"/>
      <c r="F67" s="116"/>
      <c r="G67" s="116"/>
      <c r="H67" s="116"/>
      <c r="I67" s="117"/>
      <c r="J67" s="117"/>
      <c r="K67" s="117"/>
      <c r="L67" s="117"/>
    </row>
    <row r="68" spans="1:12" ht="18.75" customHeight="1">
      <c r="A68" s="116" t="s">
        <v>96</v>
      </c>
      <c r="B68" s="116"/>
      <c r="C68" s="116"/>
      <c r="D68" s="116"/>
      <c r="E68" s="116"/>
      <c r="F68" s="116"/>
      <c r="G68" s="116"/>
      <c r="H68" s="116"/>
      <c r="I68" s="117"/>
      <c r="J68" s="117"/>
      <c r="K68" s="117"/>
      <c r="L68" s="117"/>
    </row>
    <row r="69" spans="1:12" ht="18.75" customHeight="1">
      <c r="A69" s="116" t="s">
        <v>97</v>
      </c>
      <c r="B69" s="116"/>
      <c r="C69" s="116"/>
      <c r="D69" s="116"/>
      <c r="E69" s="116"/>
      <c r="F69" s="116"/>
      <c r="G69" s="116"/>
      <c r="H69" s="116"/>
      <c r="I69" s="117">
        <v>25479</v>
      </c>
      <c r="J69" s="117"/>
      <c r="K69" s="117"/>
      <c r="L69" s="117"/>
    </row>
    <row r="70" spans="1:12" ht="18.75" customHeight="1">
      <c r="A70" s="116" t="s">
        <v>98</v>
      </c>
      <c r="B70" s="116"/>
      <c r="C70" s="116"/>
      <c r="D70" s="116"/>
      <c r="E70" s="116"/>
      <c r="F70" s="116"/>
      <c r="G70" s="116"/>
      <c r="H70" s="116"/>
      <c r="I70" s="117"/>
      <c r="J70" s="117"/>
      <c r="K70" s="117"/>
      <c r="L70" s="117"/>
    </row>
    <row r="71" spans="1:12" ht="18.75" customHeight="1">
      <c r="A71" s="116" t="s">
        <v>99</v>
      </c>
      <c r="B71" s="116"/>
      <c r="C71" s="116"/>
      <c r="D71" s="116"/>
      <c r="E71" s="116"/>
      <c r="F71" s="116"/>
      <c r="G71" s="116"/>
      <c r="H71" s="116"/>
      <c r="I71" s="117"/>
      <c r="J71" s="117"/>
      <c r="K71" s="117"/>
      <c r="L71" s="117"/>
    </row>
    <row r="72" spans="1:12" ht="18.75" customHeight="1">
      <c r="A72" s="116" t="s">
        <v>100</v>
      </c>
      <c r="B72" s="116"/>
      <c r="C72" s="116"/>
      <c r="D72" s="116"/>
      <c r="E72" s="116"/>
      <c r="F72" s="116"/>
      <c r="G72" s="116"/>
      <c r="H72" s="116"/>
      <c r="I72" s="117"/>
      <c r="J72" s="117"/>
      <c r="K72" s="117"/>
      <c r="L72" s="117"/>
    </row>
    <row r="73" spans="1:12" ht="18.75" customHeight="1">
      <c r="A73" s="116" t="s">
        <v>101</v>
      </c>
      <c r="B73" s="116"/>
      <c r="C73" s="116"/>
      <c r="D73" s="116"/>
      <c r="E73" s="116"/>
      <c r="F73" s="116"/>
      <c r="G73" s="116"/>
      <c r="H73" s="116"/>
      <c r="I73" s="117">
        <v>23020.75</v>
      </c>
      <c r="J73" s="117"/>
      <c r="K73" s="117"/>
      <c r="L73" s="117"/>
    </row>
    <row r="74" spans="1:12" ht="18.75" customHeight="1">
      <c r="A74" s="116" t="s">
        <v>102</v>
      </c>
      <c r="B74" s="116"/>
      <c r="C74" s="116"/>
      <c r="D74" s="116"/>
      <c r="E74" s="116"/>
      <c r="F74" s="116"/>
      <c r="G74" s="116"/>
      <c r="H74" s="116"/>
      <c r="I74" s="117"/>
      <c r="J74" s="117"/>
      <c r="K74" s="117"/>
      <c r="L74" s="117"/>
    </row>
    <row r="75" spans="1:12" ht="18.75" customHeight="1">
      <c r="A75" s="116" t="s">
        <v>103</v>
      </c>
      <c r="B75" s="116"/>
      <c r="C75" s="116"/>
      <c r="D75" s="116"/>
      <c r="E75" s="116"/>
      <c r="F75" s="116"/>
      <c r="G75" s="116"/>
      <c r="H75" s="116"/>
      <c r="I75" s="117"/>
      <c r="J75" s="117"/>
      <c r="K75" s="117"/>
      <c r="L75" s="117"/>
    </row>
    <row r="76" spans="1:12" ht="18.75" customHeight="1">
      <c r="A76" s="116" t="s">
        <v>104</v>
      </c>
      <c r="B76" s="116"/>
      <c r="C76" s="116"/>
      <c r="D76" s="116"/>
      <c r="E76" s="116"/>
      <c r="F76" s="116"/>
      <c r="G76" s="116"/>
      <c r="H76" s="116"/>
      <c r="I76" s="117"/>
      <c r="J76" s="117"/>
      <c r="K76" s="117"/>
      <c r="L76" s="117"/>
    </row>
  </sheetData>
  <mergeCells count="145">
    <mergeCell ref="A2:L2"/>
    <mergeCell ref="A4:H5"/>
    <mergeCell ref="I4:L5"/>
    <mergeCell ref="A6:H6"/>
    <mergeCell ref="I6:L6"/>
    <mergeCell ref="A10:H10"/>
    <mergeCell ref="I10:L10"/>
    <mergeCell ref="A11:H11"/>
    <mergeCell ref="I11:L11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17:H17"/>
    <mergeCell ref="I17:L17"/>
    <mergeCell ref="A18:H18"/>
    <mergeCell ref="I18:L18"/>
    <mergeCell ref="A13:H13"/>
    <mergeCell ref="I13:L13"/>
    <mergeCell ref="A14:H14"/>
    <mergeCell ref="A15:H15"/>
    <mergeCell ref="I14:L14"/>
    <mergeCell ref="I15:L15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</mergeCells>
  <pageMargins left="0.51181102362204722" right="0.51181102362204722" top="0.55118110236220474" bottom="0.55118110236220474" header="0" footer="0"/>
  <pageSetup paperSize="9" scale="70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5" zoomScaleNormal="76" zoomScaleSheetLayoutView="65" workbookViewId="0">
      <selection activeCell="H13" sqref="H13"/>
    </sheetView>
  </sheetViews>
  <sheetFormatPr defaultColWidth="9.140625" defaultRowHeight="15"/>
  <cols>
    <col min="1" max="1" width="49.5703125" style="1" customWidth="1"/>
    <col min="2" max="2" width="8" style="1" customWidth="1"/>
    <col min="3" max="3" width="8.140625" style="1" customWidth="1"/>
    <col min="4" max="4" width="0.140625" style="1" customWidth="1"/>
    <col min="5" max="5" width="14.85546875" style="1" customWidth="1"/>
    <col min="6" max="6" width="15.5703125" style="1" customWidth="1"/>
    <col min="7" max="7" width="16" style="1" customWidth="1"/>
    <col min="8" max="9" width="16.85546875" style="1" customWidth="1"/>
    <col min="10" max="10" width="14.7109375" style="1" customWidth="1"/>
    <col min="11" max="11" width="12.85546875" style="1" customWidth="1"/>
    <col min="12" max="12" width="15.7109375" style="1" customWidth="1"/>
    <col min="13" max="13" width="16.5703125" style="1" customWidth="1"/>
    <col min="14" max="14" width="14.140625" style="1" customWidth="1"/>
    <col min="15" max="15" width="15.140625" style="1" customWidth="1"/>
    <col min="16" max="16" width="14.42578125" style="1" customWidth="1"/>
    <col min="17" max="16384" width="9.140625" style="1"/>
  </cols>
  <sheetData>
    <row r="1" spans="1:16" ht="22.5" customHeight="1">
      <c r="A1" s="3" t="s">
        <v>148</v>
      </c>
      <c r="O1" s="1" t="s">
        <v>108</v>
      </c>
    </row>
    <row r="2" spans="1:16" ht="19.5" customHeight="1">
      <c r="A2" s="65" t="s">
        <v>200</v>
      </c>
      <c r="B2" s="65"/>
      <c r="C2" s="65"/>
      <c r="D2" s="65"/>
      <c r="E2" s="65"/>
      <c r="F2" s="65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1:16" ht="13.5" customHeight="1">
      <c r="A3" s="65"/>
      <c r="B3" s="65"/>
      <c r="C3" s="65"/>
      <c r="D3" s="65"/>
      <c r="E3" s="65"/>
      <c r="F3" s="65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1:16" ht="54.75" customHeight="1">
      <c r="A4" s="130" t="s">
        <v>0</v>
      </c>
      <c r="B4" s="130" t="s">
        <v>1</v>
      </c>
      <c r="C4" s="130" t="s">
        <v>164</v>
      </c>
      <c r="D4" s="130" t="s">
        <v>165</v>
      </c>
      <c r="E4" s="127">
        <v>2018</v>
      </c>
      <c r="F4" s="128"/>
      <c r="G4" s="128"/>
      <c r="H4" s="129"/>
      <c r="I4" s="124" t="s">
        <v>166</v>
      </c>
      <c r="J4" s="125"/>
      <c r="K4" s="125"/>
      <c r="L4" s="126"/>
      <c r="M4" s="124" t="s">
        <v>167</v>
      </c>
      <c r="N4" s="125"/>
      <c r="O4" s="125"/>
      <c r="P4" s="126"/>
    </row>
    <row r="5" spans="1:16" ht="187.5" customHeight="1">
      <c r="A5" s="131"/>
      <c r="B5" s="131"/>
      <c r="C5" s="131"/>
      <c r="D5" s="131"/>
      <c r="E5" s="67" t="s">
        <v>168</v>
      </c>
      <c r="F5" s="67" t="s">
        <v>169</v>
      </c>
      <c r="G5" s="67" t="s">
        <v>170</v>
      </c>
      <c r="H5" s="67" t="s">
        <v>171</v>
      </c>
      <c r="I5" s="67" t="s">
        <v>168</v>
      </c>
      <c r="J5" s="67" t="s">
        <v>169</v>
      </c>
      <c r="K5" s="67" t="s">
        <v>170</v>
      </c>
      <c r="L5" s="67" t="s">
        <v>171</v>
      </c>
      <c r="M5" s="67" t="s">
        <v>168</v>
      </c>
      <c r="N5" s="67" t="s">
        <v>169</v>
      </c>
      <c r="O5" s="67" t="s">
        <v>170</v>
      </c>
      <c r="P5" s="67" t="s">
        <v>171</v>
      </c>
    </row>
    <row r="6" spans="1:16" ht="23.25" customHeight="1">
      <c r="A6" s="68" t="s">
        <v>172</v>
      </c>
      <c r="B6" s="69">
        <v>100</v>
      </c>
      <c r="C6" s="70"/>
      <c r="D6" s="70"/>
      <c r="E6" s="71">
        <f t="shared" ref="E6:E35" si="0">F6+G6+H6</f>
        <v>20362891.520000003</v>
      </c>
      <c r="F6" s="71">
        <f>F7+F8+F9+F10+F11+F12</f>
        <v>18854391.520000003</v>
      </c>
      <c r="G6" s="71">
        <f t="shared" ref="G6:O6" si="1">G7+G8+G9+G10+G11+G12</f>
        <v>0</v>
      </c>
      <c r="H6" s="71">
        <f>H8+H9+H10+H11+H12</f>
        <v>1508500</v>
      </c>
      <c r="I6" s="71">
        <f t="shared" ref="I6:I35" si="2">J6+K6+L6</f>
        <v>20362891.520000003</v>
      </c>
      <c r="J6" s="71">
        <f t="shared" si="1"/>
        <v>18854391.520000003</v>
      </c>
      <c r="K6" s="71">
        <f t="shared" si="1"/>
        <v>0</v>
      </c>
      <c r="L6" s="71">
        <f>L8+L9+L10+L11+L12</f>
        <v>1508500</v>
      </c>
      <c r="M6" s="71">
        <f t="shared" ref="M6:M35" si="3">N6+O6+P6</f>
        <v>20362891.520000003</v>
      </c>
      <c r="N6" s="71">
        <f t="shared" si="1"/>
        <v>18854391.520000003</v>
      </c>
      <c r="O6" s="71">
        <f t="shared" si="1"/>
        <v>0</v>
      </c>
      <c r="P6" s="71">
        <f>P8+P9+P10+P11+P12</f>
        <v>1508500</v>
      </c>
    </row>
    <row r="7" spans="1:16" ht="21" customHeight="1">
      <c r="A7" s="72" t="s">
        <v>173</v>
      </c>
      <c r="B7" s="73">
        <v>110</v>
      </c>
      <c r="C7" s="74"/>
      <c r="D7" s="74"/>
      <c r="E7" s="75">
        <f t="shared" si="0"/>
        <v>0</v>
      </c>
      <c r="F7" s="76"/>
      <c r="G7" s="76"/>
      <c r="H7" s="76"/>
      <c r="I7" s="75">
        <f t="shared" si="2"/>
        <v>0</v>
      </c>
      <c r="J7" s="76"/>
      <c r="K7" s="76"/>
      <c r="L7" s="76"/>
      <c r="M7" s="75">
        <f t="shared" si="3"/>
        <v>0</v>
      </c>
      <c r="N7" s="76"/>
      <c r="O7" s="76"/>
      <c r="P7" s="76"/>
    </row>
    <row r="8" spans="1:16" ht="20.25" customHeight="1">
      <c r="A8" s="72" t="s">
        <v>174</v>
      </c>
      <c r="B8" s="73">
        <v>120</v>
      </c>
      <c r="C8" s="74"/>
      <c r="D8" s="74"/>
      <c r="E8" s="75">
        <f t="shared" si="0"/>
        <v>20362891.520000003</v>
      </c>
      <c r="F8" s="76">
        <f>F13-F34+F35</f>
        <v>18854391.520000003</v>
      </c>
      <c r="G8" s="76"/>
      <c r="H8" s="76">
        <f>H13-H34+H35</f>
        <v>1508500</v>
      </c>
      <c r="I8" s="75">
        <f t="shared" si="2"/>
        <v>20362891.520000003</v>
      </c>
      <c r="J8" s="76">
        <f>J13-J34+J35</f>
        <v>18854391.520000003</v>
      </c>
      <c r="K8" s="76"/>
      <c r="L8" s="76">
        <f>L13-L34+L35</f>
        <v>1508500</v>
      </c>
      <c r="M8" s="75">
        <f t="shared" si="3"/>
        <v>20362891.520000003</v>
      </c>
      <c r="N8" s="76">
        <f>N13-N34+N35</f>
        <v>18854391.520000003</v>
      </c>
      <c r="O8" s="76"/>
      <c r="P8" s="76">
        <f>P13-P34+P35</f>
        <v>1508500</v>
      </c>
    </row>
    <row r="9" spans="1:16" ht="36.75" customHeight="1">
      <c r="A9" s="77" t="s">
        <v>175</v>
      </c>
      <c r="B9" s="69">
        <v>130</v>
      </c>
      <c r="C9" s="70"/>
      <c r="D9" s="70"/>
      <c r="E9" s="71">
        <f t="shared" si="0"/>
        <v>0</v>
      </c>
      <c r="F9" s="78"/>
      <c r="G9" s="78"/>
      <c r="H9" s="78"/>
      <c r="I9" s="71">
        <f t="shared" si="2"/>
        <v>0</v>
      </c>
      <c r="J9" s="78"/>
      <c r="K9" s="78"/>
      <c r="L9" s="78"/>
      <c r="M9" s="71">
        <f t="shared" si="3"/>
        <v>0</v>
      </c>
      <c r="N9" s="78"/>
      <c r="O9" s="78"/>
      <c r="P9" s="78"/>
    </row>
    <row r="10" spans="1:16" ht="27.75" customHeight="1">
      <c r="A10" s="77" t="s">
        <v>176</v>
      </c>
      <c r="B10" s="69">
        <v>150</v>
      </c>
      <c r="C10" s="70"/>
      <c r="D10" s="70"/>
      <c r="E10" s="71">
        <f t="shared" si="0"/>
        <v>0</v>
      </c>
      <c r="F10" s="78"/>
      <c r="G10" s="78"/>
      <c r="H10" s="78"/>
      <c r="I10" s="71">
        <f t="shared" si="2"/>
        <v>0</v>
      </c>
      <c r="J10" s="78"/>
      <c r="K10" s="78"/>
      <c r="L10" s="78"/>
      <c r="M10" s="71">
        <f t="shared" si="3"/>
        <v>0</v>
      </c>
      <c r="N10" s="78"/>
      <c r="O10" s="78"/>
      <c r="P10" s="78"/>
    </row>
    <row r="11" spans="1:16" ht="18.75" customHeight="1">
      <c r="A11" s="77" t="s">
        <v>177</v>
      </c>
      <c r="B11" s="69">
        <v>160</v>
      </c>
      <c r="C11" s="70"/>
      <c r="D11" s="70"/>
      <c r="E11" s="71">
        <f t="shared" si="0"/>
        <v>0</v>
      </c>
      <c r="F11" s="78"/>
      <c r="G11" s="78"/>
      <c r="H11" s="78"/>
      <c r="I11" s="71">
        <f t="shared" si="2"/>
        <v>0</v>
      </c>
      <c r="J11" s="78"/>
      <c r="K11" s="78"/>
      <c r="L11" s="78"/>
      <c r="M11" s="71">
        <f t="shared" si="3"/>
        <v>0</v>
      </c>
      <c r="N11" s="78"/>
      <c r="O11" s="78"/>
      <c r="P11" s="78"/>
    </row>
    <row r="12" spans="1:16" ht="20.25" customHeight="1">
      <c r="A12" s="77" t="s">
        <v>178</v>
      </c>
      <c r="B12" s="69">
        <v>180</v>
      </c>
      <c r="C12" s="70"/>
      <c r="D12" s="70"/>
      <c r="E12" s="71">
        <f t="shared" si="0"/>
        <v>0</v>
      </c>
      <c r="F12" s="78"/>
      <c r="G12" s="78"/>
      <c r="H12" s="78"/>
      <c r="I12" s="71">
        <f t="shared" si="2"/>
        <v>0</v>
      </c>
      <c r="J12" s="78"/>
      <c r="K12" s="78"/>
      <c r="L12" s="78"/>
      <c r="M12" s="71">
        <f t="shared" si="3"/>
        <v>0</v>
      </c>
      <c r="N12" s="78"/>
      <c r="O12" s="78"/>
      <c r="P12" s="78"/>
    </row>
    <row r="13" spans="1:16" ht="18" customHeight="1">
      <c r="A13" s="79" t="s">
        <v>179</v>
      </c>
      <c r="B13" s="80">
        <v>200</v>
      </c>
      <c r="C13" s="81"/>
      <c r="D13" s="81"/>
      <c r="E13" s="71">
        <f t="shared" si="0"/>
        <v>20904615.790000003</v>
      </c>
      <c r="F13" s="71">
        <f>F14+F19+F23+F29+F27</f>
        <v>19319797.630000003</v>
      </c>
      <c r="G13" s="71">
        <f>G14+G19+G23+G29+G27</f>
        <v>0</v>
      </c>
      <c r="H13" s="71">
        <f>H14+H19+H23+H29+H27</f>
        <v>1584818.16</v>
      </c>
      <c r="I13" s="71">
        <f t="shared" si="2"/>
        <v>20362891.520000003</v>
      </c>
      <c r="J13" s="71">
        <f>J14+J19+J23+J29+J27</f>
        <v>18854391.520000003</v>
      </c>
      <c r="K13" s="71">
        <f>K14+K19+K23+K29+K27</f>
        <v>0</v>
      </c>
      <c r="L13" s="71">
        <f>L14+L19+L23+L29+L27</f>
        <v>1508500</v>
      </c>
      <c r="M13" s="71">
        <f t="shared" si="3"/>
        <v>20362891.520000003</v>
      </c>
      <c r="N13" s="71">
        <f>N14+N19+N23+N29+N27</f>
        <v>18854391.520000003</v>
      </c>
      <c r="O13" s="71">
        <f>O14+O19+O23+O29+O27</f>
        <v>0</v>
      </c>
      <c r="P13" s="71">
        <f>P14+P19+P23+P29+P27</f>
        <v>1508500</v>
      </c>
    </row>
    <row r="14" spans="1:16" ht="15" customHeight="1">
      <c r="A14" s="82" t="s">
        <v>180</v>
      </c>
      <c r="B14" s="80">
        <v>210</v>
      </c>
      <c r="C14" s="83"/>
      <c r="D14" s="83"/>
      <c r="E14" s="71">
        <f t="shared" si="0"/>
        <v>15312391.520000001</v>
      </c>
      <c r="F14" s="84">
        <f>F15+F18</f>
        <v>14912391.520000001</v>
      </c>
      <c r="G14" s="84">
        <f t="shared" ref="G14:P14" si="4">G15+G18</f>
        <v>0</v>
      </c>
      <c r="H14" s="84">
        <f t="shared" si="4"/>
        <v>400000</v>
      </c>
      <c r="I14" s="71">
        <f t="shared" si="2"/>
        <v>15312391.520000001</v>
      </c>
      <c r="J14" s="84">
        <f t="shared" si="4"/>
        <v>14912391.520000001</v>
      </c>
      <c r="K14" s="84">
        <f t="shared" si="4"/>
        <v>0</v>
      </c>
      <c r="L14" s="84">
        <f t="shared" si="4"/>
        <v>400000</v>
      </c>
      <c r="M14" s="71">
        <f t="shared" si="3"/>
        <v>15312391.520000001</v>
      </c>
      <c r="N14" s="84">
        <f t="shared" si="4"/>
        <v>14912391.520000001</v>
      </c>
      <c r="O14" s="84">
        <f t="shared" si="4"/>
        <v>0</v>
      </c>
      <c r="P14" s="84">
        <f t="shared" si="4"/>
        <v>400000</v>
      </c>
    </row>
    <row r="15" spans="1:16" ht="17.25" customHeight="1">
      <c r="A15" s="82" t="s">
        <v>181</v>
      </c>
      <c r="B15" s="121">
        <v>211</v>
      </c>
      <c r="C15" s="83"/>
      <c r="D15" s="83"/>
      <c r="E15" s="71">
        <f t="shared" si="0"/>
        <v>14412391.520000001</v>
      </c>
      <c r="F15" s="84">
        <f>F16+F17</f>
        <v>14412391.520000001</v>
      </c>
      <c r="G15" s="84">
        <f>G16+G17</f>
        <v>0</v>
      </c>
      <c r="H15" s="84">
        <f>H16+H17</f>
        <v>0</v>
      </c>
      <c r="I15" s="71">
        <f t="shared" si="2"/>
        <v>14412391.520000001</v>
      </c>
      <c r="J15" s="84">
        <f>J16+J17</f>
        <v>14412391.520000001</v>
      </c>
      <c r="K15" s="84">
        <f>K16+K17</f>
        <v>0</v>
      </c>
      <c r="L15" s="84">
        <f>L16+L17</f>
        <v>0</v>
      </c>
      <c r="M15" s="71">
        <f t="shared" si="3"/>
        <v>14412391.520000001</v>
      </c>
      <c r="N15" s="84">
        <f>N16+N17</f>
        <v>14412391.520000001</v>
      </c>
      <c r="O15" s="84">
        <f>O16+O17</f>
        <v>0</v>
      </c>
      <c r="P15" s="84">
        <f>P16+P17</f>
        <v>0</v>
      </c>
    </row>
    <row r="16" spans="1:16" ht="28.5" customHeight="1">
      <c r="A16" s="85" t="s">
        <v>182</v>
      </c>
      <c r="B16" s="122"/>
      <c r="C16" s="86">
        <v>111</v>
      </c>
      <c r="D16" s="86">
        <v>211</v>
      </c>
      <c r="E16" s="71">
        <f t="shared" si="0"/>
        <v>11069425.130000001</v>
      </c>
      <c r="F16" s="87">
        <v>11069425.130000001</v>
      </c>
      <c r="G16" s="87"/>
      <c r="H16" s="87"/>
      <c r="I16" s="71">
        <f t="shared" si="2"/>
        <v>11069425.130000001</v>
      </c>
      <c r="J16" s="87">
        <v>11069425.130000001</v>
      </c>
      <c r="K16" s="87"/>
      <c r="L16" s="87"/>
      <c r="M16" s="71">
        <f t="shared" si="3"/>
        <v>11069425.130000001</v>
      </c>
      <c r="N16" s="87">
        <v>11069425.130000001</v>
      </c>
      <c r="O16" s="87"/>
      <c r="P16" s="87"/>
    </row>
    <row r="17" spans="1:16" ht="23.25" customHeight="1">
      <c r="A17" s="85" t="s">
        <v>183</v>
      </c>
      <c r="B17" s="122"/>
      <c r="C17" s="86">
        <v>119</v>
      </c>
      <c r="D17" s="86">
        <v>213</v>
      </c>
      <c r="E17" s="71">
        <f t="shared" si="0"/>
        <v>3342966.39</v>
      </c>
      <c r="F17" s="87">
        <v>3342966.39</v>
      </c>
      <c r="G17" s="87"/>
      <c r="H17" s="87"/>
      <c r="I17" s="71">
        <f t="shared" si="2"/>
        <v>3342966.39</v>
      </c>
      <c r="J17" s="87">
        <v>3342966.39</v>
      </c>
      <c r="K17" s="87"/>
      <c r="L17" s="87"/>
      <c r="M17" s="71">
        <f t="shared" si="3"/>
        <v>3342966.39</v>
      </c>
      <c r="N17" s="87">
        <v>3342966.39</v>
      </c>
      <c r="O17" s="87"/>
      <c r="P17" s="87"/>
    </row>
    <row r="18" spans="1:16" ht="39" customHeight="1">
      <c r="A18" s="85" t="s">
        <v>184</v>
      </c>
      <c r="B18" s="123"/>
      <c r="C18" s="86">
        <v>112</v>
      </c>
      <c r="D18" s="86"/>
      <c r="E18" s="71">
        <f t="shared" si="0"/>
        <v>900000</v>
      </c>
      <c r="F18" s="88">
        <v>500000</v>
      </c>
      <c r="G18" s="88"/>
      <c r="H18" s="88">
        <v>400000</v>
      </c>
      <c r="I18" s="71">
        <f t="shared" si="2"/>
        <v>900000</v>
      </c>
      <c r="J18" s="88">
        <v>500000</v>
      </c>
      <c r="K18" s="88"/>
      <c r="L18" s="88">
        <v>400000</v>
      </c>
      <c r="M18" s="71">
        <f t="shared" si="3"/>
        <v>900000</v>
      </c>
      <c r="N18" s="88">
        <v>500000</v>
      </c>
      <c r="O18" s="88"/>
      <c r="P18" s="88">
        <v>400000</v>
      </c>
    </row>
    <row r="19" spans="1:16" ht="26.25" customHeight="1">
      <c r="A19" s="82" t="s">
        <v>185</v>
      </c>
      <c r="B19" s="121">
        <v>220</v>
      </c>
      <c r="C19" s="83">
        <v>300</v>
      </c>
      <c r="D19" s="83"/>
      <c r="E19" s="71">
        <f t="shared" si="0"/>
        <v>0</v>
      </c>
      <c r="F19" s="84">
        <f>F20+F21+F22</f>
        <v>0</v>
      </c>
      <c r="G19" s="84">
        <f t="shared" ref="G19:P19" si="5">G20+G21+G22</f>
        <v>0</v>
      </c>
      <c r="H19" s="84">
        <f t="shared" si="5"/>
        <v>0</v>
      </c>
      <c r="I19" s="71">
        <f t="shared" si="2"/>
        <v>0</v>
      </c>
      <c r="J19" s="84">
        <f t="shared" si="5"/>
        <v>0</v>
      </c>
      <c r="K19" s="84">
        <f t="shared" si="5"/>
        <v>0</v>
      </c>
      <c r="L19" s="84">
        <f t="shared" si="5"/>
        <v>0</v>
      </c>
      <c r="M19" s="71">
        <f t="shared" si="3"/>
        <v>0</v>
      </c>
      <c r="N19" s="84">
        <f t="shared" si="5"/>
        <v>0</v>
      </c>
      <c r="O19" s="84">
        <f t="shared" si="5"/>
        <v>0</v>
      </c>
      <c r="P19" s="84">
        <f t="shared" si="5"/>
        <v>0</v>
      </c>
    </row>
    <row r="20" spans="1:16" ht="48" customHeight="1">
      <c r="A20" s="85" t="s">
        <v>186</v>
      </c>
      <c r="B20" s="122"/>
      <c r="C20" s="86">
        <v>321</v>
      </c>
      <c r="D20" s="86">
        <v>262</v>
      </c>
      <c r="E20" s="71">
        <f t="shared" si="0"/>
        <v>0</v>
      </c>
      <c r="F20" s="88"/>
      <c r="G20" s="88"/>
      <c r="H20" s="88"/>
      <c r="I20" s="71">
        <f t="shared" si="2"/>
        <v>0</v>
      </c>
      <c r="J20" s="88"/>
      <c r="K20" s="88"/>
      <c r="L20" s="88"/>
      <c r="M20" s="71">
        <f t="shared" si="3"/>
        <v>0</v>
      </c>
      <c r="N20" s="88"/>
      <c r="O20" s="88"/>
      <c r="P20" s="88"/>
    </row>
    <row r="21" spans="1:16" ht="18" customHeight="1">
      <c r="A21" s="85" t="s">
        <v>187</v>
      </c>
      <c r="B21" s="122"/>
      <c r="C21" s="86">
        <v>340</v>
      </c>
      <c r="D21" s="86"/>
      <c r="E21" s="71">
        <f t="shared" si="0"/>
        <v>0</v>
      </c>
      <c r="F21" s="88"/>
      <c r="G21" s="88"/>
      <c r="H21" s="88"/>
      <c r="I21" s="71">
        <f t="shared" si="2"/>
        <v>0</v>
      </c>
      <c r="J21" s="88"/>
      <c r="K21" s="88"/>
      <c r="L21" s="88"/>
      <c r="M21" s="71">
        <f t="shared" si="3"/>
        <v>0</v>
      </c>
      <c r="N21" s="88"/>
      <c r="O21" s="88"/>
      <c r="P21" s="88"/>
    </row>
    <row r="22" spans="1:16" ht="21.75" customHeight="1">
      <c r="A22" s="85" t="s">
        <v>188</v>
      </c>
      <c r="B22" s="123"/>
      <c r="C22" s="86">
        <v>360</v>
      </c>
      <c r="D22" s="86">
        <v>290</v>
      </c>
      <c r="E22" s="71">
        <f t="shared" si="0"/>
        <v>0</v>
      </c>
      <c r="F22" s="88"/>
      <c r="G22" s="88"/>
      <c r="H22" s="88"/>
      <c r="I22" s="71">
        <f t="shared" si="2"/>
        <v>0</v>
      </c>
      <c r="J22" s="88"/>
      <c r="K22" s="88"/>
      <c r="L22" s="88"/>
      <c r="M22" s="71">
        <f t="shared" si="3"/>
        <v>0</v>
      </c>
      <c r="N22" s="88"/>
      <c r="O22" s="88"/>
      <c r="P22" s="88"/>
    </row>
    <row r="23" spans="1:16" ht="28.5" customHeight="1">
      <c r="A23" s="82" t="s">
        <v>189</v>
      </c>
      <c r="B23" s="80">
        <v>230</v>
      </c>
      <c r="C23" s="83">
        <v>850</v>
      </c>
      <c r="D23" s="83"/>
      <c r="E23" s="71">
        <f t="shared" si="0"/>
        <v>7751</v>
      </c>
      <c r="F23" s="84">
        <f>F24+F25+F26</f>
        <v>0</v>
      </c>
      <c r="G23" s="84">
        <f t="shared" ref="G23:P23" si="6">G24+G25+G26</f>
        <v>0</v>
      </c>
      <c r="H23" s="84">
        <f t="shared" si="6"/>
        <v>7751</v>
      </c>
      <c r="I23" s="71">
        <f t="shared" si="2"/>
        <v>0</v>
      </c>
      <c r="J23" s="84">
        <f t="shared" si="6"/>
        <v>0</v>
      </c>
      <c r="K23" s="84">
        <f t="shared" si="6"/>
        <v>0</v>
      </c>
      <c r="L23" s="84">
        <f t="shared" si="6"/>
        <v>0</v>
      </c>
      <c r="M23" s="71">
        <f t="shared" si="3"/>
        <v>0</v>
      </c>
      <c r="N23" s="84">
        <f t="shared" si="6"/>
        <v>0</v>
      </c>
      <c r="O23" s="84">
        <f t="shared" si="6"/>
        <v>0</v>
      </c>
      <c r="P23" s="84">
        <f t="shared" si="6"/>
        <v>0</v>
      </c>
    </row>
    <row r="24" spans="1:16" ht="26.25" customHeight="1">
      <c r="A24" s="85" t="s">
        <v>190</v>
      </c>
      <c r="B24" s="2"/>
      <c r="C24" s="86">
        <v>851</v>
      </c>
      <c r="D24" s="86">
        <v>290</v>
      </c>
      <c r="E24" s="71">
        <f t="shared" si="0"/>
        <v>696</v>
      </c>
      <c r="F24" s="87"/>
      <c r="G24" s="88"/>
      <c r="H24" s="88">
        <v>696</v>
      </c>
      <c r="I24" s="71">
        <f t="shared" si="2"/>
        <v>0</v>
      </c>
      <c r="J24" s="87"/>
      <c r="K24" s="88"/>
      <c r="L24" s="88"/>
      <c r="M24" s="71">
        <f t="shared" si="3"/>
        <v>0</v>
      </c>
      <c r="N24" s="87"/>
      <c r="O24" s="88"/>
      <c r="P24" s="88"/>
    </row>
    <row r="25" spans="1:16" ht="23.25" customHeight="1">
      <c r="A25" s="85" t="s">
        <v>191</v>
      </c>
      <c r="B25" s="2"/>
      <c r="C25" s="86">
        <v>852</v>
      </c>
      <c r="D25" s="86">
        <v>290</v>
      </c>
      <c r="E25" s="71">
        <f t="shared" si="0"/>
        <v>7055</v>
      </c>
      <c r="F25" s="88"/>
      <c r="G25" s="88"/>
      <c r="H25" s="88">
        <v>7055</v>
      </c>
      <c r="I25" s="71">
        <f t="shared" si="2"/>
        <v>0</v>
      </c>
      <c r="J25" s="88"/>
      <c r="K25" s="88"/>
      <c r="L25" s="88"/>
      <c r="M25" s="71">
        <f t="shared" si="3"/>
        <v>0</v>
      </c>
      <c r="N25" s="88"/>
      <c r="O25" s="88"/>
      <c r="P25" s="88"/>
    </row>
    <row r="26" spans="1:16" ht="21" customHeight="1">
      <c r="A26" s="85" t="s">
        <v>192</v>
      </c>
      <c r="B26" s="2"/>
      <c r="C26" s="86">
        <v>853</v>
      </c>
      <c r="D26" s="86">
        <v>290</v>
      </c>
      <c r="E26" s="71">
        <f t="shared" si="0"/>
        <v>0</v>
      </c>
      <c r="F26" s="88"/>
      <c r="G26" s="88"/>
      <c r="H26" s="88"/>
      <c r="I26" s="71">
        <f t="shared" si="2"/>
        <v>0</v>
      </c>
      <c r="J26" s="88"/>
      <c r="K26" s="88"/>
      <c r="L26" s="88"/>
      <c r="M26" s="71">
        <f t="shared" si="3"/>
        <v>0</v>
      </c>
      <c r="N26" s="88"/>
      <c r="O26" s="88"/>
      <c r="P26" s="88"/>
    </row>
    <row r="27" spans="1:16" ht="29.25" customHeight="1">
      <c r="A27" s="82" t="s">
        <v>193</v>
      </c>
      <c r="B27" s="89">
        <v>250</v>
      </c>
      <c r="C27" s="90"/>
      <c r="D27" s="83"/>
      <c r="E27" s="71">
        <f t="shared" si="0"/>
        <v>0</v>
      </c>
      <c r="F27" s="84">
        <f>F28</f>
        <v>0</v>
      </c>
      <c r="G27" s="84">
        <f t="shared" ref="G27:P27" si="7">G28</f>
        <v>0</v>
      </c>
      <c r="H27" s="84">
        <f t="shared" si="7"/>
        <v>0</v>
      </c>
      <c r="I27" s="71">
        <f t="shared" si="2"/>
        <v>0</v>
      </c>
      <c r="J27" s="84">
        <f>J28</f>
        <v>0</v>
      </c>
      <c r="K27" s="84">
        <f t="shared" si="7"/>
        <v>0</v>
      </c>
      <c r="L27" s="84">
        <f t="shared" si="7"/>
        <v>0</v>
      </c>
      <c r="M27" s="71">
        <f t="shared" si="3"/>
        <v>0</v>
      </c>
      <c r="N27" s="84">
        <f>N28</f>
        <v>0</v>
      </c>
      <c r="O27" s="84">
        <f t="shared" si="7"/>
        <v>0</v>
      </c>
      <c r="P27" s="84">
        <f t="shared" si="7"/>
        <v>0</v>
      </c>
    </row>
    <row r="28" spans="1:16" ht="57" customHeight="1">
      <c r="A28" s="85" t="s">
        <v>194</v>
      </c>
      <c r="B28" s="2"/>
      <c r="C28" s="86">
        <v>831</v>
      </c>
      <c r="D28" s="86">
        <v>290</v>
      </c>
      <c r="E28" s="71">
        <f t="shared" si="0"/>
        <v>0</v>
      </c>
      <c r="F28" s="88"/>
      <c r="G28" s="88"/>
      <c r="H28" s="88"/>
      <c r="I28" s="71">
        <f t="shared" si="2"/>
        <v>0</v>
      </c>
      <c r="J28" s="88"/>
      <c r="K28" s="88"/>
      <c r="L28" s="88"/>
      <c r="M28" s="71">
        <f t="shared" si="3"/>
        <v>0</v>
      </c>
      <c r="N28" s="88"/>
      <c r="O28" s="88"/>
      <c r="P28" s="88"/>
    </row>
    <row r="29" spans="1:16" ht="30.75" customHeight="1">
      <c r="A29" s="82" t="s">
        <v>195</v>
      </c>
      <c r="B29" s="80">
        <v>260</v>
      </c>
      <c r="C29" s="83">
        <v>240</v>
      </c>
      <c r="D29" s="83"/>
      <c r="E29" s="71">
        <f t="shared" si="0"/>
        <v>5584473.2700000005</v>
      </c>
      <c r="F29" s="84">
        <f>F30+F31+F32+F33</f>
        <v>4407406.1100000003</v>
      </c>
      <c r="G29" s="84">
        <f t="shared" ref="G29:P29" si="8">G30+G31+G32+G33</f>
        <v>0</v>
      </c>
      <c r="H29" s="84">
        <f t="shared" si="8"/>
        <v>1177067.1599999999</v>
      </c>
      <c r="I29" s="84">
        <f t="shared" si="8"/>
        <v>5050500</v>
      </c>
      <c r="J29" s="84">
        <f t="shared" si="8"/>
        <v>3942000</v>
      </c>
      <c r="K29" s="84">
        <f t="shared" si="8"/>
        <v>0</v>
      </c>
      <c r="L29" s="84">
        <f t="shared" si="8"/>
        <v>1108500</v>
      </c>
      <c r="M29" s="84">
        <f t="shared" si="8"/>
        <v>5050500</v>
      </c>
      <c r="N29" s="84">
        <f t="shared" si="8"/>
        <v>3942000</v>
      </c>
      <c r="O29" s="84">
        <f t="shared" si="8"/>
        <v>0</v>
      </c>
      <c r="P29" s="84">
        <f t="shared" si="8"/>
        <v>1108500</v>
      </c>
    </row>
    <row r="30" spans="1:16" ht="30" customHeight="1">
      <c r="A30" s="85" t="s">
        <v>196</v>
      </c>
      <c r="B30" s="80"/>
      <c r="C30" s="86">
        <v>241</v>
      </c>
      <c r="D30" s="83"/>
      <c r="E30" s="71">
        <f t="shared" si="0"/>
        <v>0</v>
      </c>
      <c r="F30" s="84"/>
      <c r="G30" s="84"/>
      <c r="H30" s="84"/>
      <c r="I30" s="71">
        <f t="shared" si="2"/>
        <v>0</v>
      </c>
      <c r="J30" s="84"/>
      <c r="K30" s="84"/>
      <c r="L30" s="84"/>
      <c r="M30" s="71">
        <f t="shared" si="3"/>
        <v>0</v>
      </c>
      <c r="N30" s="84"/>
      <c r="O30" s="84"/>
      <c r="P30" s="84"/>
    </row>
    <row r="31" spans="1:16" ht="42.75" customHeight="1">
      <c r="A31" s="85" t="s">
        <v>197</v>
      </c>
      <c r="B31" s="80"/>
      <c r="C31" s="86">
        <v>243</v>
      </c>
      <c r="D31" s="83"/>
      <c r="E31" s="71">
        <f t="shared" si="0"/>
        <v>0</v>
      </c>
      <c r="F31" s="84"/>
      <c r="G31" s="84"/>
      <c r="H31" s="84"/>
      <c r="I31" s="71">
        <f t="shared" si="2"/>
        <v>0</v>
      </c>
      <c r="J31" s="84"/>
      <c r="K31" s="84"/>
      <c r="L31" s="84"/>
      <c r="M31" s="71">
        <f t="shared" si="3"/>
        <v>0</v>
      </c>
      <c r="N31" s="84"/>
      <c r="O31" s="84"/>
      <c r="P31" s="84"/>
    </row>
    <row r="32" spans="1:16" ht="42.75" customHeight="1">
      <c r="A32" s="85" t="s">
        <v>198</v>
      </c>
      <c r="B32" s="2"/>
      <c r="C32" s="86">
        <v>244</v>
      </c>
      <c r="D32" s="86"/>
      <c r="E32" s="91">
        <f t="shared" si="0"/>
        <v>5584473.2700000005</v>
      </c>
      <c r="F32" s="88">
        <f>3942000+465406.11</f>
        <v>4407406.1100000003</v>
      </c>
      <c r="G32" s="88"/>
      <c r="H32" s="88">
        <v>1177067.1599999999</v>
      </c>
      <c r="I32" s="71">
        <f t="shared" si="2"/>
        <v>5050500</v>
      </c>
      <c r="J32" s="88">
        <v>3942000</v>
      </c>
      <c r="K32" s="88"/>
      <c r="L32" s="88">
        <v>1108500</v>
      </c>
      <c r="M32" s="71">
        <f t="shared" si="3"/>
        <v>5050500</v>
      </c>
      <c r="N32" s="88">
        <v>3942000</v>
      </c>
      <c r="O32" s="88"/>
      <c r="P32" s="88">
        <v>1108500</v>
      </c>
    </row>
    <row r="33" spans="1:16" ht="66.75" customHeight="1">
      <c r="A33" s="85" t="s">
        <v>199</v>
      </c>
      <c r="B33" s="2"/>
      <c r="C33" s="86">
        <v>245</v>
      </c>
      <c r="D33" s="86"/>
      <c r="E33" s="71">
        <f t="shared" si="0"/>
        <v>0</v>
      </c>
      <c r="F33" s="92"/>
      <c r="G33" s="88"/>
      <c r="H33" s="88"/>
      <c r="I33" s="71">
        <f t="shared" si="2"/>
        <v>0</v>
      </c>
      <c r="J33" s="88"/>
      <c r="K33" s="88"/>
      <c r="L33" s="88"/>
      <c r="M33" s="71">
        <f t="shared" si="3"/>
        <v>0</v>
      </c>
      <c r="N33" s="88"/>
      <c r="O33" s="88"/>
      <c r="P33" s="88"/>
    </row>
    <row r="34" spans="1:16" ht="18" customHeight="1">
      <c r="A34" s="93" t="s">
        <v>6</v>
      </c>
      <c r="B34" s="80">
        <v>500</v>
      </c>
      <c r="C34" s="93"/>
      <c r="D34" s="93"/>
      <c r="E34" s="71">
        <f t="shared" si="0"/>
        <v>541724.27</v>
      </c>
      <c r="F34" s="84">
        <v>465406.11</v>
      </c>
      <c r="G34" s="71"/>
      <c r="H34" s="94">
        <v>76318.16</v>
      </c>
      <c r="I34" s="71">
        <f t="shared" si="2"/>
        <v>0</v>
      </c>
      <c r="J34" s="95"/>
      <c r="K34" s="95"/>
      <c r="L34" s="95"/>
      <c r="M34" s="71">
        <f t="shared" si="3"/>
        <v>0</v>
      </c>
      <c r="N34" s="95"/>
      <c r="O34" s="95"/>
      <c r="P34" s="95"/>
    </row>
    <row r="35" spans="1:16" ht="33.75" customHeight="1">
      <c r="A35" s="93" t="s">
        <v>8</v>
      </c>
      <c r="B35" s="80">
        <v>600</v>
      </c>
      <c r="C35" s="96"/>
      <c r="D35" s="96"/>
      <c r="E35" s="71">
        <f t="shared" si="0"/>
        <v>0</v>
      </c>
      <c r="F35" s="97"/>
      <c r="G35" s="98"/>
      <c r="H35" s="94"/>
      <c r="I35" s="71">
        <f t="shared" si="2"/>
        <v>0</v>
      </c>
      <c r="J35" s="98"/>
      <c r="K35" s="98"/>
      <c r="L35" s="98"/>
      <c r="M35" s="71">
        <f t="shared" si="3"/>
        <v>0</v>
      </c>
      <c r="N35" s="98"/>
      <c r="O35" s="98"/>
      <c r="P35" s="98"/>
    </row>
  </sheetData>
  <mergeCells count="9">
    <mergeCell ref="B19:B22"/>
    <mergeCell ref="I4:L4"/>
    <mergeCell ref="M4:P4"/>
    <mergeCell ref="E4:H4"/>
    <mergeCell ref="A4:A5"/>
    <mergeCell ref="B4:B5"/>
    <mergeCell ref="C4:C5"/>
    <mergeCell ref="D4:D5"/>
    <mergeCell ref="B15:B18"/>
  </mergeCells>
  <pageMargins left="0.31496062992125984" right="0.31496062992125984" top="0.35433070866141736" bottom="0.35433070866141736" header="0" footer="0"/>
  <pageSetup paperSize="9" scale="56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view="pageBreakPreview" zoomScale="60" workbookViewId="0">
      <selection activeCell="A3" sqref="A3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5.5703125" customWidth="1"/>
    <col min="7" max="7" width="15.42578125" customWidth="1"/>
    <col min="8" max="8" width="18.7109375" customWidth="1"/>
    <col min="9" max="9" width="19.5703125" customWidth="1"/>
    <col min="10" max="10" width="17.42578125" customWidth="1"/>
    <col min="11" max="11" width="14.85546875" customWidth="1"/>
    <col min="12" max="12" width="15.28515625" customWidth="1"/>
  </cols>
  <sheetData>
    <row r="1" spans="1:12" ht="17.2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 t="s">
        <v>2</v>
      </c>
    </row>
    <row r="2" spans="1:12" ht="27.75" customHeight="1">
      <c r="A2" s="3" t="s">
        <v>151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2">
      <c r="A3" s="38" t="s">
        <v>205</v>
      </c>
      <c r="B3" s="38" t="s">
        <v>158</v>
      </c>
      <c r="C3" s="58"/>
      <c r="D3" s="58"/>
      <c r="E3" s="58"/>
      <c r="F3" s="58"/>
      <c r="G3" s="58"/>
      <c r="H3" s="3"/>
      <c r="I3" s="3"/>
      <c r="J3" s="3"/>
      <c r="K3" s="3"/>
    </row>
    <row r="5" spans="1:12" ht="27.75" customHeight="1">
      <c r="A5" s="132" t="s">
        <v>110</v>
      </c>
      <c r="B5" s="132" t="s">
        <v>1</v>
      </c>
      <c r="C5" s="132" t="s">
        <v>111</v>
      </c>
      <c r="D5" s="135" t="s">
        <v>112</v>
      </c>
      <c r="E5" s="136"/>
      <c r="F5" s="136"/>
      <c r="G5" s="136"/>
      <c r="H5" s="136"/>
      <c r="I5" s="136"/>
      <c r="J5" s="136"/>
      <c r="K5" s="136"/>
      <c r="L5" s="137"/>
    </row>
    <row r="6" spans="1:12" ht="30" customHeight="1">
      <c r="A6" s="133"/>
      <c r="B6" s="133"/>
      <c r="C6" s="133"/>
      <c r="D6" s="138" t="s">
        <v>113</v>
      </c>
      <c r="E6" s="138"/>
      <c r="F6" s="138"/>
      <c r="G6" s="135" t="s">
        <v>41</v>
      </c>
      <c r="H6" s="136"/>
      <c r="I6" s="136"/>
      <c r="J6" s="136"/>
      <c r="K6" s="136"/>
      <c r="L6" s="137"/>
    </row>
    <row r="7" spans="1:12" ht="110.25" customHeight="1">
      <c r="A7" s="133"/>
      <c r="B7" s="133"/>
      <c r="C7" s="133"/>
      <c r="D7" s="138"/>
      <c r="E7" s="138"/>
      <c r="F7" s="138"/>
      <c r="G7" s="138" t="s">
        <v>114</v>
      </c>
      <c r="H7" s="138"/>
      <c r="I7" s="138"/>
      <c r="J7" s="136" t="s">
        <v>115</v>
      </c>
      <c r="K7" s="136"/>
      <c r="L7" s="137"/>
    </row>
    <row r="8" spans="1:12" ht="60">
      <c r="A8" s="134"/>
      <c r="B8" s="134"/>
      <c r="C8" s="134"/>
      <c r="D8" s="64" t="s">
        <v>159</v>
      </c>
      <c r="E8" s="64" t="s">
        <v>160</v>
      </c>
      <c r="F8" s="64" t="s">
        <v>161</v>
      </c>
      <c r="G8" s="64" t="s">
        <v>159</v>
      </c>
      <c r="H8" s="64" t="s">
        <v>160</v>
      </c>
      <c r="I8" s="64" t="s">
        <v>161</v>
      </c>
      <c r="J8" s="64" t="s">
        <v>159</v>
      </c>
      <c r="K8" s="64" t="s">
        <v>160</v>
      </c>
      <c r="L8" s="64" t="s">
        <v>161</v>
      </c>
    </row>
    <row r="9" spans="1:12">
      <c r="A9" s="39">
        <v>1</v>
      </c>
      <c r="B9" s="39">
        <v>2</v>
      </c>
      <c r="C9" s="39">
        <v>3</v>
      </c>
      <c r="D9" s="39">
        <v>4</v>
      </c>
      <c r="E9" s="39">
        <v>5</v>
      </c>
      <c r="F9" s="39">
        <v>6</v>
      </c>
      <c r="G9" s="39">
        <v>7</v>
      </c>
      <c r="H9" s="39">
        <v>8</v>
      </c>
      <c r="I9" s="39">
        <v>9</v>
      </c>
      <c r="J9" s="39">
        <v>10</v>
      </c>
      <c r="K9" s="39">
        <v>11</v>
      </c>
      <c r="L9" s="39">
        <v>12</v>
      </c>
    </row>
    <row r="10" spans="1:12" ht="51.75" customHeight="1">
      <c r="A10" s="2" t="s">
        <v>116</v>
      </c>
      <c r="B10" s="41" t="s">
        <v>117</v>
      </c>
      <c r="C10" s="40" t="s">
        <v>107</v>
      </c>
      <c r="D10" s="43">
        <f>D11+D12</f>
        <v>5584473.2700000005</v>
      </c>
      <c r="E10" s="43">
        <f t="shared" ref="E10:L10" si="0">E11+E12</f>
        <v>5050500</v>
      </c>
      <c r="F10" s="43">
        <f t="shared" si="0"/>
        <v>5050500</v>
      </c>
      <c r="G10" s="43">
        <f t="shared" si="0"/>
        <v>5584473.2700000005</v>
      </c>
      <c r="H10" s="43">
        <f t="shared" si="0"/>
        <v>5050500</v>
      </c>
      <c r="I10" s="43">
        <f t="shared" si="0"/>
        <v>5050500</v>
      </c>
      <c r="J10" s="43">
        <f t="shared" si="0"/>
        <v>0</v>
      </c>
      <c r="K10" s="43">
        <f t="shared" si="0"/>
        <v>0</v>
      </c>
      <c r="L10" s="43">
        <f t="shared" si="0"/>
        <v>0</v>
      </c>
    </row>
    <row r="11" spans="1:12" ht="75">
      <c r="A11" s="2" t="s">
        <v>118</v>
      </c>
      <c r="B11" s="42">
        <v>1001</v>
      </c>
      <c r="C11" s="40" t="s">
        <v>107</v>
      </c>
      <c r="D11" s="43">
        <f>G11+J11</f>
        <v>33730.559999999998</v>
      </c>
      <c r="E11" s="43">
        <f t="shared" ref="E11" si="1">H11+K11</f>
        <v>0</v>
      </c>
      <c r="F11" s="43">
        <f t="shared" ref="F11" si="2">I11+L11</f>
        <v>0</v>
      </c>
      <c r="G11" s="43">
        <v>33730.559999999998</v>
      </c>
      <c r="H11" s="43">
        <v>0</v>
      </c>
      <c r="I11" s="43">
        <v>0</v>
      </c>
      <c r="J11" s="40">
        <v>0</v>
      </c>
      <c r="K11" s="40">
        <v>0</v>
      </c>
      <c r="L11" s="40">
        <v>0</v>
      </c>
    </row>
    <row r="12" spans="1:12" ht="51.75" customHeight="1">
      <c r="A12" s="2" t="s">
        <v>119</v>
      </c>
      <c r="B12" s="42">
        <v>2001</v>
      </c>
      <c r="C12" s="40"/>
      <c r="D12" s="43">
        <f>G12+J12</f>
        <v>5550742.7100000009</v>
      </c>
      <c r="E12" s="43">
        <f t="shared" ref="E12:F12" si="3">H12+K12</f>
        <v>5050500</v>
      </c>
      <c r="F12" s="43">
        <f t="shared" si="3"/>
        <v>5050500</v>
      </c>
      <c r="G12" s="43">
        <f>'Таблица 2'!E29-'Таблица 2.1.'!G11</f>
        <v>5550742.7100000009</v>
      </c>
      <c r="H12" s="43">
        <f>'Таблица 2'!I32</f>
        <v>5050500</v>
      </c>
      <c r="I12" s="43">
        <f>'Таблица 2'!M32</f>
        <v>5050500</v>
      </c>
      <c r="J12" s="40">
        <v>0</v>
      </c>
      <c r="K12" s="40">
        <v>0</v>
      </c>
      <c r="L12" s="40">
        <v>0</v>
      </c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7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="60" workbookViewId="0">
      <selection activeCell="C11" sqref="C11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4"/>
      <c r="B1" s="4"/>
      <c r="C1" s="5" t="s">
        <v>3</v>
      </c>
    </row>
    <row r="2" spans="1:3" ht="15.75">
      <c r="A2" s="4" t="s">
        <v>152</v>
      </c>
      <c r="B2" s="4"/>
      <c r="C2" s="4"/>
    </row>
    <row r="3" spans="1:3" ht="15.75">
      <c r="A3" s="59" t="s">
        <v>162</v>
      </c>
      <c r="B3" s="4" t="s">
        <v>153</v>
      </c>
      <c r="C3" s="4"/>
    </row>
    <row r="4" spans="1:3" ht="15.75">
      <c r="A4" s="60" t="s">
        <v>4</v>
      </c>
      <c r="B4" s="4"/>
      <c r="C4" s="4"/>
    </row>
    <row r="5" spans="1:3" ht="15.75">
      <c r="A5" s="4"/>
      <c r="B5" s="4"/>
      <c r="C5" s="4"/>
    </row>
    <row r="6" spans="1:3" ht="69" customHeight="1">
      <c r="A6" s="6" t="s">
        <v>0</v>
      </c>
      <c r="B6" s="6" t="s">
        <v>1</v>
      </c>
      <c r="C6" s="6" t="s">
        <v>5</v>
      </c>
    </row>
    <row r="7" spans="1:3" ht="15.75">
      <c r="A7" s="7">
        <v>1</v>
      </c>
      <c r="B7" s="7">
        <v>2</v>
      </c>
      <c r="C7" s="7">
        <v>3</v>
      </c>
    </row>
    <row r="8" spans="1:3" ht="26.25" customHeight="1">
      <c r="A8" s="8" t="s">
        <v>6</v>
      </c>
      <c r="B8" s="9" t="s">
        <v>7</v>
      </c>
      <c r="C8" s="16">
        <v>27230</v>
      </c>
    </row>
    <row r="9" spans="1:3" ht="20.25" customHeight="1">
      <c r="A9" s="8" t="s">
        <v>8</v>
      </c>
      <c r="B9" s="9" t="s">
        <v>9</v>
      </c>
      <c r="C9" s="16">
        <v>0</v>
      </c>
    </row>
    <row r="10" spans="1:3" ht="21.75" customHeight="1">
      <c r="A10" s="8" t="s">
        <v>10</v>
      </c>
      <c r="B10" s="9" t="s">
        <v>11</v>
      </c>
      <c r="C10" s="16">
        <v>0</v>
      </c>
    </row>
    <row r="11" spans="1:3" ht="21.75" customHeight="1">
      <c r="A11" s="8" t="s">
        <v>12</v>
      </c>
      <c r="B11" s="9" t="s">
        <v>13</v>
      </c>
      <c r="C11" s="16">
        <v>27230</v>
      </c>
    </row>
    <row r="12" spans="1:3" ht="18.75">
      <c r="C12" s="10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C8" sqref="C8"/>
    </sheetView>
  </sheetViews>
  <sheetFormatPr defaultRowHeight="15"/>
  <cols>
    <col min="1" max="1" width="96.28515625" customWidth="1"/>
    <col min="2" max="2" width="37.42578125" customWidth="1"/>
    <col min="3" max="3" width="38.7109375" customWidth="1"/>
  </cols>
  <sheetData>
    <row r="1" spans="1:3" ht="15.75">
      <c r="A1" s="11"/>
      <c r="B1" s="11"/>
      <c r="C1" s="12" t="s">
        <v>14</v>
      </c>
    </row>
    <row r="2" spans="1:3" ht="15.75">
      <c r="A2" s="4" t="s">
        <v>149</v>
      </c>
      <c r="B2" s="11"/>
      <c r="C2" s="11"/>
    </row>
    <row r="3" spans="1:3" ht="15.75">
      <c r="A3" s="11"/>
      <c r="B3" s="11"/>
      <c r="C3" s="11"/>
    </row>
    <row r="4" spans="1:3" ht="15.75">
      <c r="A4" s="13" t="s">
        <v>0</v>
      </c>
      <c r="B4" s="13" t="s">
        <v>1</v>
      </c>
      <c r="C4" s="13" t="s">
        <v>15</v>
      </c>
    </row>
    <row r="5" spans="1:3" ht="28.5" customHeight="1">
      <c r="A5" s="13">
        <v>1</v>
      </c>
      <c r="B5" s="13">
        <v>2</v>
      </c>
      <c r="C5" s="13">
        <v>3</v>
      </c>
    </row>
    <row r="6" spans="1:3" ht="34.5" customHeight="1">
      <c r="A6" s="61" t="s">
        <v>16</v>
      </c>
      <c r="B6" s="62" t="s">
        <v>7</v>
      </c>
      <c r="C6" s="63">
        <v>0</v>
      </c>
    </row>
    <row r="7" spans="1:3" ht="65.25" customHeight="1">
      <c r="A7" s="14" t="s">
        <v>17</v>
      </c>
      <c r="B7" s="9" t="s">
        <v>9</v>
      </c>
      <c r="C7" s="15">
        <v>0</v>
      </c>
    </row>
    <row r="8" spans="1:3" ht="54" customHeight="1">
      <c r="A8" s="14" t="s">
        <v>18</v>
      </c>
      <c r="B8" s="9" t="s">
        <v>11</v>
      </c>
      <c r="C8" s="16">
        <v>27230</v>
      </c>
    </row>
    <row r="9" spans="1:3" ht="17.25" customHeight="1">
      <c r="A9" s="11"/>
      <c r="B9" s="11"/>
      <c r="C9" s="11"/>
    </row>
    <row r="10" spans="1:3" ht="83.25" customHeight="1">
      <c r="A10" s="50" t="s">
        <v>154</v>
      </c>
      <c r="B10" s="51"/>
      <c r="C10" s="52" t="s">
        <v>155</v>
      </c>
    </row>
    <row r="11" spans="1:3" ht="15.75">
      <c r="A11" s="53"/>
      <c r="B11" s="17"/>
      <c r="C11" s="54"/>
    </row>
    <row r="12" spans="1:3" ht="15.75" customHeight="1">
      <c r="A12" s="55"/>
      <c r="B12" s="17"/>
      <c r="C12" s="54"/>
    </row>
    <row r="13" spans="1:3" ht="30.75" customHeight="1">
      <c r="A13" s="56" t="s">
        <v>124</v>
      </c>
      <c r="B13" s="57"/>
      <c r="C13" s="54" t="s">
        <v>125</v>
      </c>
    </row>
    <row r="14" spans="1:3" ht="15.75">
      <c r="A14" s="55"/>
      <c r="B14" s="17"/>
      <c r="C14" s="54"/>
    </row>
    <row r="15" spans="1:3" ht="15.75">
      <c r="A15" s="55"/>
      <c r="B15" s="17"/>
      <c r="C15" s="54"/>
    </row>
    <row r="16" spans="1:3" ht="15.75">
      <c r="A16" s="56" t="s">
        <v>163</v>
      </c>
      <c r="B16" s="57"/>
      <c r="C16" s="54" t="s">
        <v>126</v>
      </c>
    </row>
    <row r="17" spans="1:3" ht="15.75">
      <c r="A17" s="19"/>
      <c r="B17" s="17"/>
      <c r="C17" s="18"/>
    </row>
    <row r="18" spans="1:3" ht="15.75">
      <c r="A18" s="19"/>
      <c r="B18" s="17"/>
      <c r="C18" s="18"/>
    </row>
    <row r="19" spans="1:3" ht="15.75">
      <c r="A19" s="19"/>
      <c r="B19" s="17"/>
      <c r="C19" s="18"/>
    </row>
    <row r="20" spans="1:3" ht="15.75">
      <c r="A20" s="19"/>
      <c r="B20" s="17"/>
      <c r="C20" s="18"/>
    </row>
    <row r="21" spans="1:3" ht="15.75">
      <c r="A21" s="19"/>
      <c r="B21" s="17"/>
      <c r="C21" s="18"/>
    </row>
  </sheetData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АсташкинаИО</cp:lastModifiedBy>
  <cp:lastPrinted>2018-12-21T07:01:12Z</cp:lastPrinted>
  <dcterms:created xsi:type="dcterms:W3CDTF">2016-05-25T03:20:39Z</dcterms:created>
  <dcterms:modified xsi:type="dcterms:W3CDTF">2018-12-21T07:01:52Z</dcterms:modified>
  <dc:description>exif_MSED_e1ebfc430291ea87844e7ee6b187fc5577aabedad748d864d0b4412ccd5cd316</dc:description>
</cp:coreProperties>
</file>