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 activeTab="3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титул'!$A$1:$L$76</definedName>
    <definedName name="_xlnm.Print_Area" localSheetId="2">'Таблица 2'!$A$1:$P$53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F8" i="1"/>
  <c r="O15" l="1"/>
  <c r="J15"/>
  <c r="J6"/>
  <c r="K6"/>
  <c r="L6"/>
  <c r="N6"/>
  <c r="O6"/>
  <c r="P6"/>
  <c r="I7"/>
  <c r="M7"/>
  <c r="I8"/>
  <c r="M8"/>
  <c r="I9"/>
  <c r="M9"/>
  <c r="I10"/>
  <c r="M10"/>
  <c r="I11"/>
  <c r="M11"/>
  <c r="I12"/>
  <c r="M12"/>
  <c r="I13"/>
  <c r="M13"/>
  <c r="J16"/>
  <c r="K16"/>
  <c r="K15" s="1"/>
  <c r="L16"/>
  <c r="L15" s="1"/>
  <c r="N16"/>
  <c r="N15" s="1"/>
  <c r="O16"/>
  <c r="P16"/>
  <c r="P15" s="1"/>
  <c r="I17"/>
  <c r="M17"/>
  <c r="I18"/>
  <c r="M18"/>
  <c r="J19"/>
  <c r="K19"/>
  <c r="L19"/>
  <c r="N19"/>
  <c r="O19"/>
  <c r="P19"/>
  <c r="I20"/>
  <c r="M20"/>
  <c r="I21"/>
  <c r="M21"/>
  <c r="I22"/>
  <c r="M22"/>
  <c r="I23"/>
  <c r="M23"/>
  <c r="I24"/>
  <c r="M24"/>
  <c r="I25"/>
  <c r="M25"/>
  <c r="I26"/>
  <c r="M26"/>
  <c r="I27"/>
  <c r="M27"/>
  <c r="J28"/>
  <c r="K28"/>
  <c r="L28"/>
  <c r="N28"/>
  <c r="O28"/>
  <c r="P28"/>
  <c r="I29"/>
  <c r="M29"/>
  <c r="I30"/>
  <c r="M30"/>
  <c r="I31"/>
  <c r="I32"/>
  <c r="M32"/>
  <c r="I33"/>
  <c r="M33"/>
  <c r="J34"/>
  <c r="K34"/>
  <c r="L34"/>
  <c r="N34"/>
  <c r="O34"/>
  <c r="M34" s="1"/>
  <c r="P34"/>
  <c r="I35"/>
  <c r="M35"/>
  <c r="I37"/>
  <c r="M37"/>
  <c r="I38"/>
  <c r="M38"/>
  <c r="J39"/>
  <c r="J36" s="1"/>
  <c r="K39"/>
  <c r="K36" s="1"/>
  <c r="L39"/>
  <c r="L36" s="1"/>
  <c r="N39"/>
  <c r="N36" s="1"/>
  <c r="O39"/>
  <c r="O36" s="1"/>
  <c r="P39"/>
  <c r="P36" s="1"/>
  <c r="I40"/>
  <c r="M40"/>
  <c r="I41"/>
  <c r="M41"/>
  <c r="I42"/>
  <c r="M42"/>
  <c r="I43"/>
  <c r="M43"/>
  <c r="I44"/>
  <c r="M44"/>
  <c r="I45"/>
  <c r="M45"/>
  <c r="I46"/>
  <c r="M46"/>
  <c r="I47"/>
  <c r="M47"/>
  <c r="I48"/>
  <c r="M48"/>
  <c r="I49"/>
  <c r="M49"/>
  <c r="I50"/>
  <c r="M50"/>
  <c r="I51"/>
  <c r="M51"/>
  <c r="I52"/>
  <c r="M52"/>
  <c r="I53"/>
  <c r="M53"/>
  <c r="G28"/>
  <c r="H28"/>
  <c r="F28"/>
  <c r="E31"/>
  <c r="G39"/>
  <c r="G36" s="1"/>
  <c r="H39"/>
  <c r="H36" s="1"/>
  <c r="F39"/>
  <c r="E44"/>
  <c r="F36"/>
  <c r="E40"/>
  <c r="E41"/>
  <c r="E42"/>
  <c r="E43"/>
  <c r="E45"/>
  <c r="E46"/>
  <c r="E47"/>
  <c r="E48"/>
  <c r="E49"/>
  <c r="E50"/>
  <c r="E51"/>
  <c r="E52"/>
  <c r="E53"/>
  <c r="I34" l="1"/>
  <c r="M28"/>
  <c r="M6"/>
  <c r="M39"/>
  <c r="M36" s="1"/>
  <c r="I28"/>
  <c r="I6"/>
  <c r="M19"/>
  <c r="I19"/>
  <c r="J14"/>
  <c r="I15"/>
  <c r="O14"/>
  <c r="L14"/>
  <c r="N14"/>
  <c r="M15"/>
  <c r="I36"/>
  <c r="P14"/>
  <c r="K14"/>
  <c r="M16"/>
  <c r="I16"/>
  <c r="I39"/>
  <c r="H6"/>
  <c r="E7"/>
  <c r="E8"/>
  <c r="E9"/>
  <c r="E11"/>
  <c r="E12"/>
  <c r="E13"/>
  <c r="J9" i="9"/>
  <c r="K9"/>
  <c r="L9"/>
  <c r="M14" i="1" l="1"/>
  <c r="I14"/>
  <c r="H11" i="9"/>
  <c r="E11" l="1"/>
  <c r="E9" s="1"/>
  <c r="H9"/>
  <c r="I11"/>
  <c r="E39" i="1"/>
  <c r="F34"/>
  <c r="G6"/>
  <c r="F19"/>
  <c r="H34"/>
  <c r="G34"/>
  <c r="H19"/>
  <c r="G19"/>
  <c r="H16"/>
  <c r="G16"/>
  <c r="G15" s="1"/>
  <c r="F16"/>
  <c r="F15" s="1"/>
  <c r="E21"/>
  <c r="E24"/>
  <c r="E33"/>
  <c r="E32"/>
  <c r="E30"/>
  <c r="E29"/>
  <c r="E35"/>
  <c r="E27"/>
  <c r="E26"/>
  <c r="E25"/>
  <c r="E38"/>
  <c r="E37"/>
  <c r="E23"/>
  <c r="E22"/>
  <c r="E20"/>
  <c r="E18"/>
  <c r="E17"/>
  <c r="H15" l="1"/>
  <c r="H14" s="1"/>
  <c r="E34"/>
  <c r="F11" i="9"/>
  <c r="F9" s="1"/>
  <c r="I9"/>
  <c r="E28" i="1"/>
  <c r="E19"/>
  <c r="E36"/>
  <c r="G11" i="9" s="1"/>
  <c r="G14" i="1"/>
  <c r="E16"/>
  <c r="D11" i="9" l="1"/>
  <c r="D9" s="1"/>
  <c r="G9"/>
  <c r="F14" i="1"/>
  <c r="E15"/>
  <c r="E14" l="1"/>
  <c r="E10" l="1"/>
  <c r="F6"/>
  <c r="E6" s="1"/>
</calcChain>
</file>

<file path=xl/sharedStrings.xml><?xml version="1.0" encoding="utf-8"?>
<sst xmlns="http://schemas.openxmlformats.org/spreadsheetml/2006/main" count="275" uniqueCount="237">
  <si>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</si>
  <si>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</si>
  <si>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</si>
  <si>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</si>
  <si>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</si>
  <si>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</si>
  <si>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</si>
  <si>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</si>
  <si>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</si>
  <si>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</si>
  <si>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</si>
  <si>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</si>
  <si>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</si>
  <si>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</si>
  <si>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</si>
  <si>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</si>
  <si>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</si>
  <si>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</si>
  <si>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</si>
  <si>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</si>
  <si>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</si>
  <si>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</si>
  <si>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</si>
  <si>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</si>
  <si>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</si>
  <si>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</si>
  <si>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</si>
  <si>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</si>
  <si>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</si>
  <si>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</si>
  <si>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</si>
  <si>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</si>
  <si>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</si>
  <si>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</si>
  <si>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</si>
  <si>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</si>
  <si>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</si>
  <si>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</si>
  <si>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</si>
  <si>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</si>
  <si>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</si>
  <si>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</si>
  <si>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</si>
  <si>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</si>
  <si>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</si>
  <si>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</si>
  <si>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</si>
  <si>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</si>
  <si>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</si>
  <si>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</si>
  <si>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</si>
  <si>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</si>
  <si>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</si>
  <si>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</si>
  <si>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</si>
  <si>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</si>
  <si>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</si>
  <si>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</si>
  <si>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</si>
  <si>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</si>
  <si>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</si>
  <si>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</si>
  <si>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</si>
  <si>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</si>
  <si>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</si>
  <si>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</si>
  <si>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</si>
  <si>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</si>
  <si>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</si>
  <si>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</si>
  <si>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</si>
  <si>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</si>
  <si>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</si>
  <si>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</si>
  <si>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</si>
  <si>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</si>
  <si>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</si>
  <si>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</si>
  <si>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</si>
  <si>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</si>
  <si>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</si>
  <si>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</si>
  <si>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</si>
  <si>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</si>
  <si>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</si>
  <si>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</si>
  <si>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</si>
  <si>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</si>
  <si>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</si>
  <si>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</si>
  <si>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</si>
  <si>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</si>
  <si>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</si>
  <si>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</si>
  <si>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</si>
  <si>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</si>
  <si>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</si>
  <si>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</si>
  <si>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</si>
  <si>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</si>
  <si>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</si>
  <si>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</si>
  <si>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</si>
  <si>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</si>
  <si>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</si>
  <si>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</si>
  <si>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</si>
  <si>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</si>
  <si>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</si>
  <si>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</si>
  <si>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</si>
  <si>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</si>
  <si>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</si>
  <si>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</si>
  <si>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</si>
  <si>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</si>
  <si>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</si>
  <si>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</si>
  <si>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</si>
  <si>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</si>
  <si>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</si>
  <si>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</si>
  <si>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</si>
  <si>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</si>
  <si>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</si>
  <si>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</si>
  <si>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</si>
  <si>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</si>
  <si>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</si>
  <si>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</si>
  <si>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</si>
  <si>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</si>
  <si>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</si>
  <si>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</si>
  <si>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</si>
  <si>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</si>
  <si>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</si>
  <si>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</si>
  <si>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</si>
  <si>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</si>
  <si>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</si>
  <si>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</si>
  <si>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</si>
  <si>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</si>
  <si>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</si>
  <si>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</si>
  <si>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</si>
  <si>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</si>
  <si>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</si>
  <si>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</si>
  <si>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</si>
  <si>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</si>
  <si>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</si>
  <si>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</si>
  <si>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</si>
  <si>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</si>
  <si>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</si>
  <si>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</si>
  <si>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</si>
  <si>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</si>
  <si>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</si>
  <si>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</si>
  <si>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 xml:space="preserve">План финансово-хозяйственной деятельности Муниципального бюджетного учреждения культуры  "Районный Дом культуры "Строитель" мкр. Заветы Ильича г. Пушкино Московской области" </t>
  </si>
  <si>
    <t>Муниципальное бюджетное учреждение культуры "Районный Дом культуры "Строитель"</t>
  </si>
  <si>
    <t>мкр. Заветы Ильича г. Пушкино Московской области"</t>
  </si>
  <si>
    <t>ИНН/КПП  5038053385/503801001</t>
  </si>
  <si>
    <t>141200, Московская область, Пушкинский район, г. Пушкино, мкр. Заветы Ильича, ул. Вокзальная, д. 15</t>
  </si>
  <si>
    <t>Заместитель директора МКУ "Централизованная бухгалтерия"</t>
  </si>
  <si>
    <t>Е.Г. Волкова</t>
  </si>
  <si>
    <t>Ю.В. Кривцова</t>
  </si>
  <si>
    <t xml:space="preserve">Директор  Муниципального бюджетного учреждения культуры  "Районный Дом культуры "Строитель" мкр. Заветы Ильича г. Пушкино Московской области" </t>
  </si>
  <si>
    <t>Ю.Е. Цуркова</t>
  </si>
  <si>
    <t>Возмещение коммунальных услуг</t>
  </si>
  <si>
    <t>Раздел V. Справочная информация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</si>
  <si>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</si>
  <si>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</si>
  <si>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</si>
  <si>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</si>
  <si>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занятия в танцевальном коллективе "Ритм" - 2 500,0 руб.</t>
  </si>
  <si>
    <t>1.4.2. занятия в студии современного танца "Шоко-Лад" - 2 500,0 руб.</t>
  </si>
  <si>
    <t>1.4.3. занятия в студии дошкольного воспитания "Теремок" - 2 500,0 руб.</t>
  </si>
  <si>
    <t>1.4.4. занятия в ИЗО-студии - 2 500,0 руб.</t>
  </si>
  <si>
    <t>1.4.5. занятия в вокально-танцевальной студии "Капелька" - 2 500,0 руб.</t>
  </si>
  <si>
    <t>1.4.6. занятия по обучению игре на гитаре - 2 500,0 руб.</t>
  </si>
  <si>
    <t>1.4.7. занятия в коллективе "Восточные танцы" - 2 500,0 руб.</t>
  </si>
  <si>
    <t>1.4.8. занятия в вокальной студии - 2 500,0 руб.</t>
  </si>
  <si>
    <t>1.4.9. занятия в ансамбле бального танца - 3 000,0 руб.</t>
  </si>
  <si>
    <t>1.4.10. занятия в кружке живописи для взрослых - 3 000,0 руб.</t>
  </si>
  <si>
    <t>1.4.11. занятия в кружке кинематографии - 2 000,0 руб.</t>
  </si>
  <si>
    <t>1.4.12. занятия в детской театральной студии - 2 500,0 руб.</t>
  </si>
  <si>
    <t>1.4.13. занятия в эстрадно - цирковой студии - 3 000,0 руб.</t>
  </si>
  <si>
    <t>1.4.14. занятия в танцевальной студии "Премьера" - 3 000,0 руб.</t>
  </si>
  <si>
    <t>1.4.15. занятия в театрально-вокальной студии "Зримая песня" - 3 000,0 руб.</t>
  </si>
  <si>
    <t>1.4.16. занятия в творческой мастерской "Шкатулка" - 2 500,0 руб.</t>
  </si>
  <si>
    <t>1.4.17. занятия в кружке физического воспитания для школьников и студентов - 1 600,0 руб.</t>
  </si>
  <si>
    <t>1.4.18. занятия в кружке физического воспитания для взрослых - 1 800,0 руб.</t>
  </si>
  <si>
    <t>1.4.19. занятия в кружке по шахматам - 2 500,0 руб.</t>
  </si>
  <si>
    <t>1.4.20. занятия по обучению восточным танцам - 3 000,0 руб.</t>
  </si>
  <si>
    <t>1.4.21. занятия в студии народных промыслов "Мастерица" - 2 500,0 руб.</t>
  </si>
  <si>
    <t>1.4.22. занятия в кружке "Вышивалочка" - 2 500,0 руб.</t>
  </si>
  <si>
    <t>1.4.23. занятия в кружке народной куклы"Берегиня" - 2 500,0 руб.</t>
  </si>
  <si>
    <t>1.4.24. занятия в студии юных этно журналистов Теле-друг" - 2 500,0 руб.</t>
  </si>
  <si>
    <t>1.4.25. занятия в Изо-студии  "Вундеркинд" - 2 500,0 руб.</t>
  </si>
  <si>
    <t>1.4.27. занятия в кружке физического воспитания для взрослых (за 1 занятие) - 180,0 руб.</t>
  </si>
  <si>
    <t>1.4.28. занятия в кружке физического воспитания для школьников и студентов (за 1 занятие) - 160,0 руб.</t>
  </si>
  <si>
    <t>1.1.1. осуществление культурной деятельности, направленной на сохранение, создание, распространение и освоение культурных ценностей, в целях развития культуры и искусства, а также творческой самореализации личности, ее эстетического образования и воспитания;</t>
  </si>
  <si>
    <t xml:space="preserve">1.1.2.  воспитание гражданственности и любви к Родине через средства культуры и искусства; </t>
  </si>
  <si>
    <t xml:space="preserve">1.1.3. распространение и развитие лучших достижений культуры и искусства; </t>
  </si>
  <si>
    <t>1.1.4. реализация творческих программ в сфере культуры и искусства, оказание дополнительных услуг в этих сферах, в том числе за плату.</t>
  </si>
  <si>
    <t>1.2.1. привлечение, для осуществления своей уставной деятельности, финансовых и материальных средств из дополнительных источников. Доходы от платных услуг, оказываемых населению и предприятиям, реинвестируются в деятельность РДК "Строитель", в том числе на увеличение расходов по заработной плате, приобретение оборудования и материалов по усмотрению РДК "Строитель". Данная деятельность не относится к предпринимательской;</t>
  </si>
  <si>
    <t>1.2.2. предоставление, по согласованию с учредителем, в аренду помещения РДК "Строитель";</t>
  </si>
  <si>
    <t>1.2.3. приобретение в установленном порядке, инвентаря, оборудования, материалов, машин, транспортных средств;</t>
  </si>
  <si>
    <t>1.2.4. образование творческих союзов, ассоциаций и иных объединений с участием учреждений, предприятий, организаций и граждан;</t>
  </si>
  <si>
    <t>1.2.5. осуществление хозяйственной деятельности на договорной основе с юридическими и физическими лицами и частными предпринимателями;</t>
  </si>
  <si>
    <t>1.2.6. установление прямых связей с зарубежными организациями культуры, искусства, предприятиями и организациями;</t>
  </si>
  <si>
    <t>1.2.7. осуществление деятельности в соответствии с законодательством Российской Федерации.</t>
  </si>
  <si>
    <t>1.3.1. Деятельность учреждений клубного типа: клубов, дворцов и домов культуры, домов народного творчества</t>
  </si>
  <si>
    <t>Раздел I. Сведения о деятельности муниципального учреждения</t>
  </si>
  <si>
    <t>1.4.26. занятия в студии китайской каллиграфии "У-СИН" - 2 500,0 руб.</t>
  </si>
  <si>
    <t>на 2016 год и на плановый период 2017 и 2018 года</t>
  </si>
  <si>
    <t>Первый год планового периода
2017</t>
  </si>
  <si>
    <t>Второй год планового периода
2018</t>
  </si>
  <si>
    <t>Главный экономист МКУ "Централизованная бухгалтерия"</t>
  </si>
  <si>
    <t>на 2016г. очередной финансовый год</t>
  </si>
  <si>
    <t>Раздел II. Показатели финансового состояния учреждения на "01" января 2016 года</t>
  </si>
  <si>
    <t>Раздел III.  Показатели по поступлениям и выплатам</t>
  </si>
  <si>
    <t>Раздел IV.Сведения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</si>
  <si>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</si>
  <si>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3     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</si>
  <si>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 декабря 2016 г.</t>
  </si>
  <si>
    <t>на "30" декабря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</si>
  <si>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</si>
  <si>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2017г.                      1-ый год планового периода</t>
  </si>
  <si>
    <t>на 2018г.                         2-ой год планового периода</t>
  </si>
  <si>
    <t>на 2017г.                        1-ый год планового периода</t>
  </si>
  <si>
    <t>на 2018г.                        2-ой год планового периода</t>
  </si>
  <si>
    <t>на 2018г.                    2-ой год планового периода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</si>
</sst>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0" fontId="8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14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"/>
  <sheetViews>
    <sheetView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4.140625" customWidth="1"/>
    <col min="12" max="12" width="15.5703125" customWidth="1"/>
  </cols>
  <sheetData>
    <row r="1" spans="1:12" ht="81" customHeight="1">
      <c r="A1" s="38"/>
      <c r="B1" s="38"/>
      <c r="C1" s="38"/>
      <c r="D1" s="38"/>
      <c r="E1" s="39"/>
      <c r="F1" s="39"/>
      <c r="G1" s="39"/>
      <c r="H1" s="39"/>
      <c r="I1" s="111" t="s">
        <v>228</v>
      </c>
      <c r="J1" s="111"/>
      <c r="K1" s="111"/>
      <c r="L1" s="111"/>
    </row>
    <row r="2" spans="1:12" ht="24" customHeight="1">
      <c r="A2" s="40"/>
      <c r="B2" s="40"/>
      <c r="C2" s="40"/>
      <c r="D2" s="40"/>
      <c r="E2" s="41"/>
      <c r="F2" s="41"/>
      <c r="G2" s="41"/>
      <c r="H2" s="41"/>
      <c r="I2" s="50" t="s">
        <v>227</v>
      </c>
      <c r="J2" s="50"/>
      <c r="K2" s="50"/>
      <c r="L2" s="50"/>
    </row>
    <row r="3" spans="1:12" ht="18.75">
      <c r="A3" s="40"/>
      <c r="B3" s="40"/>
      <c r="C3" s="40"/>
      <c r="D3" s="40"/>
      <c r="E3" s="41"/>
      <c r="F3" s="41"/>
      <c r="G3" s="41"/>
      <c r="H3" s="42"/>
      <c r="I3" s="43"/>
      <c r="J3" s="43"/>
      <c r="K3" s="43"/>
      <c r="L3" s="43"/>
    </row>
    <row r="4" spans="1:12" ht="15" customHeight="1">
      <c r="A4" s="112" t="s">
        <v>162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2" ht="15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5" customHeight="1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 ht="22.5" customHeight="1">
      <c r="A7" s="113" t="s">
        <v>219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2" ht="18.75">
      <c r="A8" s="40"/>
      <c r="B8" s="40"/>
      <c r="C8" s="40"/>
      <c r="D8" s="65"/>
      <c r="E8" s="41"/>
      <c r="F8" s="41"/>
      <c r="G8" s="41"/>
      <c r="H8" s="41"/>
      <c r="I8" s="40"/>
      <c r="J8" s="40"/>
      <c r="K8" s="40"/>
      <c r="L8" s="40"/>
    </row>
    <row r="9" spans="1:12" ht="18.75">
      <c r="A9" s="40"/>
      <c r="B9" s="40"/>
      <c r="C9" s="40"/>
      <c r="D9" s="65"/>
      <c r="E9" s="40"/>
      <c r="F9" s="40"/>
      <c r="G9" s="40"/>
      <c r="H9" s="40"/>
      <c r="I9" s="40"/>
      <c r="J9" s="40"/>
      <c r="K9" s="40"/>
      <c r="L9" s="44" t="s">
        <v>55</v>
      </c>
    </row>
    <row r="10" spans="1:12" ht="18.75">
      <c r="A10" s="40"/>
      <c r="B10" s="40"/>
      <c r="C10" s="40"/>
      <c r="D10" s="114" t="s">
        <v>229</v>
      </c>
      <c r="E10" s="114"/>
      <c r="F10" s="114"/>
      <c r="G10" s="114"/>
      <c r="H10" s="40"/>
      <c r="I10" s="115" t="s">
        <v>56</v>
      </c>
      <c r="J10" s="115"/>
      <c r="K10" s="38"/>
      <c r="L10" s="45"/>
    </row>
    <row r="11" spans="1:12" ht="18.75">
      <c r="A11" s="40"/>
      <c r="B11" s="40"/>
      <c r="C11" s="40"/>
      <c r="D11" s="65"/>
      <c r="E11" s="40"/>
      <c r="F11" s="40"/>
      <c r="G11" s="40"/>
      <c r="H11" s="40"/>
      <c r="I11" s="40"/>
      <c r="J11" s="40"/>
      <c r="K11" s="40"/>
      <c r="L11" s="45"/>
    </row>
    <row r="12" spans="1:12" ht="18.75">
      <c r="A12" s="109" t="s">
        <v>57</v>
      </c>
      <c r="B12" s="109"/>
      <c r="C12" s="109"/>
      <c r="D12" s="109"/>
      <c r="E12" s="109"/>
      <c r="F12" s="109"/>
      <c r="G12" s="109"/>
      <c r="H12" s="109"/>
      <c r="I12" s="109"/>
      <c r="J12" s="109"/>
      <c r="K12" s="46" t="s">
        <v>58</v>
      </c>
      <c r="L12" s="47">
        <v>96337922</v>
      </c>
    </row>
    <row r="13" spans="1:12" ht="18.75">
      <c r="A13" s="109" t="s">
        <v>59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40"/>
      <c r="L13" s="48"/>
    </row>
    <row r="14" spans="1:12" ht="18.75">
      <c r="A14" s="109" t="s">
        <v>60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40"/>
      <c r="L14" s="48"/>
    </row>
    <row r="15" spans="1:12" ht="18.75" customHeight="1">
      <c r="A15" s="110" t="s">
        <v>163</v>
      </c>
      <c r="B15" s="110"/>
      <c r="C15" s="110"/>
      <c r="D15" s="110"/>
      <c r="E15" s="110"/>
      <c r="F15" s="110"/>
      <c r="G15" s="110"/>
      <c r="H15" s="110"/>
      <c r="I15" s="110"/>
      <c r="J15" s="110"/>
      <c r="K15" s="40"/>
      <c r="L15" s="51"/>
    </row>
    <row r="16" spans="1:12" ht="18.75">
      <c r="A16" s="110" t="s">
        <v>164</v>
      </c>
      <c r="B16" s="110"/>
      <c r="C16" s="110"/>
      <c r="D16" s="110"/>
      <c r="E16" s="110"/>
      <c r="F16" s="110"/>
      <c r="G16" s="110"/>
      <c r="H16" s="110"/>
      <c r="I16" s="110"/>
      <c r="J16" s="110"/>
      <c r="K16" s="40"/>
      <c r="L16" s="51"/>
    </row>
    <row r="17" spans="1:12" ht="18.75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40"/>
      <c r="L17" s="51"/>
    </row>
    <row r="18" spans="1:12" ht="18.75">
      <c r="A18" s="109" t="s">
        <v>165</v>
      </c>
      <c r="B18" s="109"/>
      <c r="C18" s="109" t="s">
        <v>61</v>
      </c>
      <c r="D18" s="109"/>
      <c r="E18" s="109"/>
      <c r="F18" s="109"/>
      <c r="G18" s="109"/>
      <c r="H18" s="109"/>
      <c r="I18" s="109"/>
      <c r="J18" s="109"/>
      <c r="K18" s="40"/>
      <c r="L18" s="51"/>
    </row>
    <row r="19" spans="1:12" ht="18.75" customHeight="1">
      <c r="A19" s="109" t="s">
        <v>62</v>
      </c>
      <c r="B19" s="109"/>
      <c r="C19" s="109"/>
      <c r="D19" s="109" t="s">
        <v>63</v>
      </c>
      <c r="E19" s="109"/>
      <c r="F19" s="109"/>
      <c r="G19" s="109"/>
      <c r="H19" s="109"/>
      <c r="I19" s="109"/>
      <c r="J19" s="109"/>
      <c r="K19" s="46" t="s">
        <v>64</v>
      </c>
      <c r="L19" s="51">
        <v>383</v>
      </c>
    </row>
    <row r="20" spans="1:12" ht="18.75" customHeight="1">
      <c r="A20" s="106" t="s">
        <v>65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</row>
    <row r="21" spans="1:12" ht="18.75">
      <c r="A21" s="106" t="s">
        <v>66</v>
      </c>
      <c r="B21" s="106"/>
      <c r="C21" s="106"/>
      <c r="D21" s="106"/>
      <c r="E21" s="106"/>
      <c r="F21" s="106"/>
      <c r="G21" s="106" t="s">
        <v>67</v>
      </c>
      <c r="H21" s="106"/>
      <c r="I21" s="106" t="s">
        <v>68</v>
      </c>
      <c r="J21" s="106"/>
      <c r="K21" s="106"/>
      <c r="L21" s="106"/>
    </row>
    <row r="22" spans="1:12" ht="18.75" customHeight="1">
      <c r="A22" s="118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2" ht="18.75">
      <c r="A23" s="106" t="s">
        <v>69</v>
      </c>
      <c r="B23" s="106"/>
      <c r="C23" s="106"/>
      <c r="D23" s="106"/>
      <c r="E23" s="106"/>
      <c r="F23" s="106"/>
      <c r="G23" s="106" t="s">
        <v>70</v>
      </c>
      <c r="H23" s="106"/>
      <c r="I23" s="106" t="s">
        <v>71</v>
      </c>
      <c r="J23" s="106"/>
      <c r="K23" s="106"/>
      <c r="L23" s="106"/>
    </row>
    <row r="24" spans="1:12" ht="18.75" customHeight="1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</row>
    <row r="25" spans="1:12" ht="18.75">
      <c r="A25" s="106" t="s">
        <v>166</v>
      </c>
      <c r="B25" s="106"/>
      <c r="C25" s="106"/>
      <c r="D25" s="106"/>
      <c r="E25" s="106"/>
      <c r="F25" s="106"/>
      <c r="G25" s="106" t="s">
        <v>70</v>
      </c>
      <c r="H25" s="106"/>
      <c r="I25" s="106" t="s">
        <v>71</v>
      </c>
      <c r="J25" s="106"/>
      <c r="K25" s="106"/>
      <c r="L25" s="106"/>
    </row>
    <row r="26" spans="1:12" ht="18.75">
      <c r="A26" s="64"/>
      <c r="B26" s="64"/>
      <c r="C26" s="64"/>
      <c r="D26" s="64"/>
      <c r="E26" s="42"/>
      <c r="F26" s="42"/>
      <c r="G26" s="42"/>
      <c r="H26" s="42"/>
      <c r="I26" s="64"/>
      <c r="J26" s="64"/>
      <c r="K26" s="64"/>
      <c r="L26" s="64"/>
    </row>
    <row r="27" spans="1:12" ht="18.75" customHeight="1">
      <c r="A27" s="117" t="s">
        <v>217</v>
      </c>
      <c r="B27" s="117"/>
      <c r="C27" s="117"/>
      <c r="D27" s="117"/>
      <c r="E27" s="117"/>
      <c r="F27" s="117"/>
      <c r="G27" s="117" t="s">
        <v>70</v>
      </c>
      <c r="H27" s="117"/>
      <c r="I27" s="117" t="s">
        <v>71</v>
      </c>
      <c r="J27" s="117"/>
      <c r="K27" s="117"/>
      <c r="L27" s="117"/>
    </row>
    <row r="28" spans="1:12" ht="6" customHeight="1">
      <c r="A28" s="64"/>
      <c r="B28" s="64"/>
      <c r="C28" s="64"/>
      <c r="D28" s="64"/>
      <c r="E28" s="42"/>
      <c r="F28" s="42"/>
      <c r="G28" s="42"/>
      <c r="H28" s="42"/>
      <c r="I28" s="64"/>
      <c r="J28" s="64"/>
      <c r="K28" s="64"/>
      <c r="L28" s="64"/>
    </row>
    <row r="29" spans="1:12" ht="19.5" customHeight="1">
      <c r="A29" s="117" t="s">
        <v>174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</row>
    <row r="30" spans="1:12" ht="62.25" customHeight="1">
      <c r="A30" s="119" t="s">
        <v>205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</row>
    <row r="31" spans="1:12" ht="19.5" customHeight="1">
      <c r="A31" s="119" t="s">
        <v>206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</row>
    <row r="32" spans="1:12" ht="19.5" customHeight="1">
      <c r="A32" s="120" t="s">
        <v>207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</row>
    <row r="33" spans="1:12" ht="40.5" customHeight="1">
      <c r="A33" s="119" t="s">
        <v>208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</row>
    <row r="34" spans="1:12" ht="9.7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ht="16.5" customHeight="1">
      <c r="A35" s="121" t="s">
        <v>175</v>
      </c>
      <c r="B35" s="121"/>
      <c r="C35" s="121"/>
      <c r="D35" s="121"/>
      <c r="E35" s="121"/>
      <c r="F35" s="121"/>
      <c r="G35" s="121"/>
      <c r="H35" s="121"/>
      <c r="I35" s="121" t="s">
        <v>72</v>
      </c>
      <c r="J35" s="121"/>
      <c r="K35" s="121"/>
      <c r="L35" s="121"/>
    </row>
    <row r="36" spans="1:12" ht="78" customHeight="1">
      <c r="A36" s="106" t="s">
        <v>209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</row>
    <row r="37" spans="1:12" ht="20.25" customHeight="1">
      <c r="A37" s="106" t="s">
        <v>210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</row>
    <row r="38" spans="1:12" ht="18" customHeight="1">
      <c r="A38" s="106" t="s">
        <v>211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</row>
    <row r="39" spans="1:12" ht="39" customHeight="1">
      <c r="A39" s="106" t="s">
        <v>212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38.25" customHeight="1">
      <c r="A40" s="106" t="s">
        <v>213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</row>
    <row r="41" spans="1:12" ht="20.25" customHeight="1">
      <c r="A41" s="106" t="s">
        <v>214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</row>
    <row r="42" spans="1:12" ht="20.25" customHeight="1">
      <c r="A42" s="106" t="s">
        <v>215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2" ht="5.25" customHeight="1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</row>
    <row r="44" spans="1:12" ht="41.25" customHeight="1">
      <c r="A44" s="108" t="s">
        <v>176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</row>
    <row r="45" spans="1:12" ht="24" customHeight="1">
      <c r="A45" s="107" t="s">
        <v>216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</row>
    <row r="46" spans="1:12" ht="9" customHeight="1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12" ht="59.25" customHeight="1">
      <c r="A47" s="108" t="s">
        <v>177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</row>
    <row r="48" spans="1:12" ht="21.75" customHeight="1">
      <c r="A48" s="106" t="s">
        <v>178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</row>
    <row r="49" spans="1:12" ht="18.75">
      <c r="A49" s="116" t="s">
        <v>179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</row>
    <row r="50" spans="1:12" ht="18.75" customHeight="1">
      <c r="A50" s="116" t="s">
        <v>180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</row>
    <row r="51" spans="1:12" ht="18.75" customHeight="1">
      <c r="A51" s="116" t="s">
        <v>181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</row>
    <row r="52" spans="1:12" ht="18.75" customHeight="1">
      <c r="A52" s="116" t="s">
        <v>182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</row>
    <row r="53" spans="1:12" ht="18.75" customHeight="1">
      <c r="A53" s="116" t="s">
        <v>183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</row>
    <row r="54" spans="1:12" ht="18.75" customHeight="1">
      <c r="A54" s="116" t="s">
        <v>184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</row>
    <row r="55" spans="1:12" ht="18.75" customHeight="1">
      <c r="A55" s="116" t="s">
        <v>185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</row>
    <row r="56" spans="1:12" ht="18.75" customHeight="1">
      <c r="A56" s="116" t="s">
        <v>186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</row>
    <row r="57" spans="1:12" ht="18.75">
      <c r="A57" s="116" t="s">
        <v>187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</row>
    <row r="58" spans="1:12" ht="18.75">
      <c r="A58" s="116" t="s">
        <v>188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</row>
    <row r="59" spans="1:12" ht="18.75">
      <c r="A59" s="116" t="s">
        <v>189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</row>
    <row r="60" spans="1:12" ht="18.75">
      <c r="A60" s="116" t="s">
        <v>190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</row>
    <row r="61" spans="1:12" ht="18.75">
      <c r="A61" s="116" t="s">
        <v>191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</row>
    <row r="62" spans="1:12" ht="18.75">
      <c r="A62" s="116" t="s">
        <v>192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</row>
    <row r="63" spans="1:12" ht="18.75">
      <c r="A63" s="116" t="s">
        <v>193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</row>
    <row r="64" spans="1:12" ht="18.75">
      <c r="A64" s="116" t="s">
        <v>194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</row>
    <row r="65" spans="1:12" ht="18.75" customHeight="1">
      <c r="A65" s="116" t="s">
        <v>195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</row>
    <row r="66" spans="1:12" ht="18.75">
      <c r="A66" s="116" t="s">
        <v>196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</row>
    <row r="67" spans="1:12" ht="18.75">
      <c r="A67" s="116" t="s">
        <v>197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</row>
    <row r="68" spans="1:12" ht="18.75">
      <c r="A68" s="116" t="s">
        <v>198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</row>
    <row r="69" spans="1:12" ht="18.75">
      <c r="A69" s="116" t="s">
        <v>199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</row>
    <row r="70" spans="1:12" ht="18.75">
      <c r="A70" s="116" t="s">
        <v>200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</row>
    <row r="71" spans="1:12" ht="18.75">
      <c r="A71" s="116" t="s">
        <v>201</v>
      </c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</row>
    <row r="72" spans="1:12" ht="18.75">
      <c r="A72" s="116" t="s">
        <v>202</v>
      </c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</row>
    <row r="73" spans="1:12" ht="18.75">
      <c r="A73" s="116" t="s">
        <v>218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</row>
    <row r="74" spans="1:12" ht="18.75">
      <c r="A74" s="116" t="s">
        <v>203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</row>
    <row r="75" spans="1:12" ht="18.75" customHeight="1">
      <c r="A75" s="116" t="s">
        <v>204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</row>
  </sheetData>
  <mergeCells count="65">
    <mergeCell ref="A61:L61"/>
    <mergeCell ref="A74:L74"/>
    <mergeCell ref="A75:L75"/>
    <mergeCell ref="A69:L69"/>
    <mergeCell ref="A70:L70"/>
    <mergeCell ref="A71:L71"/>
    <mergeCell ref="A73:L73"/>
    <mergeCell ref="A72:L72"/>
    <mergeCell ref="A66:L66"/>
    <mergeCell ref="A67:L67"/>
    <mergeCell ref="A68:L68"/>
    <mergeCell ref="A65:L65"/>
    <mergeCell ref="A64:L64"/>
    <mergeCell ref="A62:L62"/>
    <mergeCell ref="A63:L63"/>
    <mergeCell ref="A59:L59"/>
    <mergeCell ref="A60:L60"/>
    <mergeCell ref="A29:L29"/>
    <mergeCell ref="A50:L50"/>
    <mergeCell ref="A51:L51"/>
    <mergeCell ref="A53:L53"/>
    <mergeCell ref="A54:L54"/>
    <mergeCell ref="A55:L55"/>
    <mergeCell ref="A56:L56"/>
    <mergeCell ref="A57:L57"/>
    <mergeCell ref="A35:L35"/>
    <mergeCell ref="A36:L36"/>
    <mergeCell ref="A47:L47"/>
    <mergeCell ref="A48:L48"/>
    <mergeCell ref="A52:L52"/>
    <mergeCell ref="A49:L49"/>
    <mergeCell ref="A58:L58"/>
    <mergeCell ref="A27:L27"/>
    <mergeCell ref="A25:L25"/>
    <mergeCell ref="A22:L22"/>
    <mergeCell ref="A23:L23"/>
    <mergeCell ref="A24:L24"/>
    <mergeCell ref="A30:L30"/>
    <mergeCell ref="A44:L44"/>
    <mergeCell ref="A31:L31"/>
    <mergeCell ref="A32:L32"/>
    <mergeCell ref="A33:L33"/>
    <mergeCell ref="A37:L37"/>
    <mergeCell ref="A38:L38"/>
    <mergeCell ref="A39:L39"/>
    <mergeCell ref="A42:L42"/>
    <mergeCell ref="A43:L43"/>
    <mergeCell ref="A12:J12"/>
    <mergeCell ref="I1:L1"/>
    <mergeCell ref="A4:L6"/>
    <mergeCell ref="A7:L7"/>
    <mergeCell ref="D10:G10"/>
    <mergeCell ref="I10:J10"/>
    <mergeCell ref="A40:L40"/>
    <mergeCell ref="A41:L41"/>
    <mergeCell ref="A45:L45"/>
    <mergeCell ref="A13:J13"/>
    <mergeCell ref="A14:J14"/>
    <mergeCell ref="A18:J18"/>
    <mergeCell ref="A20:L20"/>
    <mergeCell ref="A21:L21"/>
    <mergeCell ref="A15:J15"/>
    <mergeCell ref="A16:J16"/>
    <mergeCell ref="A17:J17"/>
    <mergeCell ref="A19:J19"/>
  </mergeCells>
  <pageMargins left="0.51181102362204722" right="0.31496062992125984" top="0.35433070866141736" bottom="0.35433070866141736" header="0" footer="0"/>
  <pageSetup paperSize="9" scale="6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9" sqref="A9:H9"/>
    </sheetView>
  </sheetViews>
  <sheetFormatPr defaultRowHeight="15"/>
  <cols>
    <col min="8" max="8" width="89.5703125" customWidth="1"/>
    <col min="12" max="12" width="15.5703125" customWidth="1"/>
  </cols>
  <sheetData>
    <row r="1" spans="1:12" ht="22.5" customHeight="1">
      <c r="J1" s="53" t="s">
        <v>143</v>
      </c>
      <c r="K1" s="54"/>
    </row>
    <row r="2" spans="1:12" ht="18.75" customHeight="1">
      <c r="A2" s="117" t="s">
        <v>224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8.75">
      <c r="A3" s="40"/>
      <c r="B3" s="40"/>
      <c r="C3" s="40"/>
      <c r="D3" s="40"/>
      <c r="E3" s="41"/>
      <c r="F3" s="41"/>
      <c r="G3" s="41"/>
      <c r="H3" s="41"/>
      <c r="I3" s="49"/>
      <c r="J3" s="40"/>
      <c r="K3" s="40"/>
      <c r="L3" s="40"/>
    </row>
    <row r="4" spans="1:12" ht="15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 t="s">
        <v>73</v>
      </c>
      <c r="J4" s="125"/>
      <c r="K4" s="125"/>
      <c r="L4" s="125"/>
    </row>
    <row r="5" spans="1:12" ht="27.75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2" ht="18.75">
      <c r="A6" s="124" t="s">
        <v>74</v>
      </c>
      <c r="B6" s="124"/>
      <c r="C6" s="124"/>
      <c r="D6" s="124"/>
      <c r="E6" s="124"/>
      <c r="F6" s="124"/>
      <c r="G6" s="124"/>
      <c r="H6" s="124"/>
      <c r="I6" s="123"/>
      <c r="J6" s="123"/>
      <c r="K6" s="123"/>
      <c r="L6" s="123"/>
    </row>
    <row r="7" spans="1:12" ht="18.75">
      <c r="A7" s="122" t="s">
        <v>75</v>
      </c>
      <c r="B7" s="122"/>
      <c r="C7" s="122"/>
      <c r="D7" s="122"/>
      <c r="E7" s="122"/>
      <c r="F7" s="122"/>
      <c r="G7" s="122"/>
      <c r="H7" s="122"/>
      <c r="I7" s="123"/>
      <c r="J7" s="123"/>
      <c r="K7" s="123"/>
      <c r="L7" s="123"/>
    </row>
    <row r="8" spans="1:12" ht="21.75" customHeight="1">
      <c r="A8" s="122" t="s">
        <v>76</v>
      </c>
      <c r="B8" s="122"/>
      <c r="C8" s="122"/>
      <c r="D8" s="122"/>
      <c r="E8" s="122"/>
      <c r="F8" s="122"/>
      <c r="G8" s="122"/>
      <c r="H8" s="122"/>
      <c r="I8" s="123">
        <v>91030266.200000003</v>
      </c>
      <c r="J8" s="123"/>
      <c r="K8" s="123"/>
      <c r="L8" s="123"/>
    </row>
    <row r="9" spans="1:12" ht="18.75">
      <c r="A9" s="122" t="s">
        <v>77</v>
      </c>
      <c r="B9" s="122"/>
      <c r="C9" s="122"/>
      <c r="D9" s="122"/>
      <c r="E9" s="122"/>
      <c r="F9" s="122"/>
      <c r="G9" s="122"/>
      <c r="H9" s="122"/>
      <c r="I9" s="123"/>
      <c r="J9" s="123"/>
      <c r="K9" s="123"/>
      <c r="L9" s="123"/>
    </row>
    <row r="10" spans="1:12" ht="47.25" customHeight="1">
      <c r="A10" s="122" t="s">
        <v>78</v>
      </c>
      <c r="B10" s="122"/>
      <c r="C10" s="122"/>
      <c r="D10" s="122"/>
      <c r="E10" s="122"/>
      <c r="F10" s="122"/>
      <c r="G10" s="122"/>
      <c r="H10" s="122"/>
      <c r="I10" s="123"/>
      <c r="J10" s="123"/>
      <c r="K10" s="123"/>
      <c r="L10" s="123"/>
    </row>
    <row r="11" spans="1:12" ht="42.75" customHeight="1">
      <c r="A11" s="122" t="s">
        <v>79</v>
      </c>
      <c r="B11" s="122"/>
      <c r="C11" s="122"/>
      <c r="D11" s="122"/>
      <c r="E11" s="122"/>
      <c r="F11" s="122"/>
      <c r="G11" s="122"/>
      <c r="H11" s="122"/>
      <c r="I11" s="123">
        <v>91030266.200000003</v>
      </c>
      <c r="J11" s="123"/>
      <c r="K11" s="123"/>
      <c r="L11" s="123"/>
    </row>
    <row r="12" spans="1:12" ht="43.5" customHeight="1">
      <c r="A12" s="122" t="s">
        <v>80</v>
      </c>
      <c r="B12" s="122"/>
      <c r="C12" s="122"/>
      <c r="D12" s="122"/>
      <c r="E12" s="122"/>
      <c r="F12" s="122"/>
      <c r="G12" s="122"/>
      <c r="H12" s="122"/>
      <c r="I12" s="123"/>
      <c r="J12" s="123"/>
      <c r="K12" s="123"/>
      <c r="L12" s="123"/>
    </row>
    <row r="13" spans="1:12" ht="24.75" customHeight="1">
      <c r="A13" s="122" t="s">
        <v>81</v>
      </c>
      <c r="B13" s="122"/>
      <c r="C13" s="122"/>
      <c r="D13" s="122"/>
      <c r="E13" s="122"/>
      <c r="F13" s="122"/>
      <c r="G13" s="122"/>
      <c r="H13" s="122"/>
      <c r="I13" s="123">
        <v>64698804.579999998</v>
      </c>
      <c r="J13" s="123"/>
      <c r="K13" s="123"/>
      <c r="L13" s="123"/>
    </row>
    <row r="14" spans="1:12" ht="23.25" customHeight="1">
      <c r="A14" s="122" t="s">
        <v>82</v>
      </c>
      <c r="B14" s="122"/>
      <c r="C14" s="122"/>
      <c r="D14" s="122"/>
      <c r="E14" s="122"/>
      <c r="F14" s="122"/>
      <c r="G14" s="122"/>
      <c r="H14" s="122"/>
      <c r="I14" s="123">
        <v>9007851.3499999996</v>
      </c>
      <c r="J14" s="123"/>
      <c r="K14" s="123"/>
      <c r="L14" s="123"/>
    </row>
    <row r="15" spans="1:12" ht="18.75">
      <c r="A15" s="122" t="s">
        <v>77</v>
      </c>
      <c r="B15" s="122"/>
      <c r="C15" s="122"/>
      <c r="D15" s="122"/>
      <c r="E15" s="122"/>
      <c r="F15" s="122"/>
      <c r="G15" s="122"/>
      <c r="H15" s="122"/>
      <c r="I15" s="123"/>
      <c r="J15" s="123"/>
      <c r="K15" s="123"/>
      <c r="L15" s="123"/>
    </row>
    <row r="16" spans="1:12" ht="22.5" customHeight="1">
      <c r="A16" s="122" t="s">
        <v>83</v>
      </c>
      <c r="B16" s="122"/>
      <c r="C16" s="122"/>
      <c r="D16" s="122"/>
      <c r="E16" s="122"/>
      <c r="F16" s="122"/>
      <c r="G16" s="122"/>
      <c r="H16" s="122"/>
      <c r="I16" s="123">
        <v>518340.74</v>
      </c>
      <c r="J16" s="123"/>
      <c r="K16" s="123"/>
      <c r="L16" s="123"/>
    </row>
    <row r="17" spans="1:12" ht="21" customHeight="1">
      <c r="A17" s="122" t="s">
        <v>84</v>
      </c>
      <c r="B17" s="122"/>
      <c r="C17" s="122"/>
      <c r="D17" s="122"/>
      <c r="E17" s="122"/>
      <c r="F17" s="122"/>
      <c r="G17" s="122"/>
      <c r="H17" s="122"/>
      <c r="I17" s="123"/>
      <c r="J17" s="123"/>
      <c r="K17" s="123"/>
      <c r="L17" s="123"/>
    </row>
    <row r="18" spans="1:12" ht="18.75">
      <c r="A18" s="124" t="s">
        <v>85</v>
      </c>
      <c r="B18" s="124"/>
      <c r="C18" s="124"/>
      <c r="D18" s="124"/>
      <c r="E18" s="124"/>
      <c r="F18" s="124"/>
      <c r="G18" s="124"/>
      <c r="H18" s="124"/>
      <c r="I18" s="123"/>
      <c r="J18" s="123"/>
      <c r="K18" s="123"/>
      <c r="L18" s="123"/>
    </row>
    <row r="19" spans="1:12" ht="18.75">
      <c r="A19" s="122" t="s">
        <v>86</v>
      </c>
      <c r="B19" s="122"/>
      <c r="C19" s="122"/>
      <c r="D19" s="122"/>
      <c r="E19" s="122"/>
      <c r="F19" s="122"/>
      <c r="G19" s="122"/>
      <c r="H19" s="122"/>
      <c r="I19" s="123"/>
      <c r="J19" s="123"/>
      <c r="K19" s="123"/>
      <c r="L19" s="123"/>
    </row>
    <row r="20" spans="1:12" ht="26.25" customHeight="1">
      <c r="A20" s="122" t="s">
        <v>87</v>
      </c>
      <c r="B20" s="122"/>
      <c r="C20" s="122"/>
      <c r="D20" s="122"/>
      <c r="E20" s="122"/>
      <c r="F20" s="122"/>
      <c r="G20" s="122"/>
      <c r="H20" s="122"/>
      <c r="I20" s="123"/>
      <c r="J20" s="123"/>
      <c r="K20" s="123"/>
      <c r="L20" s="123"/>
    </row>
    <row r="21" spans="1:12" ht="24.75" customHeight="1">
      <c r="A21" s="122" t="s">
        <v>88</v>
      </c>
      <c r="B21" s="122"/>
      <c r="C21" s="122"/>
      <c r="D21" s="122"/>
      <c r="E21" s="122"/>
      <c r="F21" s="122"/>
      <c r="G21" s="122"/>
      <c r="H21" s="122"/>
      <c r="I21" s="123">
        <v>26000</v>
      </c>
      <c r="J21" s="123"/>
      <c r="K21" s="123"/>
      <c r="L21" s="123"/>
    </row>
    <row r="22" spans="1:12" ht="18.75">
      <c r="A22" s="122" t="s">
        <v>89</v>
      </c>
      <c r="B22" s="122"/>
      <c r="C22" s="122"/>
      <c r="D22" s="122"/>
      <c r="E22" s="122"/>
      <c r="F22" s="122"/>
      <c r="G22" s="122"/>
      <c r="H22" s="122"/>
      <c r="I22" s="123"/>
      <c r="J22" s="123"/>
      <c r="K22" s="123"/>
      <c r="L22" s="123"/>
    </row>
    <row r="23" spans="1:12" ht="18.75">
      <c r="A23" s="122" t="s">
        <v>90</v>
      </c>
      <c r="B23" s="122"/>
      <c r="C23" s="122"/>
      <c r="D23" s="122"/>
      <c r="E23" s="122"/>
      <c r="F23" s="122"/>
      <c r="G23" s="122"/>
      <c r="H23" s="122"/>
      <c r="I23" s="123"/>
      <c r="J23" s="123"/>
      <c r="K23" s="123"/>
      <c r="L23" s="123"/>
    </row>
    <row r="24" spans="1:12" ht="18.75">
      <c r="A24" s="122" t="s">
        <v>91</v>
      </c>
      <c r="B24" s="122"/>
      <c r="C24" s="122"/>
      <c r="D24" s="122"/>
      <c r="E24" s="122"/>
      <c r="F24" s="122"/>
      <c r="G24" s="122"/>
      <c r="H24" s="122"/>
      <c r="I24" s="123"/>
      <c r="J24" s="123"/>
      <c r="K24" s="123"/>
      <c r="L24" s="123"/>
    </row>
    <row r="25" spans="1:12" ht="18.75">
      <c r="A25" s="122" t="s">
        <v>92</v>
      </c>
      <c r="B25" s="122"/>
      <c r="C25" s="122"/>
      <c r="D25" s="122"/>
      <c r="E25" s="122"/>
      <c r="F25" s="122"/>
      <c r="G25" s="122"/>
      <c r="H25" s="122"/>
      <c r="I25" s="123"/>
      <c r="J25" s="123"/>
      <c r="K25" s="123"/>
      <c r="L25" s="123"/>
    </row>
    <row r="26" spans="1:12" ht="18.75">
      <c r="A26" s="122" t="s">
        <v>93</v>
      </c>
      <c r="B26" s="122"/>
      <c r="C26" s="122"/>
      <c r="D26" s="122"/>
      <c r="E26" s="122"/>
      <c r="F26" s="122"/>
      <c r="G26" s="122"/>
      <c r="H26" s="122"/>
      <c r="I26" s="123">
        <v>26000</v>
      </c>
      <c r="J26" s="123"/>
      <c r="K26" s="123"/>
      <c r="L26" s="123"/>
    </row>
    <row r="27" spans="1:12" ht="18.75">
      <c r="A27" s="122" t="s">
        <v>94</v>
      </c>
      <c r="B27" s="122"/>
      <c r="C27" s="122"/>
      <c r="D27" s="122"/>
      <c r="E27" s="122"/>
      <c r="F27" s="122"/>
      <c r="G27" s="122"/>
      <c r="H27" s="122"/>
      <c r="I27" s="123"/>
      <c r="J27" s="123"/>
      <c r="K27" s="123"/>
      <c r="L27" s="123"/>
    </row>
    <row r="28" spans="1:12" ht="18.75">
      <c r="A28" s="122" t="s">
        <v>95</v>
      </c>
      <c r="B28" s="122"/>
      <c r="C28" s="122"/>
      <c r="D28" s="122"/>
      <c r="E28" s="122"/>
      <c r="F28" s="122"/>
      <c r="G28" s="122"/>
      <c r="H28" s="122"/>
      <c r="I28" s="123"/>
      <c r="J28" s="123"/>
      <c r="K28" s="123"/>
      <c r="L28" s="123"/>
    </row>
    <row r="29" spans="1:12" ht="18.75">
      <c r="A29" s="122" t="s">
        <v>96</v>
      </c>
      <c r="B29" s="122"/>
      <c r="C29" s="122"/>
      <c r="D29" s="122"/>
      <c r="E29" s="122"/>
      <c r="F29" s="122"/>
      <c r="G29" s="122"/>
      <c r="H29" s="122"/>
      <c r="I29" s="123"/>
      <c r="J29" s="123"/>
      <c r="K29" s="123"/>
      <c r="L29" s="123"/>
    </row>
    <row r="30" spans="1:12" ht="18.75">
      <c r="A30" s="122" t="s">
        <v>97</v>
      </c>
      <c r="B30" s="122"/>
      <c r="C30" s="122"/>
      <c r="D30" s="122"/>
      <c r="E30" s="122"/>
      <c r="F30" s="122"/>
      <c r="G30" s="122"/>
      <c r="H30" s="122"/>
      <c r="I30" s="123"/>
      <c r="J30" s="123"/>
      <c r="K30" s="123"/>
      <c r="L30" s="123"/>
    </row>
    <row r="31" spans="1:12" ht="18.75">
      <c r="A31" s="122" t="s">
        <v>98</v>
      </c>
      <c r="B31" s="122"/>
      <c r="C31" s="122"/>
      <c r="D31" s="122"/>
      <c r="E31" s="122"/>
      <c r="F31" s="122"/>
      <c r="G31" s="122"/>
      <c r="H31" s="122"/>
      <c r="I31" s="123"/>
      <c r="J31" s="123"/>
      <c r="K31" s="123"/>
      <c r="L31" s="123"/>
    </row>
    <row r="32" spans="1:12" ht="39.75" customHeight="1">
      <c r="A32" s="122" t="s">
        <v>99</v>
      </c>
      <c r="B32" s="122"/>
      <c r="C32" s="122"/>
      <c r="D32" s="122"/>
      <c r="E32" s="122"/>
      <c r="F32" s="122"/>
      <c r="G32" s="122"/>
      <c r="H32" s="122"/>
      <c r="I32" s="123"/>
      <c r="J32" s="123"/>
      <c r="K32" s="123"/>
      <c r="L32" s="123"/>
    </row>
    <row r="33" spans="1:12" ht="18.75">
      <c r="A33" s="122" t="s">
        <v>100</v>
      </c>
      <c r="B33" s="122"/>
      <c r="C33" s="122"/>
      <c r="D33" s="122"/>
      <c r="E33" s="122"/>
      <c r="F33" s="122"/>
      <c r="G33" s="122"/>
      <c r="H33" s="122"/>
      <c r="I33" s="123"/>
      <c r="J33" s="123"/>
      <c r="K33" s="123"/>
      <c r="L33" s="123"/>
    </row>
    <row r="34" spans="1:12" ht="18.75">
      <c r="A34" s="122" t="s">
        <v>101</v>
      </c>
      <c r="B34" s="122"/>
      <c r="C34" s="122"/>
      <c r="D34" s="122"/>
      <c r="E34" s="122"/>
      <c r="F34" s="122"/>
      <c r="G34" s="122"/>
      <c r="H34" s="122"/>
      <c r="I34" s="123"/>
      <c r="J34" s="123"/>
      <c r="K34" s="123"/>
      <c r="L34" s="123"/>
    </row>
    <row r="35" spans="1:12" ht="18.75">
      <c r="A35" s="122" t="s">
        <v>102</v>
      </c>
      <c r="B35" s="122"/>
      <c r="C35" s="122"/>
      <c r="D35" s="122"/>
      <c r="E35" s="122"/>
      <c r="F35" s="122"/>
      <c r="G35" s="122"/>
      <c r="H35" s="122"/>
      <c r="I35" s="123"/>
      <c r="J35" s="123"/>
      <c r="K35" s="123"/>
      <c r="L35" s="123"/>
    </row>
    <row r="36" spans="1:12" ht="18.75">
      <c r="A36" s="122" t="s">
        <v>103</v>
      </c>
      <c r="B36" s="122"/>
      <c r="C36" s="122"/>
      <c r="D36" s="122"/>
      <c r="E36" s="122"/>
      <c r="F36" s="122"/>
      <c r="G36" s="122"/>
      <c r="H36" s="122"/>
      <c r="I36" s="123"/>
      <c r="J36" s="123"/>
      <c r="K36" s="123"/>
      <c r="L36" s="123"/>
    </row>
    <row r="37" spans="1:12" ht="18.75">
      <c r="A37" s="122" t="s">
        <v>104</v>
      </c>
      <c r="B37" s="122"/>
      <c r="C37" s="122"/>
      <c r="D37" s="122"/>
      <c r="E37" s="122"/>
      <c r="F37" s="122"/>
      <c r="G37" s="122"/>
      <c r="H37" s="122"/>
      <c r="I37" s="123"/>
      <c r="J37" s="123"/>
      <c r="K37" s="123"/>
      <c r="L37" s="123"/>
    </row>
    <row r="38" spans="1:12" ht="18.75">
      <c r="A38" s="122" t="s">
        <v>105</v>
      </c>
      <c r="B38" s="122"/>
      <c r="C38" s="122"/>
      <c r="D38" s="122"/>
      <c r="E38" s="122"/>
      <c r="F38" s="122"/>
      <c r="G38" s="122"/>
      <c r="H38" s="122"/>
      <c r="I38" s="123"/>
      <c r="J38" s="123"/>
      <c r="K38" s="123"/>
      <c r="L38" s="123"/>
    </row>
    <row r="39" spans="1:12" ht="18.75">
      <c r="A39" s="122" t="s">
        <v>106</v>
      </c>
      <c r="B39" s="122"/>
      <c r="C39" s="122"/>
      <c r="D39" s="122"/>
      <c r="E39" s="122"/>
      <c r="F39" s="122"/>
      <c r="G39" s="122"/>
      <c r="H39" s="122"/>
      <c r="I39" s="123"/>
      <c r="J39" s="123"/>
      <c r="K39" s="123"/>
      <c r="L39" s="123"/>
    </row>
    <row r="40" spans="1:12" ht="18.75">
      <c r="A40" s="122" t="s">
        <v>107</v>
      </c>
      <c r="B40" s="122"/>
      <c r="C40" s="122"/>
      <c r="D40" s="122"/>
      <c r="E40" s="122"/>
      <c r="F40" s="122"/>
      <c r="G40" s="122"/>
      <c r="H40" s="122"/>
      <c r="I40" s="123"/>
      <c r="J40" s="123"/>
      <c r="K40" s="123"/>
      <c r="L40" s="123"/>
    </row>
    <row r="41" spans="1:12" ht="18.75">
      <c r="A41" s="122" t="s">
        <v>108</v>
      </c>
      <c r="B41" s="122"/>
      <c r="C41" s="122"/>
      <c r="D41" s="122"/>
      <c r="E41" s="122"/>
      <c r="F41" s="122"/>
      <c r="G41" s="122"/>
      <c r="H41" s="122"/>
      <c r="I41" s="123"/>
      <c r="J41" s="123"/>
      <c r="K41" s="123"/>
      <c r="L41" s="123"/>
    </row>
    <row r="42" spans="1:12" ht="18.75">
      <c r="A42" s="122" t="s">
        <v>109</v>
      </c>
      <c r="B42" s="122"/>
      <c r="C42" s="122"/>
      <c r="D42" s="122"/>
      <c r="E42" s="122"/>
      <c r="F42" s="122"/>
      <c r="G42" s="122"/>
      <c r="H42" s="122"/>
      <c r="I42" s="123"/>
      <c r="J42" s="123"/>
      <c r="K42" s="123"/>
      <c r="L42" s="123"/>
    </row>
    <row r="43" spans="1:12" ht="18.75">
      <c r="A43" s="122" t="s">
        <v>110</v>
      </c>
      <c r="B43" s="122"/>
      <c r="C43" s="122"/>
      <c r="D43" s="122"/>
      <c r="E43" s="122"/>
      <c r="F43" s="122"/>
      <c r="G43" s="122"/>
      <c r="H43" s="122"/>
      <c r="I43" s="123"/>
      <c r="J43" s="123"/>
      <c r="K43" s="123"/>
      <c r="L43" s="123"/>
    </row>
    <row r="44" spans="1:12" ht="18.75">
      <c r="A44" s="124" t="s">
        <v>111</v>
      </c>
      <c r="B44" s="124"/>
      <c r="C44" s="124"/>
      <c r="D44" s="124"/>
      <c r="E44" s="124"/>
      <c r="F44" s="124"/>
      <c r="G44" s="124"/>
      <c r="H44" s="124"/>
      <c r="I44" s="123"/>
      <c r="J44" s="123"/>
      <c r="K44" s="123"/>
      <c r="L44" s="123"/>
    </row>
    <row r="45" spans="1:12" ht="18.75">
      <c r="A45" s="122" t="s">
        <v>86</v>
      </c>
      <c r="B45" s="122"/>
      <c r="C45" s="122"/>
      <c r="D45" s="122"/>
      <c r="E45" s="122"/>
      <c r="F45" s="122"/>
      <c r="G45" s="122"/>
      <c r="H45" s="122"/>
      <c r="I45" s="123"/>
      <c r="J45" s="123"/>
      <c r="K45" s="123"/>
      <c r="L45" s="123"/>
    </row>
    <row r="46" spans="1:12" ht="18.75">
      <c r="A46" s="122" t="s">
        <v>112</v>
      </c>
      <c r="B46" s="122"/>
      <c r="C46" s="122"/>
      <c r="D46" s="122"/>
      <c r="E46" s="122"/>
      <c r="F46" s="122"/>
      <c r="G46" s="122"/>
      <c r="H46" s="122"/>
      <c r="I46" s="123">
        <v>979875.95</v>
      </c>
      <c r="J46" s="123"/>
      <c r="K46" s="123"/>
      <c r="L46" s="123"/>
    </row>
    <row r="47" spans="1:12" ht="21" customHeight="1">
      <c r="A47" s="122" t="s">
        <v>113</v>
      </c>
      <c r="B47" s="122"/>
      <c r="C47" s="122"/>
      <c r="D47" s="122"/>
      <c r="E47" s="122"/>
      <c r="F47" s="122"/>
      <c r="G47" s="122"/>
      <c r="H47" s="122"/>
      <c r="I47" s="123">
        <v>77315.75</v>
      </c>
      <c r="J47" s="123"/>
      <c r="K47" s="123"/>
      <c r="L47" s="123"/>
    </row>
    <row r="48" spans="1:12" ht="18.75">
      <c r="A48" s="122" t="s">
        <v>100</v>
      </c>
      <c r="B48" s="122"/>
      <c r="C48" s="122"/>
      <c r="D48" s="122"/>
      <c r="E48" s="122"/>
      <c r="F48" s="122"/>
      <c r="G48" s="122"/>
      <c r="H48" s="122"/>
      <c r="I48" s="123"/>
      <c r="J48" s="123"/>
      <c r="K48" s="123"/>
      <c r="L48" s="123"/>
    </row>
    <row r="49" spans="1:12" ht="18.75">
      <c r="A49" s="122" t="s">
        <v>114</v>
      </c>
      <c r="B49" s="122"/>
      <c r="C49" s="122"/>
      <c r="D49" s="122"/>
      <c r="E49" s="122"/>
      <c r="F49" s="122"/>
      <c r="G49" s="122"/>
      <c r="H49" s="122"/>
      <c r="I49" s="123"/>
      <c r="J49" s="123"/>
      <c r="K49" s="123"/>
      <c r="L49" s="123"/>
    </row>
    <row r="50" spans="1:12" ht="18.75">
      <c r="A50" s="122" t="s">
        <v>115</v>
      </c>
      <c r="B50" s="122"/>
      <c r="C50" s="122"/>
      <c r="D50" s="122"/>
      <c r="E50" s="122"/>
      <c r="F50" s="122"/>
      <c r="G50" s="122"/>
      <c r="H50" s="122"/>
      <c r="I50" s="123"/>
      <c r="J50" s="123"/>
      <c r="K50" s="123"/>
      <c r="L50" s="123"/>
    </row>
    <row r="51" spans="1:12" ht="18.75">
      <c r="A51" s="122" t="s">
        <v>116</v>
      </c>
      <c r="B51" s="122"/>
      <c r="C51" s="122"/>
      <c r="D51" s="122"/>
      <c r="E51" s="122"/>
      <c r="F51" s="122"/>
      <c r="G51" s="122"/>
      <c r="H51" s="122"/>
      <c r="I51" s="123"/>
      <c r="J51" s="123"/>
      <c r="K51" s="123"/>
      <c r="L51" s="123"/>
    </row>
    <row r="52" spans="1:12" ht="18.75">
      <c r="A52" s="122" t="s">
        <v>117</v>
      </c>
      <c r="B52" s="122"/>
      <c r="C52" s="122"/>
      <c r="D52" s="122"/>
      <c r="E52" s="122"/>
      <c r="F52" s="122"/>
      <c r="G52" s="122"/>
      <c r="H52" s="122"/>
      <c r="I52" s="123"/>
      <c r="J52" s="123"/>
      <c r="K52" s="123"/>
      <c r="L52" s="123"/>
    </row>
    <row r="53" spans="1:12" ht="18.75">
      <c r="A53" s="122" t="s">
        <v>118</v>
      </c>
      <c r="B53" s="122"/>
      <c r="C53" s="122"/>
      <c r="D53" s="122"/>
      <c r="E53" s="122"/>
      <c r="F53" s="122"/>
      <c r="G53" s="122"/>
      <c r="H53" s="122"/>
      <c r="I53" s="123">
        <v>71371.12</v>
      </c>
      <c r="J53" s="123"/>
      <c r="K53" s="123"/>
      <c r="L53" s="123"/>
    </row>
    <row r="54" spans="1:12" ht="18.75">
      <c r="A54" s="122" t="s">
        <v>119</v>
      </c>
      <c r="B54" s="122"/>
      <c r="C54" s="122"/>
      <c r="D54" s="122"/>
      <c r="E54" s="122"/>
      <c r="F54" s="122"/>
      <c r="G54" s="122"/>
      <c r="H54" s="122"/>
      <c r="I54" s="123">
        <v>5930.68</v>
      </c>
      <c r="J54" s="123"/>
      <c r="K54" s="123"/>
      <c r="L54" s="123"/>
    </row>
    <row r="55" spans="1:12" ht="18.75">
      <c r="A55" s="122" t="s">
        <v>120</v>
      </c>
      <c r="B55" s="122"/>
      <c r="C55" s="122"/>
      <c r="D55" s="122"/>
      <c r="E55" s="122"/>
      <c r="F55" s="122"/>
      <c r="G55" s="122"/>
      <c r="H55" s="122"/>
      <c r="I55" s="123"/>
      <c r="J55" s="123"/>
      <c r="K55" s="123"/>
      <c r="L55" s="123"/>
    </row>
    <row r="56" spans="1:12" ht="18.75">
      <c r="A56" s="122" t="s">
        <v>121</v>
      </c>
      <c r="B56" s="122"/>
      <c r="C56" s="122"/>
      <c r="D56" s="122"/>
      <c r="E56" s="122"/>
      <c r="F56" s="122"/>
      <c r="G56" s="122"/>
      <c r="H56" s="122"/>
      <c r="I56" s="123"/>
      <c r="J56" s="123"/>
      <c r="K56" s="123"/>
      <c r="L56" s="123"/>
    </row>
    <row r="57" spans="1:12" ht="18.75">
      <c r="A57" s="122" t="s">
        <v>122</v>
      </c>
      <c r="B57" s="122"/>
      <c r="C57" s="122"/>
      <c r="D57" s="122"/>
      <c r="E57" s="122"/>
      <c r="F57" s="122"/>
      <c r="G57" s="122"/>
      <c r="H57" s="122"/>
      <c r="I57" s="123"/>
      <c r="J57" s="123"/>
      <c r="K57" s="123"/>
      <c r="L57" s="123"/>
    </row>
    <row r="58" spans="1:12" ht="18.75">
      <c r="A58" s="122" t="s">
        <v>123</v>
      </c>
      <c r="B58" s="122"/>
      <c r="C58" s="122"/>
      <c r="D58" s="122"/>
      <c r="E58" s="122"/>
      <c r="F58" s="122"/>
      <c r="G58" s="122"/>
      <c r="H58" s="122"/>
      <c r="I58" s="123"/>
      <c r="J58" s="123"/>
      <c r="K58" s="123"/>
      <c r="L58" s="123"/>
    </row>
    <row r="59" spans="1:12" ht="18.75">
      <c r="A59" s="122" t="s">
        <v>124</v>
      </c>
      <c r="B59" s="122"/>
      <c r="C59" s="122"/>
      <c r="D59" s="122"/>
      <c r="E59" s="122"/>
      <c r="F59" s="122"/>
      <c r="G59" s="122"/>
      <c r="H59" s="122"/>
      <c r="I59" s="123"/>
      <c r="J59" s="123"/>
      <c r="K59" s="123"/>
      <c r="L59" s="123"/>
    </row>
    <row r="60" spans="1:12" ht="18.75">
      <c r="A60" s="122" t="s">
        <v>125</v>
      </c>
      <c r="B60" s="122"/>
      <c r="C60" s="122"/>
      <c r="D60" s="122"/>
      <c r="E60" s="122"/>
      <c r="F60" s="122"/>
      <c r="G60" s="122"/>
      <c r="H60" s="122"/>
      <c r="I60" s="123"/>
      <c r="J60" s="123"/>
      <c r="K60" s="123"/>
      <c r="L60" s="123"/>
    </row>
    <row r="61" spans="1:12" ht="18.75">
      <c r="A61" s="122" t="s">
        <v>126</v>
      </c>
      <c r="B61" s="122"/>
      <c r="C61" s="122"/>
      <c r="D61" s="122"/>
      <c r="E61" s="122"/>
      <c r="F61" s="122"/>
      <c r="G61" s="122"/>
      <c r="H61" s="122"/>
      <c r="I61" s="123"/>
      <c r="J61" s="123"/>
      <c r="K61" s="123"/>
      <c r="L61" s="123"/>
    </row>
    <row r="62" spans="1:12" ht="42" customHeight="1">
      <c r="A62" s="122" t="s">
        <v>127</v>
      </c>
      <c r="B62" s="122"/>
      <c r="C62" s="122"/>
      <c r="D62" s="122"/>
      <c r="E62" s="122"/>
      <c r="F62" s="122"/>
      <c r="G62" s="122"/>
      <c r="H62" s="122"/>
      <c r="I62" s="123">
        <v>902560.2</v>
      </c>
      <c r="J62" s="123"/>
      <c r="K62" s="123"/>
      <c r="L62" s="123"/>
    </row>
    <row r="63" spans="1:12" ht="18.75">
      <c r="A63" s="122" t="s">
        <v>100</v>
      </c>
      <c r="B63" s="122"/>
      <c r="C63" s="122"/>
      <c r="D63" s="122"/>
      <c r="E63" s="122"/>
      <c r="F63" s="122"/>
      <c r="G63" s="122"/>
      <c r="H63" s="122"/>
      <c r="I63" s="123"/>
      <c r="J63" s="123"/>
      <c r="K63" s="123"/>
      <c r="L63" s="123"/>
    </row>
    <row r="64" spans="1:12" ht="18.75">
      <c r="A64" s="122" t="s">
        <v>128</v>
      </c>
      <c r="B64" s="122"/>
      <c r="C64" s="122"/>
      <c r="D64" s="122"/>
      <c r="E64" s="122"/>
      <c r="F64" s="122"/>
      <c r="G64" s="122"/>
      <c r="H64" s="122"/>
      <c r="I64" s="123"/>
      <c r="J64" s="123"/>
      <c r="K64" s="123"/>
      <c r="L64" s="123"/>
    </row>
    <row r="65" spans="1:12" ht="18.75">
      <c r="A65" s="122" t="s">
        <v>129</v>
      </c>
      <c r="B65" s="122"/>
      <c r="C65" s="122"/>
      <c r="D65" s="122"/>
      <c r="E65" s="122"/>
      <c r="F65" s="122"/>
      <c r="G65" s="122"/>
      <c r="H65" s="122"/>
      <c r="I65" s="123"/>
      <c r="J65" s="123"/>
      <c r="K65" s="123"/>
      <c r="L65" s="123"/>
    </row>
    <row r="66" spans="1:12" ht="18.75">
      <c r="A66" s="122" t="s">
        <v>130</v>
      </c>
      <c r="B66" s="122"/>
      <c r="C66" s="122"/>
      <c r="D66" s="122"/>
      <c r="E66" s="122"/>
      <c r="F66" s="122"/>
      <c r="G66" s="122"/>
      <c r="H66" s="122"/>
      <c r="I66" s="123"/>
      <c r="J66" s="123"/>
      <c r="K66" s="123"/>
      <c r="L66" s="123"/>
    </row>
    <row r="67" spans="1:12" ht="18.75">
      <c r="A67" s="122" t="s">
        <v>131</v>
      </c>
      <c r="B67" s="122"/>
      <c r="C67" s="122"/>
      <c r="D67" s="122"/>
      <c r="E67" s="122"/>
      <c r="F67" s="122"/>
      <c r="G67" s="122"/>
      <c r="H67" s="122"/>
      <c r="I67" s="123">
        <v>667066.09</v>
      </c>
      <c r="J67" s="123"/>
      <c r="K67" s="123"/>
      <c r="L67" s="123"/>
    </row>
    <row r="68" spans="1:12" ht="18.75">
      <c r="A68" s="122" t="s">
        <v>132</v>
      </c>
      <c r="B68" s="122"/>
      <c r="C68" s="122"/>
      <c r="D68" s="122"/>
      <c r="E68" s="122"/>
      <c r="F68" s="122"/>
      <c r="G68" s="122"/>
      <c r="H68" s="122"/>
      <c r="I68" s="123">
        <v>92574.11</v>
      </c>
      <c r="J68" s="123"/>
      <c r="K68" s="123"/>
      <c r="L68" s="123"/>
    </row>
    <row r="69" spans="1:12" ht="18.75">
      <c r="A69" s="122" t="s">
        <v>133</v>
      </c>
      <c r="B69" s="122"/>
      <c r="C69" s="122"/>
      <c r="D69" s="122"/>
      <c r="E69" s="122"/>
      <c r="F69" s="122"/>
      <c r="G69" s="122"/>
      <c r="H69" s="122"/>
      <c r="I69" s="123">
        <v>142920</v>
      </c>
      <c r="J69" s="123"/>
      <c r="K69" s="123"/>
      <c r="L69" s="123"/>
    </row>
    <row r="70" spans="1:12" ht="18.75">
      <c r="A70" s="122" t="s">
        <v>134</v>
      </c>
      <c r="B70" s="122"/>
      <c r="C70" s="122"/>
      <c r="D70" s="122"/>
      <c r="E70" s="122"/>
      <c r="F70" s="122"/>
      <c r="G70" s="122"/>
      <c r="H70" s="122"/>
      <c r="I70" s="123"/>
      <c r="J70" s="123"/>
      <c r="K70" s="123"/>
      <c r="L70" s="123"/>
    </row>
    <row r="71" spans="1:12" ht="18.75">
      <c r="A71" s="122" t="s">
        <v>135</v>
      </c>
      <c r="B71" s="122"/>
      <c r="C71" s="122"/>
      <c r="D71" s="122"/>
      <c r="E71" s="122"/>
      <c r="F71" s="122"/>
      <c r="G71" s="122"/>
      <c r="H71" s="122"/>
      <c r="I71" s="123"/>
      <c r="J71" s="123"/>
      <c r="K71" s="123"/>
      <c r="L71" s="123"/>
    </row>
    <row r="72" spans="1:12" ht="18.75">
      <c r="A72" s="122" t="s">
        <v>136</v>
      </c>
      <c r="B72" s="122"/>
      <c r="C72" s="122"/>
      <c r="D72" s="122"/>
      <c r="E72" s="122"/>
      <c r="F72" s="122"/>
      <c r="G72" s="122"/>
      <c r="H72" s="122"/>
      <c r="I72" s="123"/>
      <c r="J72" s="123"/>
      <c r="K72" s="123"/>
      <c r="L72" s="123"/>
    </row>
    <row r="73" spans="1:12" ht="18.75">
      <c r="A73" s="122" t="s">
        <v>137</v>
      </c>
      <c r="B73" s="122"/>
      <c r="C73" s="122"/>
      <c r="D73" s="122"/>
      <c r="E73" s="122"/>
      <c r="F73" s="122"/>
      <c r="G73" s="122"/>
      <c r="H73" s="122"/>
      <c r="I73" s="123"/>
      <c r="J73" s="123"/>
      <c r="K73" s="123"/>
      <c r="L73" s="123"/>
    </row>
    <row r="74" spans="1:12" ht="18.75">
      <c r="A74" s="122" t="s">
        <v>138</v>
      </c>
      <c r="B74" s="122"/>
      <c r="C74" s="122"/>
      <c r="D74" s="122"/>
      <c r="E74" s="122"/>
      <c r="F74" s="122"/>
      <c r="G74" s="122"/>
      <c r="H74" s="122"/>
      <c r="I74" s="123"/>
      <c r="J74" s="123"/>
      <c r="K74" s="123"/>
      <c r="L74" s="123"/>
    </row>
    <row r="75" spans="1:12" ht="18.75">
      <c r="A75" s="122" t="s">
        <v>139</v>
      </c>
      <c r="B75" s="122"/>
      <c r="C75" s="122"/>
      <c r="D75" s="122"/>
      <c r="E75" s="122"/>
      <c r="F75" s="122"/>
      <c r="G75" s="122"/>
      <c r="H75" s="122"/>
      <c r="I75" s="123"/>
      <c r="J75" s="123"/>
      <c r="K75" s="123"/>
      <c r="L75" s="123"/>
    </row>
    <row r="76" spans="1:12" ht="18.75">
      <c r="A76" s="122" t="s">
        <v>140</v>
      </c>
      <c r="B76" s="122"/>
      <c r="C76" s="122"/>
      <c r="D76" s="122"/>
      <c r="E76" s="122"/>
      <c r="F76" s="122"/>
      <c r="G76" s="122"/>
      <c r="H76" s="122"/>
      <c r="I76" s="123"/>
      <c r="J76" s="123"/>
      <c r="K76" s="123"/>
      <c r="L76" s="123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4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2" style="1" customWidth="1"/>
    <col min="2" max="2" width="8" style="1" customWidth="1"/>
    <col min="3" max="3" width="8.140625" style="1" customWidth="1"/>
    <col min="4" max="4" width="12.710937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5.7109375" style="1" customWidth="1"/>
    <col min="13" max="13" width="18.5703125" style="1" customWidth="1"/>
    <col min="14" max="14" width="14.14062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7" t="s">
        <v>225</v>
      </c>
      <c r="O1" s="1" t="s">
        <v>142</v>
      </c>
    </row>
    <row r="2" spans="1:16" ht="19.5" customHeight="1">
      <c r="A2" s="17" t="s">
        <v>230</v>
      </c>
      <c r="B2" s="17"/>
      <c r="C2" s="17"/>
      <c r="D2" s="17"/>
      <c r="E2" s="17"/>
      <c r="F2" s="17"/>
    </row>
    <row r="3" spans="1:16" ht="13.5" customHeight="1">
      <c r="A3" s="17"/>
      <c r="B3" s="17"/>
      <c r="C3" s="17"/>
      <c r="D3" s="17"/>
      <c r="E3" s="17"/>
      <c r="F3" s="17"/>
    </row>
    <row r="4" spans="1:16" ht="54.75" customHeight="1">
      <c r="A4" s="132" t="s">
        <v>1</v>
      </c>
      <c r="B4" s="132" t="s">
        <v>29</v>
      </c>
      <c r="C4" s="132" t="s">
        <v>2</v>
      </c>
      <c r="D4" s="132" t="s">
        <v>35</v>
      </c>
      <c r="E4" s="129">
        <v>2016</v>
      </c>
      <c r="F4" s="130"/>
      <c r="G4" s="130"/>
      <c r="H4" s="131"/>
      <c r="I4" s="126" t="s">
        <v>220</v>
      </c>
      <c r="J4" s="127"/>
      <c r="K4" s="127"/>
      <c r="L4" s="128"/>
      <c r="M4" s="126" t="s">
        <v>221</v>
      </c>
      <c r="N4" s="127"/>
      <c r="O4" s="127"/>
      <c r="P4" s="128"/>
    </row>
    <row r="5" spans="1:16" ht="187.5" customHeight="1">
      <c r="A5" s="133"/>
      <c r="B5" s="133"/>
      <c r="C5" s="133"/>
      <c r="D5" s="133"/>
      <c r="E5" s="97" t="s">
        <v>3</v>
      </c>
      <c r="F5" s="97" t="s">
        <v>4</v>
      </c>
      <c r="G5" s="97" t="s">
        <v>34</v>
      </c>
      <c r="H5" s="97" t="s">
        <v>5</v>
      </c>
      <c r="I5" s="61" t="s">
        <v>3</v>
      </c>
      <c r="J5" s="13" t="s">
        <v>4</v>
      </c>
      <c r="K5" s="13" t="s">
        <v>34</v>
      </c>
      <c r="L5" s="13" t="s">
        <v>5</v>
      </c>
      <c r="M5" s="61" t="s">
        <v>3</v>
      </c>
      <c r="N5" s="13" t="s">
        <v>4</v>
      </c>
      <c r="O5" s="13" t="s">
        <v>34</v>
      </c>
      <c r="P5" s="13" t="s">
        <v>5</v>
      </c>
    </row>
    <row r="6" spans="1:16" ht="38.25" customHeight="1">
      <c r="A6" s="89" t="s">
        <v>154</v>
      </c>
      <c r="B6" s="90">
        <v>100</v>
      </c>
      <c r="C6" s="91"/>
      <c r="D6" s="91"/>
      <c r="E6" s="98">
        <f>F6+G6+H6</f>
        <v>42607785.219999999</v>
      </c>
      <c r="F6" s="98">
        <f t="shared" ref="F6:G6" si="0">F7+F8+F9+F10+F11+F12+F13</f>
        <v>23526307.57</v>
      </c>
      <c r="G6" s="98">
        <f t="shared" si="0"/>
        <v>14592927.68</v>
      </c>
      <c r="H6" s="98">
        <f>H7+H8+H9+H10+H11+H12+H13</f>
        <v>4488549.97</v>
      </c>
      <c r="I6" s="80">
        <f>J6+K6+L6</f>
        <v>28037740</v>
      </c>
      <c r="J6" s="80">
        <f t="shared" ref="J6:K6" si="1">J7+J8+J9+J10+J11+J12+J13</f>
        <v>22537740</v>
      </c>
      <c r="K6" s="80">
        <f t="shared" si="1"/>
        <v>0</v>
      </c>
      <c r="L6" s="80">
        <f>L7+L8+L9+L10+L11+L12+L13</f>
        <v>5500000</v>
      </c>
      <c r="M6" s="80">
        <f>N6+O6+P6</f>
        <v>28103182.5</v>
      </c>
      <c r="N6" s="80">
        <f t="shared" ref="N6:O6" si="2">N7+N8+N9+N10+N11+N12+N13</f>
        <v>22537740</v>
      </c>
      <c r="O6" s="80">
        <f t="shared" si="2"/>
        <v>0</v>
      </c>
      <c r="P6" s="80">
        <f>P7+P8+P9+P10+P11+P12+P13</f>
        <v>5565442.5</v>
      </c>
    </row>
    <row r="7" spans="1:16" ht="29.25" customHeight="1">
      <c r="A7" s="59" t="s">
        <v>155</v>
      </c>
      <c r="B7" s="60">
        <v>110</v>
      </c>
      <c r="C7" s="52"/>
      <c r="D7" s="52"/>
      <c r="E7" s="99">
        <f t="shared" ref="E7:E13" si="3">F7+G7+H7</f>
        <v>0</v>
      </c>
      <c r="F7" s="97"/>
      <c r="G7" s="97"/>
      <c r="H7" s="97"/>
      <c r="I7" s="4">
        <f t="shared" ref="I7:I13" si="4">J7+K7+L7</f>
        <v>0</v>
      </c>
      <c r="J7" s="95"/>
      <c r="K7" s="95"/>
      <c r="L7" s="95"/>
      <c r="M7" s="4">
        <f t="shared" ref="M7:M27" si="5">N7+O7+P7</f>
        <v>0</v>
      </c>
      <c r="N7" s="95"/>
      <c r="O7" s="95"/>
      <c r="P7" s="95"/>
    </row>
    <row r="8" spans="1:16" ht="24.75" customHeight="1">
      <c r="A8" s="59" t="s">
        <v>156</v>
      </c>
      <c r="B8" s="60">
        <v>120</v>
      </c>
      <c r="C8" s="52"/>
      <c r="D8" s="52"/>
      <c r="E8" s="99">
        <f t="shared" si="3"/>
        <v>42607785.219999999</v>
      </c>
      <c r="F8" s="100">
        <f>23526307.57</f>
        <v>23526307.57</v>
      </c>
      <c r="G8" s="100">
        <v>14592927.68</v>
      </c>
      <c r="H8" s="100">
        <v>4488549.97</v>
      </c>
      <c r="I8" s="4">
        <f t="shared" si="4"/>
        <v>28037740</v>
      </c>
      <c r="J8" s="62">
        <v>22537740</v>
      </c>
      <c r="K8" s="62"/>
      <c r="L8" s="62">
        <v>5500000</v>
      </c>
      <c r="M8" s="4">
        <f t="shared" si="5"/>
        <v>28103182.5</v>
      </c>
      <c r="N8" s="62">
        <v>22537740</v>
      </c>
      <c r="O8" s="62"/>
      <c r="P8" s="62">
        <v>5565442.5</v>
      </c>
    </row>
    <row r="9" spans="1:16" ht="37.5" customHeight="1">
      <c r="A9" s="59" t="s">
        <v>157</v>
      </c>
      <c r="B9" s="60">
        <v>130</v>
      </c>
      <c r="C9" s="52"/>
      <c r="D9" s="52"/>
      <c r="E9" s="99">
        <f t="shared" si="3"/>
        <v>0</v>
      </c>
      <c r="F9" s="100"/>
      <c r="G9" s="100"/>
      <c r="H9" s="100"/>
      <c r="I9" s="4">
        <f t="shared" si="4"/>
        <v>0</v>
      </c>
      <c r="J9" s="62"/>
      <c r="K9" s="62"/>
      <c r="L9" s="62"/>
      <c r="M9" s="4">
        <f t="shared" si="5"/>
        <v>0</v>
      </c>
      <c r="N9" s="62"/>
      <c r="O9" s="62"/>
      <c r="P9" s="62"/>
    </row>
    <row r="10" spans="1:16" ht="83.25" hidden="1" customHeight="1">
      <c r="A10" s="59" t="s">
        <v>158</v>
      </c>
      <c r="B10" s="60">
        <v>140</v>
      </c>
      <c r="C10" s="52"/>
      <c r="D10" s="52"/>
      <c r="E10" s="99">
        <f t="shared" si="3"/>
        <v>0</v>
      </c>
      <c r="F10" s="100"/>
      <c r="G10" s="100"/>
      <c r="H10" s="100"/>
      <c r="I10" s="4">
        <f t="shared" si="4"/>
        <v>0</v>
      </c>
      <c r="J10" s="62"/>
      <c r="K10" s="62"/>
      <c r="L10" s="62"/>
      <c r="M10" s="4">
        <f t="shared" si="5"/>
        <v>0</v>
      </c>
      <c r="N10" s="62"/>
      <c r="O10" s="62"/>
      <c r="P10" s="62"/>
    </row>
    <row r="11" spans="1:16" ht="36.75" customHeight="1">
      <c r="A11" s="59" t="s">
        <v>159</v>
      </c>
      <c r="B11" s="60">
        <v>150</v>
      </c>
      <c r="C11" s="52"/>
      <c r="D11" s="52"/>
      <c r="E11" s="99">
        <f t="shared" si="3"/>
        <v>0</v>
      </c>
      <c r="F11" s="100"/>
      <c r="G11" s="100"/>
      <c r="H11" s="100"/>
      <c r="I11" s="4">
        <f t="shared" si="4"/>
        <v>0</v>
      </c>
      <c r="J11" s="62"/>
      <c r="K11" s="62"/>
      <c r="L11" s="62"/>
      <c r="M11" s="4">
        <f t="shared" si="5"/>
        <v>0</v>
      </c>
      <c r="N11" s="62"/>
      <c r="O11" s="62"/>
      <c r="P11" s="62"/>
    </row>
    <row r="12" spans="1:16" ht="13.5" customHeight="1">
      <c r="A12" s="59" t="s">
        <v>160</v>
      </c>
      <c r="B12" s="60">
        <v>160</v>
      </c>
      <c r="C12" s="52"/>
      <c r="D12" s="52"/>
      <c r="E12" s="99">
        <f t="shared" si="3"/>
        <v>0</v>
      </c>
      <c r="F12" s="100"/>
      <c r="G12" s="100"/>
      <c r="H12" s="100"/>
      <c r="I12" s="4">
        <f t="shared" si="4"/>
        <v>0</v>
      </c>
      <c r="J12" s="62"/>
      <c r="K12" s="62"/>
      <c r="L12" s="62"/>
      <c r="M12" s="4">
        <f t="shared" si="5"/>
        <v>0</v>
      </c>
      <c r="N12" s="62"/>
      <c r="O12" s="62"/>
      <c r="P12" s="62"/>
    </row>
    <row r="13" spans="1:16" ht="13.5" customHeight="1">
      <c r="A13" s="59" t="s">
        <v>161</v>
      </c>
      <c r="B13" s="60">
        <v>180</v>
      </c>
      <c r="C13" s="52"/>
      <c r="D13" s="52"/>
      <c r="E13" s="99">
        <f t="shared" si="3"/>
        <v>0</v>
      </c>
      <c r="F13" s="100"/>
      <c r="G13" s="100"/>
      <c r="H13" s="100"/>
      <c r="I13" s="4">
        <f t="shared" si="4"/>
        <v>0</v>
      </c>
      <c r="J13" s="62"/>
      <c r="K13" s="62"/>
      <c r="L13" s="62"/>
      <c r="M13" s="4">
        <f t="shared" si="5"/>
        <v>0</v>
      </c>
      <c r="N13" s="62"/>
      <c r="O13" s="62"/>
      <c r="P13" s="62"/>
    </row>
    <row r="14" spans="1:16" ht="21.75" customHeight="1">
      <c r="A14" s="14" t="s">
        <v>6</v>
      </c>
      <c r="B14" s="6">
        <v>200</v>
      </c>
      <c r="C14" s="9"/>
      <c r="D14" s="9"/>
      <c r="E14" s="99">
        <f>F14+G14+H14</f>
        <v>42612496.619999997</v>
      </c>
      <c r="F14" s="99">
        <f>F15+F19+F28+F36+F34</f>
        <v>23526307.57</v>
      </c>
      <c r="G14" s="99">
        <f>G15+G19+G28+G36+G34</f>
        <v>14592927.68</v>
      </c>
      <c r="H14" s="99">
        <f>H15+H19+H28+H36+H34</f>
        <v>4493261.37</v>
      </c>
      <c r="I14" s="4">
        <f>J14+K14+L14</f>
        <v>29926972.850000001</v>
      </c>
      <c r="J14" s="4">
        <f>J15+J19+J28+J36+J34</f>
        <v>24077047.450000003</v>
      </c>
      <c r="K14" s="4">
        <f>K15+K19+K28+K36+K34</f>
        <v>0</v>
      </c>
      <c r="L14" s="4">
        <f>L15+L19+L28+L36+L34</f>
        <v>5849925.4000000004</v>
      </c>
      <c r="M14" s="4">
        <f t="shared" si="5"/>
        <v>28103182.5</v>
      </c>
      <c r="N14" s="4">
        <f>N15+N19+N28+N36+N34</f>
        <v>22537740</v>
      </c>
      <c r="O14" s="4">
        <f>O15+O19+O28+O36+O34</f>
        <v>0</v>
      </c>
      <c r="P14" s="4">
        <f>P15+P19+P28+P36+P34</f>
        <v>5565442.5</v>
      </c>
    </row>
    <row r="15" spans="1:16" ht="27" customHeight="1">
      <c r="A15" s="15" t="s">
        <v>26</v>
      </c>
      <c r="B15" s="6">
        <v>210</v>
      </c>
      <c r="C15" s="8"/>
      <c r="D15" s="8"/>
      <c r="E15" s="99">
        <f>F15+G15+H15</f>
        <v>26488385.629999999</v>
      </c>
      <c r="F15" s="101">
        <f t="shared" ref="F15:G15" si="6">F16</f>
        <v>19691480</v>
      </c>
      <c r="G15" s="101">
        <f t="shared" si="6"/>
        <v>4508293.84</v>
      </c>
      <c r="H15" s="101">
        <f>H16</f>
        <v>2288611.79</v>
      </c>
      <c r="I15" s="4">
        <f>J15+K15+L15</f>
        <v>24206679.880000003</v>
      </c>
      <c r="J15" s="5">
        <f>J16</f>
        <v>20906679.880000003</v>
      </c>
      <c r="K15" s="5">
        <f t="shared" ref="K15:P15" si="7">K16</f>
        <v>0</v>
      </c>
      <c r="L15" s="5">
        <f t="shared" si="7"/>
        <v>3300000</v>
      </c>
      <c r="M15" s="4">
        <f t="shared" si="5"/>
        <v>24196225.5</v>
      </c>
      <c r="N15" s="5">
        <f t="shared" si="7"/>
        <v>20856960</v>
      </c>
      <c r="O15" s="5">
        <f t="shared" si="7"/>
        <v>0</v>
      </c>
      <c r="P15" s="5">
        <f t="shared" si="7"/>
        <v>3339265.5</v>
      </c>
    </row>
    <row r="16" spans="1:16" ht="33" customHeight="1">
      <c r="A16" s="15" t="s">
        <v>27</v>
      </c>
      <c r="B16" s="6">
        <v>211</v>
      </c>
      <c r="C16" s="8"/>
      <c r="D16" s="8"/>
      <c r="E16" s="99">
        <f>F16+G16+H16</f>
        <v>26488385.629999999</v>
      </c>
      <c r="F16" s="101">
        <f>F17+F18</f>
        <v>19691480</v>
      </c>
      <c r="G16" s="101">
        <f>G17+G18</f>
        <v>4508293.84</v>
      </c>
      <c r="H16" s="101">
        <f>H17+H18</f>
        <v>2288611.79</v>
      </c>
      <c r="I16" s="4">
        <f>J16+K16+L16</f>
        <v>24206679.880000003</v>
      </c>
      <c r="J16" s="5">
        <f>J17+J18</f>
        <v>20906679.880000003</v>
      </c>
      <c r="K16" s="5">
        <f>K17+K18</f>
        <v>0</v>
      </c>
      <c r="L16" s="5">
        <f>L17+L18</f>
        <v>3300000</v>
      </c>
      <c r="M16" s="4">
        <f t="shared" si="5"/>
        <v>24196225.5</v>
      </c>
      <c r="N16" s="5">
        <f>N17+N18</f>
        <v>20856960</v>
      </c>
      <c r="O16" s="5">
        <f>O17+O18</f>
        <v>0</v>
      </c>
      <c r="P16" s="5">
        <f>P17+P18</f>
        <v>3339265.5</v>
      </c>
    </row>
    <row r="17" spans="1:17">
      <c r="A17" s="16" t="s">
        <v>7</v>
      </c>
      <c r="B17" s="7"/>
      <c r="C17" s="10">
        <v>111</v>
      </c>
      <c r="D17" s="10">
        <v>211</v>
      </c>
      <c r="E17" s="102">
        <f t="shared" ref="E17:E38" si="8">F17+G17+H17</f>
        <v>16823943.57</v>
      </c>
      <c r="F17" s="103">
        <v>15127655</v>
      </c>
      <c r="G17" s="103"/>
      <c r="H17" s="103">
        <v>1696288.57</v>
      </c>
      <c r="I17" s="2">
        <f t="shared" ref="I17:I18" si="9">J17+K17+L17</f>
        <v>18591919.510000002</v>
      </c>
      <c r="J17" s="3">
        <v>16057357.310000001</v>
      </c>
      <c r="K17" s="3"/>
      <c r="L17" s="3">
        <v>2534562.2000000002</v>
      </c>
      <c r="M17" s="4">
        <f t="shared" si="5"/>
        <v>18583890</v>
      </c>
      <c r="N17" s="3">
        <v>16019170</v>
      </c>
      <c r="O17" s="3"/>
      <c r="P17" s="3">
        <v>2564720</v>
      </c>
      <c r="Q17" s="66"/>
    </row>
    <row r="18" spans="1:17" ht="25.5">
      <c r="A18" s="16" t="s">
        <v>9</v>
      </c>
      <c r="B18" s="7"/>
      <c r="C18" s="10">
        <v>119</v>
      </c>
      <c r="D18" s="10">
        <v>213</v>
      </c>
      <c r="E18" s="102">
        <f t="shared" si="8"/>
        <v>9664442.0600000005</v>
      </c>
      <c r="F18" s="73">
        <v>4563825</v>
      </c>
      <c r="G18" s="103">
        <v>4508293.84</v>
      </c>
      <c r="H18" s="103">
        <v>592323.22</v>
      </c>
      <c r="I18" s="2">
        <f t="shared" si="9"/>
        <v>5614760.3700000001</v>
      </c>
      <c r="J18" s="3">
        <v>4849322.57</v>
      </c>
      <c r="K18" s="3"/>
      <c r="L18" s="3">
        <v>765437.8</v>
      </c>
      <c r="M18" s="4">
        <f t="shared" si="5"/>
        <v>5612335.5</v>
      </c>
      <c r="N18" s="3">
        <v>4837790</v>
      </c>
      <c r="O18" s="3"/>
      <c r="P18" s="3">
        <v>774545.5</v>
      </c>
    </row>
    <row r="19" spans="1:17" ht="30" customHeight="1">
      <c r="A19" s="15" t="s">
        <v>28</v>
      </c>
      <c r="B19" s="6">
        <v>220</v>
      </c>
      <c r="C19" s="8"/>
      <c r="D19" s="8"/>
      <c r="E19" s="99">
        <f>F19+G19+H19</f>
        <v>6000</v>
      </c>
      <c r="F19" s="101">
        <f t="shared" ref="F19:H19" si="10">F20+F21+F22+F23+F24+F25+F26+F27</f>
        <v>0</v>
      </c>
      <c r="G19" s="101">
        <f t="shared" si="10"/>
        <v>0</v>
      </c>
      <c r="H19" s="101">
        <f t="shared" si="10"/>
        <v>6000</v>
      </c>
      <c r="I19" s="4">
        <f>J19+K19+L19</f>
        <v>0</v>
      </c>
      <c r="J19" s="5">
        <f t="shared" ref="J19:L19" si="11">J20+J21+J22+J23+J24+J25+J26+J27</f>
        <v>0</v>
      </c>
      <c r="K19" s="5">
        <f t="shared" si="11"/>
        <v>0</v>
      </c>
      <c r="L19" s="5">
        <f t="shared" si="11"/>
        <v>0</v>
      </c>
      <c r="M19" s="4">
        <f t="shared" si="5"/>
        <v>0</v>
      </c>
      <c r="N19" s="5">
        <f t="shared" ref="N19:P19" si="12">N20+N21+N22+N23+N24+N25+N26+N27</f>
        <v>0</v>
      </c>
      <c r="O19" s="5">
        <f t="shared" si="12"/>
        <v>0</v>
      </c>
      <c r="P19" s="5">
        <f t="shared" si="12"/>
        <v>0</v>
      </c>
    </row>
    <row r="20" spans="1:17" ht="35.25" customHeight="1">
      <c r="A20" s="16" t="s">
        <v>8</v>
      </c>
      <c r="B20" s="7"/>
      <c r="C20" s="10">
        <v>112</v>
      </c>
      <c r="D20" s="10">
        <v>212</v>
      </c>
      <c r="E20" s="102">
        <f t="shared" ref="E20:E26" si="13">F20+G20+H20</f>
        <v>6000</v>
      </c>
      <c r="F20" s="103"/>
      <c r="G20" s="103"/>
      <c r="H20" s="103">
        <v>6000</v>
      </c>
      <c r="I20" s="2">
        <f t="shared" ref="I20:I26" si="14">J20+K20+L20</f>
        <v>0</v>
      </c>
      <c r="J20" s="3"/>
      <c r="K20" s="3"/>
      <c r="L20" s="3"/>
      <c r="M20" s="4">
        <f t="shared" si="5"/>
        <v>0</v>
      </c>
      <c r="N20" s="3"/>
      <c r="O20" s="3"/>
      <c r="P20" s="3"/>
    </row>
    <row r="21" spans="1:17" ht="36" hidden="1" customHeight="1">
      <c r="A21" s="16" t="s">
        <v>11</v>
      </c>
      <c r="B21" s="7"/>
      <c r="C21" s="10">
        <v>112</v>
      </c>
      <c r="D21" s="10">
        <v>222</v>
      </c>
      <c r="E21" s="102">
        <f t="shared" si="13"/>
        <v>0</v>
      </c>
      <c r="F21" s="103"/>
      <c r="G21" s="103"/>
      <c r="H21" s="103"/>
      <c r="I21" s="2">
        <f t="shared" si="14"/>
        <v>0</v>
      </c>
      <c r="J21" s="3"/>
      <c r="K21" s="3"/>
      <c r="L21" s="3"/>
      <c r="M21" s="4">
        <f t="shared" si="5"/>
        <v>0</v>
      </c>
      <c r="N21" s="3"/>
      <c r="O21" s="3"/>
      <c r="P21" s="3"/>
    </row>
    <row r="22" spans="1:17" ht="34.5" hidden="1" customHeight="1">
      <c r="A22" s="16" t="s">
        <v>12</v>
      </c>
      <c r="B22" s="7"/>
      <c r="C22" s="10">
        <v>112</v>
      </c>
      <c r="D22" s="10">
        <v>262</v>
      </c>
      <c r="E22" s="102">
        <f t="shared" si="13"/>
        <v>0</v>
      </c>
      <c r="F22" s="103"/>
      <c r="G22" s="103"/>
      <c r="H22" s="103"/>
      <c r="I22" s="2">
        <f t="shared" si="14"/>
        <v>0</v>
      </c>
      <c r="J22" s="3"/>
      <c r="K22" s="3"/>
      <c r="L22" s="3"/>
      <c r="M22" s="4">
        <f t="shared" si="5"/>
        <v>0</v>
      </c>
      <c r="N22" s="3"/>
      <c r="O22" s="3"/>
      <c r="P22" s="3"/>
    </row>
    <row r="23" spans="1:17" ht="32.25" hidden="1" customHeight="1">
      <c r="A23" s="16" t="s">
        <v>20</v>
      </c>
      <c r="B23" s="7"/>
      <c r="C23" s="10">
        <v>112</v>
      </c>
      <c r="D23" s="10">
        <v>290</v>
      </c>
      <c r="E23" s="102">
        <f t="shared" si="13"/>
        <v>0</v>
      </c>
      <c r="F23" s="103"/>
      <c r="G23" s="103"/>
      <c r="H23" s="103"/>
      <c r="I23" s="2">
        <f t="shared" si="14"/>
        <v>0</v>
      </c>
      <c r="J23" s="3"/>
      <c r="K23" s="3"/>
      <c r="L23" s="3"/>
      <c r="M23" s="4">
        <f t="shared" si="5"/>
        <v>0</v>
      </c>
      <c r="N23" s="3"/>
      <c r="O23" s="3"/>
      <c r="P23" s="3"/>
    </row>
    <row r="24" spans="1:17" ht="30" hidden="1" customHeight="1">
      <c r="A24" s="16" t="s">
        <v>12</v>
      </c>
      <c r="B24" s="7"/>
      <c r="C24" s="10">
        <v>119</v>
      </c>
      <c r="D24" s="10">
        <v>262</v>
      </c>
      <c r="E24" s="102">
        <f t="shared" si="13"/>
        <v>0</v>
      </c>
      <c r="F24" s="103"/>
      <c r="G24" s="103"/>
      <c r="H24" s="103"/>
      <c r="I24" s="2">
        <f t="shared" si="14"/>
        <v>0</v>
      </c>
      <c r="J24" s="3"/>
      <c r="K24" s="3"/>
      <c r="L24" s="3"/>
      <c r="M24" s="4">
        <f t="shared" si="5"/>
        <v>0</v>
      </c>
      <c r="N24" s="3"/>
      <c r="O24" s="3"/>
      <c r="P24" s="3"/>
    </row>
    <row r="25" spans="1:17" ht="27.75" hidden="1" customHeight="1">
      <c r="A25" s="16" t="s">
        <v>12</v>
      </c>
      <c r="B25" s="7"/>
      <c r="C25" s="10">
        <v>321</v>
      </c>
      <c r="D25" s="10">
        <v>262</v>
      </c>
      <c r="E25" s="102">
        <f t="shared" si="13"/>
        <v>0</v>
      </c>
      <c r="F25" s="103"/>
      <c r="G25" s="103"/>
      <c r="H25" s="103"/>
      <c r="I25" s="2">
        <f t="shared" si="14"/>
        <v>0</v>
      </c>
      <c r="J25" s="3"/>
      <c r="K25" s="3"/>
      <c r="L25" s="3"/>
      <c r="M25" s="4">
        <f t="shared" si="5"/>
        <v>0</v>
      </c>
      <c r="N25" s="3"/>
      <c r="O25" s="3"/>
      <c r="P25" s="3"/>
    </row>
    <row r="26" spans="1:17" ht="27.75" hidden="1" customHeight="1">
      <c r="A26" s="16" t="s">
        <v>25</v>
      </c>
      <c r="B26" s="7"/>
      <c r="C26" s="10">
        <v>321</v>
      </c>
      <c r="D26" s="10">
        <v>263</v>
      </c>
      <c r="E26" s="102">
        <f t="shared" si="13"/>
        <v>0</v>
      </c>
      <c r="F26" s="103"/>
      <c r="G26" s="103"/>
      <c r="H26" s="103"/>
      <c r="I26" s="2">
        <f t="shared" si="14"/>
        <v>0</v>
      </c>
      <c r="J26" s="3"/>
      <c r="K26" s="3"/>
      <c r="L26" s="3"/>
      <c r="M26" s="4">
        <f t="shared" si="5"/>
        <v>0</v>
      </c>
      <c r="N26" s="3"/>
      <c r="O26" s="3"/>
      <c r="P26" s="3"/>
    </row>
    <row r="27" spans="1:17" ht="30" hidden="1" customHeight="1">
      <c r="A27" s="16" t="s">
        <v>20</v>
      </c>
      <c r="B27" s="7"/>
      <c r="C27" s="10">
        <v>340</v>
      </c>
      <c r="D27" s="10">
        <v>290</v>
      </c>
      <c r="E27" s="102">
        <f>F27+G27+H27</f>
        <v>0</v>
      </c>
      <c r="F27" s="103"/>
      <c r="G27" s="103"/>
      <c r="H27" s="103"/>
      <c r="I27" s="2">
        <f>J27+K27+L27</f>
        <v>0</v>
      </c>
      <c r="J27" s="3"/>
      <c r="K27" s="3"/>
      <c r="L27" s="3"/>
      <c r="M27" s="4">
        <f t="shared" si="5"/>
        <v>0</v>
      </c>
      <c r="N27" s="3"/>
      <c r="O27" s="3"/>
      <c r="P27" s="3"/>
    </row>
    <row r="28" spans="1:17" ht="36.75" customHeight="1">
      <c r="A28" s="15" t="s">
        <v>37</v>
      </c>
      <c r="B28" s="6">
        <v>230</v>
      </c>
      <c r="C28" s="8"/>
      <c r="D28" s="8"/>
      <c r="E28" s="99">
        <f>F28+G28+H28</f>
        <v>10299302.470000001</v>
      </c>
      <c r="F28" s="101">
        <f>SUM(F29:F33)</f>
        <v>2950087.57</v>
      </c>
      <c r="G28" s="101">
        <f t="shared" ref="G28:H28" si="15">SUM(G29:G33)</f>
        <v>7349214.9000000004</v>
      </c>
      <c r="H28" s="101">
        <f t="shared" si="15"/>
        <v>0</v>
      </c>
      <c r="I28" s="4">
        <f>J28+K28+L28</f>
        <v>2889587.57</v>
      </c>
      <c r="J28" s="5">
        <f>SUM(J29:J33)</f>
        <v>2889587.57</v>
      </c>
      <c r="K28" s="5">
        <f t="shared" ref="K28:P28" si="16">SUM(K29:K33)</f>
        <v>0</v>
      </c>
      <c r="L28" s="5">
        <f t="shared" si="16"/>
        <v>0</v>
      </c>
      <c r="M28" s="5">
        <f t="shared" si="16"/>
        <v>1400000</v>
      </c>
      <c r="N28" s="5">
        <f t="shared" si="16"/>
        <v>1400000</v>
      </c>
      <c r="O28" s="5">
        <f t="shared" si="16"/>
        <v>0</v>
      </c>
      <c r="P28" s="5">
        <f t="shared" si="16"/>
        <v>0</v>
      </c>
    </row>
    <row r="29" spans="1:17" ht="21.75" customHeight="1">
      <c r="A29" s="16" t="s">
        <v>14</v>
      </c>
      <c r="B29" s="7"/>
      <c r="C29" s="10">
        <v>851</v>
      </c>
      <c r="D29" s="10">
        <v>290</v>
      </c>
      <c r="E29" s="102">
        <f t="shared" ref="E29:E36" si="17">F29+G29+H29</f>
        <v>8682148.5700000003</v>
      </c>
      <c r="F29" s="103">
        <v>1460500</v>
      </c>
      <c r="G29" s="103">
        <v>7221648.5700000003</v>
      </c>
      <c r="H29" s="103"/>
      <c r="I29" s="2">
        <f t="shared" ref="I29:I33" si="18">J29+K29+L29</f>
        <v>1400000</v>
      </c>
      <c r="J29" s="3">
        <v>1400000</v>
      </c>
      <c r="K29" s="3"/>
      <c r="L29" s="3"/>
      <c r="M29" s="4">
        <f t="shared" ref="M29:M30" si="19">N29+O29+P29</f>
        <v>1400000</v>
      </c>
      <c r="N29" s="3">
        <v>1400000</v>
      </c>
      <c r="O29" s="3"/>
      <c r="P29" s="3"/>
    </row>
    <row r="30" spans="1:17" ht="19.5" customHeight="1">
      <c r="A30" s="16" t="s">
        <v>15</v>
      </c>
      <c r="B30" s="7"/>
      <c r="C30" s="10">
        <v>851</v>
      </c>
      <c r="D30" s="10">
        <v>290</v>
      </c>
      <c r="E30" s="102">
        <f t="shared" si="17"/>
        <v>0</v>
      </c>
      <c r="F30" s="103"/>
      <c r="G30" s="103"/>
      <c r="H30" s="103"/>
      <c r="I30" s="2">
        <f t="shared" si="18"/>
        <v>0</v>
      </c>
      <c r="J30" s="3"/>
      <c r="K30" s="3"/>
      <c r="L30" s="3"/>
      <c r="M30" s="4">
        <f t="shared" si="19"/>
        <v>0</v>
      </c>
      <c r="N30" s="3"/>
      <c r="O30" s="3"/>
      <c r="P30" s="3"/>
    </row>
    <row r="31" spans="1:17" ht="19.5" customHeight="1">
      <c r="A31" s="16" t="s">
        <v>32</v>
      </c>
      <c r="B31" s="7"/>
      <c r="C31" s="10">
        <v>851</v>
      </c>
      <c r="D31" s="10">
        <v>290</v>
      </c>
      <c r="E31" s="102">
        <f t="shared" si="17"/>
        <v>1426748.17</v>
      </c>
      <c r="F31" s="103">
        <v>1426748.17</v>
      </c>
      <c r="G31" s="103"/>
      <c r="H31" s="103"/>
      <c r="I31" s="2">
        <f t="shared" si="18"/>
        <v>1426748.17</v>
      </c>
      <c r="J31" s="3">
        <v>1426748.17</v>
      </c>
      <c r="K31" s="3"/>
      <c r="L31" s="3"/>
      <c r="M31" s="4"/>
      <c r="N31" s="3"/>
      <c r="O31" s="3"/>
      <c r="P31" s="3"/>
    </row>
    <row r="32" spans="1:17" ht="17.25" customHeight="1">
      <c r="A32" s="16" t="s">
        <v>16</v>
      </c>
      <c r="B32" s="7"/>
      <c r="C32" s="10">
        <v>852</v>
      </c>
      <c r="D32" s="10">
        <v>290</v>
      </c>
      <c r="E32" s="102">
        <f t="shared" si="17"/>
        <v>0</v>
      </c>
      <c r="F32" s="103"/>
      <c r="G32" s="73"/>
      <c r="H32" s="103"/>
      <c r="I32" s="2">
        <f t="shared" si="18"/>
        <v>0</v>
      </c>
      <c r="J32" s="3"/>
      <c r="K32" s="3"/>
      <c r="L32" s="3"/>
      <c r="M32" s="4">
        <f t="shared" ref="M32:M35" si="20">N32+O32+P32</f>
        <v>0</v>
      </c>
      <c r="N32" s="3"/>
      <c r="O32" s="3"/>
      <c r="P32" s="3"/>
    </row>
    <row r="33" spans="1:17" ht="20.25" customHeight="1">
      <c r="A33" s="16" t="s">
        <v>32</v>
      </c>
      <c r="B33" s="7"/>
      <c r="C33" s="10">
        <v>853</v>
      </c>
      <c r="D33" s="10">
        <v>290</v>
      </c>
      <c r="E33" s="102">
        <f t="shared" si="17"/>
        <v>190405.73</v>
      </c>
      <c r="F33" s="103">
        <v>62839.4</v>
      </c>
      <c r="G33" s="103">
        <v>127566.33</v>
      </c>
      <c r="H33" s="103"/>
      <c r="I33" s="2">
        <f t="shared" si="18"/>
        <v>62839.4</v>
      </c>
      <c r="J33" s="3">
        <v>62839.4</v>
      </c>
      <c r="K33" s="3"/>
      <c r="L33" s="3"/>
      <c r="M33" s="4">
        <f t="shared" si="20"/>
        <v>0</v>
      </c>
      <c r="N33" s="3"/>
      <c r="O33" s="3"/>
      <c r="P33" s="3"/>
    </row>
    <row r="34" spans="1:17" ht="33.75" customHeight="1">
      <c r="A34" s="15" t="s">
        <v>33</v>
      </c>
      <c r="B34" s="12">
        <v>250</v>
      </c>
      <c r="C34" s="11"/>
      <c r="D34" s="8"/>
      <c r="E34" s="99">
        <f>F34+G34+H34</f>
        <v>0</v>
      </c>
      <c r="F34" s="101">
        <f>F35</f>
        <v>0</v>
      </c>
      <c r="G34" s="101">
        <f t="shared" ref="G34:P34" si="21">G35</f>
        <v>0</v>
      </c>
      <c r="H34" s="101">
        <f t="shared" si="21"/>
        <v>0</v>
      </c>
      <c r="I34" s="4">
        <f>J34+K34+L34</f>
        <v>0</v>
      </c>
      <c r="J34" s="5">
        <f>J35</f>
        <v>0</v>
      </c>
      <c r="K34" s="5">
        <f t="shared" si="21"/>
        <v>0</v>
      </c>
      <c r="L34" s="5">
        <f t="shared" si="21"/>
        <v>0</v>
      </c>
      <c r="M34" s="4">
        <f t="shared" si="20"/>
        <v>0</v>
      </c>
      <c r="N34" s="5">
        <f>N35</f>
        <v>0</v>
      </c>
      <c r="O34" s="5">
        <f t="shared" si="21"/>
        <v>0</v>
      </c>
      <c r="P34" s="5">
        <f t="shared" si="21"/>
        <v>0</v>
      </c>
    </row>
    <row r="35" spans="1:17" ht="17.25" customHeight="1">
      <c r="A35" s="16" t="s">
        <v>20</v>
      </c>
      <c r="B35" s="7"/>
      <c r="C35" s="10">
        <v>831</v>
      </c>
      <c r="D35" s="10">
        <v>290</v>
      </c>
      <c r="E35" s="102">
        <f t="shared" si="17"/>
        <v>0</v>
      </c>
      <c r="F35" s="103"/>
      <c r="G35" s="103"/>
      <c r="H35" s="103"/>
      <c r="I35" s="2">
        <f t="shared" ref="I35:I38" si="22">J35+K35+L35</f>
        <v>0</v>
      </c>
      <c r="J35" s="3"/>
      <c r="K35" s="3"/>
      <c r="L35" s="3"/>
      <c r="M35" s="4">
        <f t="shared" si="20"/>
        <v>0</v>
      </c>
      <c r="N35" s="3"/>
      <c r="O35" s="3"/>
      <c r="P35" s="3"/>
    </row>
    <row r="36" spans="1:17" ht="33" customHeight="1">
      <c r="A36" s="15" t="s">
        <v>30</v>
      </c>
      <c r="B36" s="6">
        <v>260</v>
      </c>
      <c r="C36" s="8"/>
      <c r="D36" s="8"/>
      <c r="E36" s="99">
        <f t="shared" si="17"/>
        <v>5818808.5199999996</v>
      </c>
      <c r="F36" s="101">
        <f>F37+F38+F39+F45+F46+F47+F48+F49+F50+F51</f>
        <v>884740</v>
      </c>
      <c r="G36" s="101">
        <f t="shared" ref="G36:H36" si="23">G37+G38+G39+G45+G46+G47+G48+G49+G50+G51</f>
        <v>2735418.94</v>
      </c>
      <c r="H36" s="101">
        <f t="shared" si="23"/>
        <v>2198649.58</v>
      </c>
      <c r="I36" s="4">
        <f t="shared" si="22"/>
        <v>2830705.4</v>
      </c>
      <c r="J36" s="5">
        <f>J37+J38+J39+J45+J46+J47+J48+J49+J50+J51</f>
        <v>280780</v>
      </c>
      <c r="K36" s="5">
        <f t="shared" ref="K36:P36" si="24">K37+K38+K39+K45+K46+K47+K48+K49+K50+K51</f>
        <v>0</v>
      </c>
      <c r="L36" s="5">
        <f t="shared" si="24"/>
        <v>2549925.4</v>
      </c>
      <c r="M36" s="5">
        <f t="shared" si="24"/>
        <v>2506957</v>
      </c>
      <c r="N36" s="5">
        <f t="shared" si="24"/>
        <v>280780</v>
      </c>
      <c r="O36" s="5">
        <f t="shared" si="24"/>
        <v>0</v>
      </c>
      <c r="P36" s="5">
        <f t="shared" si="24"/>
        <v>2226177</v>
      </c>
    </row>
    <row r="37" spans="1:17">
      <c r="A37" s="16" t="s">
        <v>10</v>
      </c>
      <c r="B37" s="7"/>
      <c r="C37" s="10">
        <v>244</v>
      </c>
      <c r="D37" s="10">
        <v>221</v>
      </c>
      <c r="E37" s="102">
        <f t="shared" si="8"/>
        <v>6431.08</v>
      </c>
      <c r="F37" s="103"/>
      <c r="G37" s="103"/>
      <c r="H37" s="103">
        <v>6431.08</v>
      </c>
      <c r="I37" s="2">
        <f t="shared" si="22"/>
        <v>11280</v>
      </c>
      <c r="J37" s="3">
        <v>11280</v>
      </c>
      <c r="K37" s="3"/>
      <c r="L37" s="3"/>
      <c r="M37" s="4">
        <f t="shared" ref="M37:M38" si="25">N37+O37+P37</f>
        <v>11280</v>
      </c>
      <c r="N37" s="3">
        <v>11280</v>
      </c>
      <c r="O37" s="3"/>
      <c r="P37" s="3"/>
    </row>
    <row r="38" spans="1:17">
      <c r="A38" s="16" t="s">
        <v>11</v>
      </c>
      <c r="B38" s="7"/>
      <c r="C38" s="10">
        <v>244</v>
      </c>
      <c r="D38" s="10">
        <v>222</v>
      </c>
      <c r="E38" s="102">
        <f t="shared" si="8"/>
        <v>0</v>
      </c>
      <c r="F38" s="103"/>
      <c r="G38" s="103"/>
      <c r="H38" s="103"/>
      <c r="I38" s="2">
        <f t="shared" si="22"/>
        <v>0</v>
      </c>
      <c r="J38" s="3"/>
      <c r="K38" s="3"/>
      <c r="L38" s="3"/>
      <c r="M38" s="4">
        <f t="shared" si="25"/>
        <v>0</v>
      </c>
      <c r="N38" s="3"/>
      <c r="O38" s="3"/>
      <c r="P38" s="3"/>
    </row>
    <row r="39" spans="1:17">
      <c r="A39" s="16" t="s">
        <v>31</v>
      </c>
      <c r="B39" s="7"/>
      <c r="C39" s="10">
        <v>244</v>
      </c>
      <c r="D39" s="10">
        <v>223</v>
      </c>
      <c r="E39" s="102">
        <f>F39+G39+H39</f>
        <v>1659639.8900000001</v>
      </c>
      <c r="F39" s="103">
        <f>SUM(F40:F44)</f>
        <v>0</v>
      </c>
      <c r="G39" s="103">
        <f t="shared" ref="G39:H39" si="26">SUM(G40:G44)</f>
        <v>550605.98</v>
      </c>
      <c r="H39" s="103">
        <f t="shared" si="26"/>
        <v>1109033.9100000001</v>
      </c>
      <c r="I39" s="2">
        <f>J39+K39+L39</f>
        <v>2402500</v>
      </c>
      <c r="J39" s="3">
        <f>SUM(J40:J44)</f>
        <v>202500</v>
      </c>
      <c r="K39" s="3">
        <f t="shared" ref="K39:M39" si="27">SUM(K40:K44)</f>
        <v>0</v>
      </c>
      <c r="L39" s="3">
        <f t="shared" si="27"/>
        <v>2200000</v>
      </c>
      <c r="M39" s="3">
        <f t="shared" si="27"/>
        <v>2428677</v>
      </c>
      <c r="N39" s="3">
        <f>SUM(N40:N44)</f>
        <v>202500</v>
      </c>
      <c r="O39" s="3">
        <f t="shared" ref="O39:P39" si="28">SUM(O40:O44)</f>
        <v>0</v>
      </c>
      <c r="P39" s="3">
        <f t="shared" si="28"/>
        <v>2226177</v>
      </c>
    </row>
    <row r="40" spans="1:17">
      <c r="A40" s="16" t="s">
        <v>21</v>
      </c>
      <c r="B40" s="7"/>
      <c r="C40" s="10">
        <v>244</v>
      </c>
      <c r="D40" s="10">
        <v>223</v>
      </c>
      <c r="E40" s="102">
        <f t="shared" ref="E40:E53" si="29">F40+G40+H40</f>
        <v>1150514.83</v>
      </c>
      <c r="F40" s="103"/>
      <c r="G40" s="103">
        <v>523402.8</v>
      </c>
      <c r="H40" s="103">
        <v>627112.03</v>
      </c>
      <c r="I40" s="2">
        <f t="shared" ref="I40:I53" si="30">J40+K40+L40</f>
        <v>1986640</v>
      </c>
      <c r="J40" s="3"/>
      <c r="K40" s="3"/>
      <c r="L40" s="3">
        <v>1986640</v>
      </c>
      <c r="M40" s="4">
        <f t="shared" ref="M40:M53" si="31">N40+O40+P40</f>
        <v>2000000</v>
      </c>
      <c r="N40" s="3"/>
      <c r="O40" s="3"/>
      <c r="P40" s="3">
        <v>2000000</v>
      </c>
    </row>
    <row r="41" spans="1:17">
      <c r="A41" s="16" t="s">
        <v>22</v>
      </c>
      <c r="B41" s="7"/>
      <c r="C41" s="10">
        <v>244</v>
      </c>
      <c r="D41" s="10">
        <v>223</v>
      </c>
      <c r="E41" s="102">
        <f t="shared" si="29"/>
        <v>0</v>
      </c>
      <c r="F41" s="103"/>
      <c r="G41" s="103"/>
      <c r="H41" s="103"/>
      <c r="I41" s="2">
        <f t="shared" si="30"/>
        <v>0</v>
      </c>
      <c r="J41" s="3">
        <v>0</v>
      </c>
      <c r="K41" s="3"/>
      <c r="L41" s="3"/>
      <c r="M41" s="4">
        <f t="shared" si="31"/>
        <v>0</v>
      </c>
      <c r="N41" s="3">
        <v>0</v>
      </c>
      <c r="O41" s="3"/>
      <c r="P41" s="3"/>
    </row>
    <row r="42" spans="1:17" ht="16.5" customHeight="1">
      <c r="A42" s="16" t="s">
        <v>24</v>
      </c>
      <c r="B42" s="7"/>
      <c r="C42" s="10">
        <v>244</v>
      </c>
      <c r="D42" s="10">
        <v>223</v>
      </c>
      <c r="E42" s="102">
        <f t="shared" si="29"/>
        <v>451784.31</v>
      </c>
      <c r="F42" s="103"/>
      <c r="G42" s="103"/>
      <c r="H42" s="103">
        <v>451784.31</v>
      </c>
      <c r="I42" s="2">
        <f t="shared" si="30"/>
        <v>213360</v>
      </c>
      <c r="J42" s="3"/>
      <c r="K42" s="3"/>
      <c r="L42" s="3">
        <v>213360</v>
      </c>
      <c r="M42" s="4">
        <f t="shared" si="31"/>
        <v>226177</v>
      </c>
      <c r="N42" s="3"/>
      <c r="O42" s="3"/>
      <c r="P42" s="3">
        <v>226177</v>
      </c>
    </row>
    <row r="43" spans="1:17">
      <c r="A43" s="16" t="s">
        <v>23</v>
      </c>
      <c r="B43" s="7"/>
      <c r="C43" s="10">
        <v>244</v>
      </c>
      <c r="D43" s="10">
        <v>223</v>
      </c>
      <c r="E43" s="102">
        <f t="shared" si="29"/>
        <v>57340.75</v>
      </c>
      <c r="F43" s="103"/>
      <c r="G43" s="103">
        <v>27203.18</v>
      </c>
      <c r="H43" s="103">
        <v>30137.57</v>
      </c>
      <c r="I43" s="2">
        <f t="shared" si="30"/>
        <v>52500</v>
      </c>
      <c r="J43" s="3">
        <v>52500</v>
      </c>
      <c r="K43" s="3"/>
      <c r="L43" s="3"/>
      <c r="M43" s="4">
        <f t="shared" si="31"/>
        <v>52500</v>
      </c>
      <c r="N43" s="3">
        <v>52500</v>
      </c>
      <c r="O43" s="3"/>
      <c r="P43" s="3"/>
    </row>
    <row r="44" spans="1:17">
      <c r="A44" s="16" t="s">
        <v>172</v>
      </c>
      <c r="B44" s="7"/>
      <c r="C44" s="10">
        <v>244</v>
      </c>
      <c r="D44" s="10">
        <v>223</v>
      </c>
      <c r="E44" s="102">
        <f t="shared" ref="E44" si="32">F44+G44+H44</f>
        <v>0</v>
      </c>
      <c r="F44" s="103"/>
      <c r="G44" s="103"/>
      <c r="H44" s="103"/>
      <c r="I44" s="2">
        <f t="shared" si="30"/>
        <v>150000</v>
      </c>
      <c r="J44" s="3">
        <v>150000</v>
      </c>
      <c r="K44" s="3"/>
      <c r="L44" s="3"/>
      <c r="M44" s="4">
        <f t="shared" si="31"/>
        <v>150000</v>
      </c>
      <c r="N44" s="3">
        <v>150000</v>
      </c>
      <c r="O44" s="3"/>
      <c r="P44" s="3"/>
    </row>
    <row r="45" spans="1:17" ht="25.5">
      <c r="A45" s="69" t="s">
        <v>36</v>
      </c>
      <c r="B45" s="70"/>
      <c r="C45" s="71">
        <v>244</v>
      </c>
      <c r="D45" s="71">
        <v>224</v>
      </c>
      <c r="E45" s="104">
        <f t="shared" si="29"/>
        <v>0</v>
      </c>
      <c r="F45" s="73"/>
      <c r="G45" s="73"/>
      <c r="H45" s="73"/>
      <c r="I45" s="72">
        <f t="shared" si="30"/>
        <v>0</v>
      </c>
      <c r="J45" s="73">
        <v>0</v>
      </c>
      <c r="K45" s="73"/>
      <c r="L45" s="73"/>
      <c r="M45" s="4">
        <f t="shared" si="31"/>
        <v>0</v>
      </c>
      <c r="N45" s="73">
        <v>0</v>
      </c>
      <c r="O45" s="73"/>
      <c r="P45" s="73"/>
      <c r="Q45" s="74"/>
    </row>
    <row r="46" spans="1:17">
      <c r="A46" s="16" t="s">
        <v>38</v>
      </c>
      <c r="B46" s="7"/>
      <c r="C46" s="10">
        <v>244</v>
      </c>
      <c r="D46" s="10">
        <v>225</v>
      </c>
      <c r="E46" s="102">
        <f t="shared" si="29"/>
        <v>848000</v>
      </c>
      <c r="F46" s="103"/>
      <c r="G46" s="103">
        <v>520000</v>
      </c>
      <c r="H46" s="103">
        <v>328000</v>
      </c>
      <c r="I46" s="2">
        <f t="shared" si="30"/>
        <v>24100</v>
      </c>
      <c r="J46" s="3">
        <v>19000</v>
      </c>
      <c r="K46" s="3"/>
      <c r="L46" s="3">
        <v>5100</v>
      </c>
      <c r="M46" s="4">
        <f t="shared" si="31"/>
        <v>19000</v>
      </c>
      <c r="N46" s="3">
        <v>19000</v>
      </c>
      <c r="O46" s="3"/>
      <c r="P46" s="3"/>
    </row>
    <row r="47" spans="1:17">
      <c r="A47" s="16" t="s">
        <v>0</v>
      </c>
      <c r="B47" s="7"/>
      <c r="C47" s="10">
        <v>244</v>
      </c>
      <c r="D47" s="10">
        <v>226</v>
      </c>
      <c r="E47" s="102">
        <f t="shared" si="29"/>
        <v>2771125.36</v>
      </c>
      <c r="F47" s="103">
        <v>663540</v>
      </c>
      <c r="G47" s="103">
        <v>1534262.96</v>
      </c>
      <c r="H47" s="103">
        <v>573322.4</v>
      </c>
      <c r="I47" s="2">
        <f t="shared" si="30"/>
        <v>392825.4</v>
      </c>
      <c r="J47" s="3">
        <v>48000</v>
      </c>
      <c r="K47" s="3"/>
      <c r="L47" s="3">
        <v>344825.4</v>
      </c>
      <c r="M47" s="4">
        <f t="shared" si="31"/>
        <v>48000</v>
      </c>
      <c r="N47" s="3">
        <v>48000</v>
      </c>
      <c r="O47" s="3"/>
      <c r="P47" s="3"/>
    </row>
    <row r="48" spans="1:17">
      <c r="A48" s="16" t="s">
        <v>13</v>
      </c>
      <c r="B48" s="7"/>
      <c r="C48" s="10">
        <v>244</v>
      </c>
      <c r="D48" s="10">
        <v>290</v>
      </c>
      <c r="E48" s="102">
        <f t="shared" si="29"/>
        <v>0</v>
      </c>
      <c r="F48" s="103"/>
      <c r="G48" s="103"/>
      <c r="H48" s="103"/>
      <c r="I48" s="2">
        <f t="shared" si="30"/>
        <v>0</v>
      </c>
      <c r="J48" s="3"/>
      <c r="K48" s="3"/>
      <c r="L48" s="3"/>
      <c r="M48" s="4">
        <f t="shared" si="31"/>
        <v>0</v>
      </c>
      <c r="N48" s="3"/>
      <c r="O48" s="3"/>
      <c r="P48" s="3"/>
    </row>
    <row r="49" spans="1:16" ht="25.5">
      <c r="A49" s="16" t="s">
        <v>17</v>
      </c>
      <c r="B49" s="7"/>
      <c r="C49" s="10">
        <v>244</v>
      </c>
      <c r="D49" s="10">
        <v>310</v>
      </c>
      <c r="E49" s="102">
        <f t="shared" si="29"/>
        <v>181501.2</v>
      </c>
      <c r="F49" s="103"/>
      <c r="G49" s="103">
        <v>130550</v>
      </c>
      <c r="H49" s="103">
        <v>50951.199999999997</v>
      </c>
      <c r="I49" s="2">
        <f t="shared" si="30"/>
        <v>0</v>
      </c>
      <c r="J49" s="3"/>
      <c r="K49" s="3"/>
      <c r="L49" s="3"/>
      <c r="M49" s="4">
        <f t="shared" si="31"/>
        <v>0</v>
      </c>
      <c r="N49" s="3"/>
      <c r="O49" s="3"/>
      <c r="P49" s="3"/>
    </row>
    <row r="50" spans="1:16" ht="25.5">
      <c r="A50" s="16" t="s">
        <v>18</v>
      </c>
      <c r="B50" s="7"/>
      <c r="C50" s="10">
        <v>244</v>
      </c>
      <c r="D50" s="10">
        <v>320</v>
      </c>
      <c r="E50" s="102">
        <f t="shared" si="29"/>
        <v>0</v>
      </c>
      <c r="F50" s="103"/>
      <c r="G50" s="103"/>
      <c r="H50" s="103"/>
      <c r="I50" s="2">
        <f t="shared" si="30"/>
        <v>0</v>
      </c>
      <c r="J50" s="3"/>
      <c r="K50" s="3"/>
      <c r="L50" s="3"/>
      <c r="M50" s="4">
        <f t="shared" si="31"/>
        <v>0</v>
      </c>
      <c r="N50" s="3"/>
      <c r="O50" s="3"/>
      <c r="P50" s="3"/>
    </row>
    <row r="51" spans="1:16" ht="25.5">
      <c r="A51" s="16" t="s">
        <v>19</v>
      </c>
      <c r="B51" s="7"/>
      <c r="C51" s="10">
        <v>244</v>
      </c>
      <c r="D51" s="10">
        <v>340</v>
      </c>
      <c r="E51" s="102">
        <f t="shared" si="29"/>
        <v>352110.99</v>
      </c>
      <c r="F51" s="103">
        <v>221200</v>
      </c>
      <c r="G51" s="103"/>
      <c r="H51" s="103">
        <v>130910.99</v>
      </c>
      <c r="I51" s="2">
        <f t="shared" si="30"/>
        <v>0</v>
      </c>
      <c r="J51" s="3"/>
      <c r="K51" s="3"/>
      <c r="L51" s="3"/>
      <c r="M51" s="4">
        <f t="shared" si="31"/>
        <v>0</v>
      </c>
      <c r="N51" s="3"/>
      <c r="O51" s="3"/>
      <c r="P51" s="3"/>
    </row>
    <row r="52" spans="1:16" ht="29.25" customHeight="1">
      <c r="A52" s="76" t="s">
        <v>42</v>
      </c>
      <c r="B52" s="77">
        <v>500</v>
      </c>
      <c r="C52" s="78"/>
      <c r="D52" s="78"/>
      <c r="E52" s="72">
        <f t="shared" si="29"/>
        <v>1893944.25</v>
      </c>
      <c r="F52" s="72">
        <v>1539307.45</v>
      </c>
      <c r="G52" s="79"/>
      <c r="H52" s="72">
        <v>354636.79999999999</v>
      </c>
      <c r="I52" s="72">
        <f t="shared" si="30"/>
        <v>1889232.85</v>
      </c>
      <c r="J52" s="72">
        <v>1539307.45</v>
      </c>
      <c r="K52" s="79"/>
      <c r="L52" s="72">
        <v>349925.4</v>
      </c>
      <c r="M52" s="80">
        <f t="shared" si="31"/>
        <v>0</v>
      </c>
      <c r="N52" s="78"/>
      <c r="O52" s="78"/>
      <c r="P52" s="78"/>
    </row>
    <row r="53" spans="1:16" ht="22.5" customHeight="1">
      <c r="A53" s="68" t="s">
        <v>44</v>
      </c>
      <c r="B53" s="6">
        <v>600</v>
      </c>
      <c r="C53" s="67"/>
      <c r="D53" s="67"/>
      <c r="E53" s="2">
        <f t="shared" si="29"/>
        <v>1889232.85</v>
      </c>
      <c r="F53" s="72">
        <v>1539307.45</v>
      </c>
      <c r="G53" s="79"/>
      <c r="H53" s="72">
        <v>349925.4</v>
      </c>
      <c r="I53" s="2">
        <f t="shared" si="30"/>
        <v>0</v>
      </c>
      <c r="J53" s="75"/>
      <c r="K53" s="75"/>
      <c r="L53" s="75"/>
      <c r="M53" s="4">
        <f t="shared" si="31"/>
        <v>0</v>
      </c>
      <c r="N53" s="67"/>
      <c r="O53" s="67"/>
      <c r="P53" s="67"/>
    </row>
    <row r="54" spans="1:16" ht="1.5" customHeight="1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6" fitToHeight="2" orientation="landscape" r:id="rId1"/>
  <rowBreaks count="1" manualBreakCount="1">
    <brk id="37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tabSelected="1" view="pageBreakPreview" zoomScale="60" workbookViewId="0">
      <selection activeCell="K17" sqref="K17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4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 t="s">
        <v>39</v>
      </c>
    </row>
    <row r="2" spans="1:12" ht="27.75" customHeight="1">
      <c r="A2" s="17" t="s">
        <v>231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2" ht="27.75" customHeight="1">
      <c r="A4" s="134" t="s">
        <v>144</v>
      </c>
      <c r="B4" s="134" t="s">
        <v>29</v>
      </c>
      <c r="C4" s="134" t="s">
        <v>145</v>
      </c>
      <c r="D4" s="137" t="s">
        <v>146</v>
      </c>
      <c r="E4" s="138"/>
      <c r="F4" s="138"/>
      <c r="G4" s="138"/>
      <c r="H4" s="138"/>
      <c r="I4" s="138"/>
      <c r="J4" s="138"/>
      <c r="K4" s="138"/>
      <c r="L4" s="139"/>
    </row>
    <row r="5" spans="1:12" ht="30" customHeight="1">
      <c r="A5" s="135"/>
      <c r="B5" s="135"/>
      <c r="C5" s="135"/>
      <c r="D5" s="140" t="s">
        <v>147</v>
      </c>
      <c r="E5" s="140"/>
      <c r="F5" s="140"/>
      <c r="G5" s="137" t="s">
        <v>77</v>
      </c>
      <c r="H5" s="138"/>
      <c r="I5" s="138"/>
      <c r="J5" s="138"/>
      <c r="K5" s="138"/>
      <c r="L5" s="139"/>
    </row>
    <row r="6" spans="1:12" ht="110.25" customHeight="1">
      <c r="A6" s="135"/>
      <c r="B6" s="135"/>
      <c r="C6" s="135"/>
      <c r="D6" s="140"/>
      <c r="E6" s="140"/>
      <c r="F6" s="140"/>
      <c r="G6" s="140" t="s">
        <v>148</v>
      </c>
      <c r="H6" s="140"/>
      <c r="I6" s="140"/>
      <c r="J6" s="138" t="s">
        <v>149</v>
      </c>
      <c r="K6" s="138"/>
      <c r="L6" s="139"/>
    </row>
    <row r="7" spans="1:12" ht="60">
      <c r="A7" s="136"/>
      <c r="B7" s="136"/>
      <c r="C7" s="136"/>
      <c r="D7" s="96" t="s">
        <v>223</v>
      </c>
      <c r="E7" s="105" t="s">
        <v>232</v>
      </c>
      <c r="F7" s="105" t="s">
        <v>233</v>
      </c>
      <c r="G7" s="96" t="s">
        <v>223</v>
      </c>
      <c r="H7" s="105" t="s">
        <v>234</v>
      </c>
      <c r="I7" s="105" t="s">
        <v>235</v>
      </c>
      <c r="J7" s="96" t="s">
        <v>223</v>
      </c>
      <c r="K7" s="105" t="s">
        <v>232</v>
      </c>
      <c r="L7" s="105" t="s">
        <v>236</v>
      </c>
    </row>
    <row r="8" spans="1:12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</row>
    <row r="9" spans="1:12" ht="51.75" customHeight="1">
      <c r="A9" s="7" t="s">
        <v>150</v>
      </c>
      <c r="B9" s="57" t="s">
        <v>151</v>
      </c>
      <c r="C9" s="56" t="s">
        <v>141</v>
      </c>
      <c r="D9" s="63">
        <f t="shared" ref="D9:F9" si="0">D10+D11</f>
        <v>5818808.5199999996</v>
      </c>
      <c r="E9" s="63">
        <f t="shared" si="0"/>
        <v>2830705.4</v>
      </c>
      <c r="F9" s="63">
        <f t="shared" si="0"/>
        <v>2506957</v>
      </c>
      <c r="G9" s="63">
        <f>G10+G11</f>
        <v>5818808.5199999996</v>
      </c>
      <c r="H9" s="63">
        <f t="shared" ref="H9:L9" si="1">H10+H11</f>
        <v>2830705.4</v>
      </c>
      <c r="I9" s="63">
        <f t="shared" si="1"/>
        <v>2506957</v>
      </c>
      <c r="J9" s="63">
        <f t="shared" si="1"/>
        <v>0</v>
      </c>
      <c r="K9" s="63">
        <f t="shared" si="1"/>
        <v>0</v>
      </c>
      <c r="L9" s="63">
        <f t="shared" si="1"/>
        <v>0</v>
      </c>
    </row>
    <row r="10" spans="1:12" ht="83.25" customHeight="1">
      <c r="A10" s="7" t="s">
        <v>152</v>
      </c>
      <c r="B10" s="58">
        <v>1001</v>
      </c>
      <c r="C10" s="56" t="s">
        <v>141</v>
      </c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74.25" customHeight="1">
      <c r="A11" s="7" t="s">
        <v>153</v>
      </c>
      <c r="B11" s="58">
        <v>2001</v>
      </c>
      <c r="C11" s="56"/>
      <c r="D11" s="63">
        <f>G11+J11</f>
        <v>5818808.5199999996</v>
      </c>
      <c r="E11" s="63">
        <f>H11+K11</f>
        <v>2830705.4</v>
      </c>
      <c r="F11" s="63">
        <f t="shared" ref="F11" si="2">I11+L11</f>
        <v>2506957</v>
      </c>
      <c r="G11" s="63">
        <f>'Таблица 2'!E36</f>
        <v>5818808.5199999996</v>
      </c>
      <c r="H11" s="63">
        <f>'Таблица 2'!I36</f>
        <v>2830705.4</v>
      </c>
      <c r="I11" s="63">
        <f>'Таблица 2'!M36</f>
        <v>2506957</v>
      </c>
      <c r="J11" s="63">
        <v>0</v>
      </c>
      <c r="K11" s="63">
        <v>0</v>
      </c>
      <c r="L11" s="63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E16" sqref="E1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8"/>
      <c r="B1" s="18"/>
      <c r="C1" s="19" t="s">
        <v>40</v>
      </c>
    </row>
    <row r="2" spans="1:3" ht="28.5" customHeight="1">
      <c r="A2" s="18" t="s">
        <v>226</v>
      </c>
      <c r="B2" s="18"/>
      <c r="C2" s="18"/>
    </row>
    <row r="3" spans="1:3" ht="15.75">
      <c r="A3" s="18"/>
      <c r="B3" s="18"/>
      <c r="C3" s="18"/>
    </row>
    <row r="4" spans="1:3" ht="69" customHeight="1">
      <c r="A4" s="20" t="s">
        <v>1</v>
      </c>
      <c r="B4" s="20" t="s">
        <v>29</v>
      </c>
      <c r="C4" s="20" t="s">
        <v>41</v>
      </c>
    </row>
    <row r="5" spans="1:3" ht="15.75">
      <c r="A5" s="21">
        <v>1</v>
      </c>
      <c r="B5" s="21">
        <v>2</v>
      </c>
      <c r="C5" s="21">
        <v>3</v>
      </c>
    </row>
    <row r="6" spans="1:3" ht="26.25" customHeight="1">
      <c r="A6" s="22" t="s">
        <v>42</v>
      </c>
      <c r="B6" s="23" t="s">
        <v>43</v>
      </c>
      <c r="C6" s="33">
        <v>0</v>
      </c>
    </row>
    <row r="7" spans="1:3" ht="20.25" customHeight="1">
      <c r="A7" s="22" t="s">
        <v>44</v>
      </c>
      <c r="B7" s="23" t="s">
        <v>45</v>
      </c>
      <c r="C7" s="33">
        <v>0</v>
      </c>
    </row>
    <row r="8" spans="1:3" ht="21.75" customHeight="1">
      <c r="A8" s="22" t="s">
        <v>46</v>
      </c>
      <c r="B8" s="23" t="s">
        <v>47</v>
      </c>
      <c r="C8" s="33">
        <v>0</v>
      </c>
    </row>
    <row r="9" spans="1:3" ht="21.75" customHeight="1">
      <c r="A9" s="22" t="s">
        <v>48</v>
      </c>
      <c r="B9" s="23" t="s">
        <v>49</v>
      </c>
      <c r="C9" s="33">
        <v>0</v>
      </c>
    </row>
    <row r="10" spans="1:3" ht="18.75">
      <c r="C10" s="24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44" sqref="A43:A44"/>
    </sheetView>
  </sheetViews>
  <sheetFormatPr defaultRowHeight="15"/>
  <cols>
    <col min="1" max="1" width="88.140625" customWidth="1"/>
    <col min="2" max="2" width="37.42578125" customWidth="1"/>
    <col min="3" max="3" width="38.7109375" customWidth="1"/>
  </cols>
  <sheetData>
    <row r="1" spans="1:3" ht="15.75">
      <c r="A1" s="25"/>
      <c r="B1" s="25"/>
      <c r="C1" s="26" t="s">
        <v>50</v>
      </c>
    </row>
    <row r="2" spans="1:3" ht="15.75">
      <c r="A2" s="18" t="s">
        <v>173</v>
      </c>
      <c r="B2" s="25"/>
      <c r="C2" s="25"/>
    </row>
    <row r="3" spans="1:3" ht="15.75">
      <c r="A3" s="25"/>
      <c r="B3" s="25"/>
      <c r="C3" s="25"/>
    </row>
    <row r="4" spans="1:3" ht="15.75">
      <c r="A4" s="27" t="s">
        <v>1</v>
      </c>
      <c r="B4" s="27" t="s">
        <v>29</v>
      </c>
      <c r="C4" s="27" t="s">
        <v>51</v>
      </c>
    </row>
    <row r="5" spans="1:3" ht="15.75">
      <c r="A5" s="27">
        <v>1</v>
      </c>
      <c r="B5" s="27">
        <v>2</v>
      </c>
      <c r="C5" s="27">
        <v>3</v>
      </c>
    </row>
    <row r="6" spans="1:3" ht="27" customHeight="1">
      <c r="A6" s="28" t="s">
        <v>52</v>
      </c>
      <c r="B6" s="29" t="s">
        <v>43</v>
      </c>
      <c r="C6" s="94">
        <v>0</v>
      </c>
    </row>
    <row r="7" spans="1:3" ht="95.25" customHeight="1">
      <c r="A7" s="30" t="s">
        <v>53</v>
      </c>
      <c r="B7" s="23" t="s">
        <v>45</v>
      </c>
      <c r="C7" s="31">
        <v>0</v>
      </c>
    </row>
    <row r="8" spans="1:3" ht="48.75" customHeight="1">
      <c r="A8" s="32" t="s">
        <v>54</v>
      </c>
      <c r="B8" s="23" t="s">
        <v>47</v>
      </c>
      <c r="C8" s="94">
        <v>0</v>
      </c>
    </row>
    <row r="9" spans="1:3" ht="17.25" customHeight="1">
      <c r="A9" s="25"/>
      <c r="B9" s="25"/>
      <c r="C9" s="25"/>
    </row>
    <row r="10" spans="1:3" ht="15.75">
      <c r="A10" s="34"/>
      <c r="B10" s="34"/>
      <c r="C10" s="34"/>
    </row>
    <row r="11" spans="1:3" ht="30.75">
      <c r="A11" s="81" t="s">
        <v>170</v>
      </c>
      <c r="B11" s="82"/>
      <c r="C11" s="83" t="s">
        <v>171</v>
      </c>
    </row>
    <row r="12" spans="1:3" ht="24.75" customHeight="1">
      <c r="A12" s="84"/>
      <c r="B12" s="35"/>
      <c r="C12" s="85"/>
    </row>
    <row r="13" spans="1:3" ht="15.75">
      <c r="A13" s="86"/>
      <c r="B13" s="35"/>
      <c r="C13" s="85"/>
    </row>
    <row r="14" spans="1:3" ht="15.75">
      <c r="A14" s="87" t="s">
        <v>167</v>
      </c>
      <c r="B14" s="88"/>
      <c r="C14" s="85" t="s">
        <v>168</v>
      </c>
    </row>
    <row r="15" spans="1:3" ht="15.75">
      <c r="A15" s="86"/>
      <c r="B15" s="35"/>
      <c r="C15" s="85"/>
    </row>
    <row r="16" spans="1:3" ht="15.75">
      <c r="A16" s="86"/>
      <c r="B16" s="35"/>
      <c r="C16" s="85"/>
    </row>
    <row r="17" spans="1:3" ht="15.75">
      <c r="A17" s="87" t="s">
        <v>222</v>
      </c>
      <c r="B17" s="88"/>
      <c r="C17" s="85" t="s">
        <v>169</v>
      </c>
    </row>
    <row r="18" spans="1:3" ht="15.75">
      <c r="A18" s="37"/>
      <c r="B18" s="35"/>
      <c r="C18" s="36"/>
    </row>
    <row r="19" spans="1:3" ht="15.75">
      <c r="A19" s="37"/>
      <c r="B19" s="35"/>
      <c r="C19" s="36"/>
    </row>
    <row r="20" spans="1:3" ht="15.75">
      <c r="A20" s="37"/>
      <c r="B20" s="35"/>
      <c r="C20" s="36"/>
    </row>
    <row r="21" spans="1:3" ht="15.75">
      <c r="A21" s="37"/>
      <c r="B21" s="35"/>
      <c r="C21" s="36"/>
    </row>
  </sheetData>
  <pageMargins left="0.70866141732283472" right="0.70866141732283472" top="0.74803149606299213" bottom="0.74803149606299213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2017-08-29T15:18:38Z</cp:lastPrinted>
  <dcterms:created xsi:type="dcterms:W3CDTF">2016-05-25T03:20:39Z</dcterms:created>
  <dcterms:modified xsi:type="dcterms:W3CDTF">2017-08-29T15:20:21Z</dcterms:modified>
</cp:coreProperties>
</file>