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00" yWindow="495" windowWidth="15480" windowHeight="11640"/>
  </bookViews>
  <sheets>
    <sheet name="план титул" sheetId="10" r:id="rId1"/>
    <sheet name="Таблица 1" sheetId="7" r:id="rId2"/>
    <sheet name="Таблица 2" sheetId="1" r:id="rId3"/>
    <sheet name="Таблица 2.1." sheetId="9" r:id="rId4"/>
    <sheet name="Таблица 3" sheetId="2" r:id="rId5"/>
    <sheet name="Таблица 4" sheetId="4" r:id="rId6"/>
  </sheets>
  <definedNames>
    <definedName name="_xlnm.Print_Area" localSheetId="0">'план титул'!$A$1:$L$65</definedName>
    <definedName name="_xlnm.Print_Area" localSheetId="2">'Таблица 2'!$A$1:$P$88</definedName>
    <definedName name="_xlnm.Print_Area" localSheetId="5">'Таблица 4'!$A$1:$C$18</definedName>
  </definedNames>
  <calcPr calcId="125725"/>
</workbook>
</file>

<file path=xl/calcChain.xml><?xml version="1.0" encoding="utf-8"?>
<calcChain xmlns="http://schemas.openxmlformats.org/spreadsheetml/2006/main">
  <c r="H80" i="1"/>
  <c r="H79"/>
  <c r="F67"/>
  <c r="F22"/>
  <c r="F18"/>
  <c r="I86" l="1"/>
  <c r="I87"/>
  <c r="I88"/>
  <c r="M86"/>
  <c r="M87"/>
  <c r="M88"/>
  <c r="P85"/>
  <c r="O85"/>
  <c r="N85"/>
  <c r="L85"/>
  <c r="K85"/>
  <c r="J85"/>
  <c r="H85"/>
  <c r="G85"/>
  <c r="F85"/>
  <c r="E88"/>
  <c r="E87"/>
  <c r="E86"/>
  <c r="J6"/>
  <c r="I6" s="1"/>
  <c r="K6"/>
  <c r="L6"/>
  <c r="N6"/>
  <c r="O6"/>
  <c r="P6"/>
  <c r="I7"/>
  <c r="M7"/>
  <c r="I8"/>
  <c r="M8"/>
  <c r="I9"/>
  <c r="M9"/>
  <c r="I10"/>
  <c r="M10"/>
  <c r="I11"/>
  <c r="M11"/>
  <c r="I12"/>
  <c r="M12"/>
  <c r="I13"/>
  <c r="M13"/>
  <c r="J17"/>
  <c r="K17"/>
  <c r="L17"/>
  <c r="N17"/>
  <c r="O17"/>
  <c r="P17"/>
  <c r="I18"/>
  <c r="M18"/>
  <c r="I19"/>
  <c r="M19"/>
  <c r="I20"/>
  <c r="M20"/>
  <c r="J21"/>
  <c r="I21" s="1"/>
  <c r="K21"/>
  <c r="L21"/>
  <c r="N21"/>
  <c r="O21"/>
  <c r="P21"/>
  <c r="I22"/>
  <c r="M22"/>
  <c r="I23"/>
  <c r="M23"/>
  <c r="I24"/>
  <c r="M24"/>
  <c r="J25"/>
  <c r="I25" s="1"/>
  <c r="K25"/>
  <c r="L25"/>
  <c r="N25"/>
  <c r="O25"/>
  <c r="P25"/>
  <c r="I26"/>
  <c r="M26"/>
  <c r="I27"/>
  <c r="M27"/>
  <c r="I28"/>
  <c r="M28"/>
  <c r="I29"/>
  <c r="M29"/>
  <c r="I30"/>
  <c r="M30"/>
  <c r="I31"/>
  <c r="M31"/>
  <c r="I32"/>
  <c r="M32"/>
  <c r="I33"/>
  <c r="M33"/>
  <c r="J34"/>
  <c r="K34"/>
  <c r="L34"/>
  <c r="N34"/>
  <c r="M34" s="1"/>
  <c r="O34"/>
  <c r="P34"/>
  <c r="I35"/>
  <c r="M35"/>
  <c r="I36"/>
  <c r="M36"/>
  <c r="I37"/>
  <c r="M37"/>
  <c r="I38"/>
  <c r="M38"/>
  <c r="J39"/>
  <c r="I39" s="1"/>
  <c r="K39"/>
  <c r="L39"/>
  <c r="N39"/>
  <c r="O39"/>
  <c r="P39"/>
  <c r="I40"/>
  <c r="M40"/>
  <c r="J42"/>
  <c r="K42"/>
  <c r="L42"/>
  <c r="N42"/>
  <c r="O42"/>
  <c r="P42"/>
  <c r="I43"/>
  <c r="M43"/>
  <c r="I44"/>
  <c r="M44"/>
  <c r="I45"/>
  <c r="M45"/>
  <c r="I46"/>
  <c r="M46"/>
  <c r="J48"/>
  <c r="K48"/>
  <c r="L48"/>
  <c r="L47" s="1"/>
  <c r="N48"/>
  <c r="N47" s="1"/>
  <c r="O48"/>
  <c r="P48"/>
  <c r="I49"/>
  <c r="M49"/>
  <c r="I50"/>
  <c r="M50"/>
  <c r="I51"/>
  <c r="M51"/>
  <c r="I52"/>
  <c r="M52"/>
  <c r="J53"/>
  <c r="I53" s="1"/>
  <c r="K53"/>
  <c r="L53"/>
  <c r="N53"/>
  <c r="O53"/>
  <c r="P53"/>
  <c r="I54"/>
  <c r="M54"/>
  <c r="I55"/>
  <c r="M55"/>
  <c r="I56"/>
  <c r="M56"/>
  <c r="J57"/>
  <c r="I57" s="1"/>
  <c r="K57"/>
  <c r="L57"/>
  <c r="N57"/>
  <c r="O57"/>
  <c r="P57"/>
  <c r="I58"/>
  <c r="M58"/>
  <c r="I59"/>
  <c r="M59"/>
  <c r="I60"/>
  <c r="M60"/>
  <c r="I61"/>
  <c r="M61"/>
  <c r="J62"/>
  <c r="K62"/>
  <c r="L62"/>
  <c r="N62"/>
  <c r="M62" s="1"/>
  <c r="O62"/>
  <c r="P62"/>
  <c r="I63"/>
  <c r="M63"/>
  <c r="I64"/>
  <c r="M64"/>
  <c r="I65"/>
  <c r="M65"/>
  <c r="J66"/>
  <c r="K66"/>
  <c r="L66"/>
  <c r="N66"/>
  <c r="M66" s="1"/>
  <c r="O66"/>
  <c r="P66"/>
  <c r="I67"/>
  <c r="M67"/>
  <c r="I68"/>
  <c r="M68"/>
  <c r="I69"/>
  <c r="M69"/>
  <c r="I70"/>
  <c r="M70"/>
  <c r="I71"/>
  <c r="M71"/>
  <c r="J72"/>
  <c r="K72"/>
  <c r="L72"/>
  <c r="N72"/>
  <c r="M72" s="1"/>
  <c r="O72"/>
  <c r="P72"/>
  <c r="I73"/>
  <c r="M73"/>
  <c r="I74"/>
  <c r="M74"/>
  <c r="I75"/>
  <c r="M75"/>
  <c r="I76"/>
  <c r="M76"/>
  <c r="J77"/>
  <c r="I77" s="1"/>
  <c r="K77"/>
  <c r="L77"/>
  <c r="N77"/>
  <c r="O77"/>
  <c r="P77"/>
  <c r="I78"/>
  <c r="M78"/>
  <c r="I79"/>
  <c r="M79"/>
  <c r="I80"/>
  <c r="M80"/>
  <c r="J81"/>
  <c r="I81" s="1"/>
  <c r="K81"/>
  <c r="L81"/>
  <c r="N81"/>
  <c r="O81"/>
  <c r="P81"/>
  <c r="I82"/>
  <c r="M82"/>
  <c r="I83"/>
  <c r="M83"/>
  <c r="I84"/>
  <c r="M84"/>
  <c r="I85"/>
  <c r="E9"/>
  <c r="E10"/>
  <c r="E11"/>
  <c r="E12"/>
  <c r="E13"/>
  <c r="E18"/>
  <c r="E19"/>
  <c r="E20"/>
  <c r="E22"/>
  <c r="E23"/>
  <c r="E24"/>
  <c r="E26"/>
  <c r="E27"/>
  <c r="E28"/>
  <c r="E29"/>
  <c r="E30"/>
  <c r="E31"/>
  <c r="E32"/>
  <c r="E33"/>
  <c r="E35"/>
  <c r="E36"/>
  <c r="E37"/>
  <c r="E38"/>
  <c r="E40"/>
  <c r="E43"/>
  <c r="E44"/>
  <c r="E45"/>
  <c r="E46"/>
  <c r="E49"/>
  <c r="E50"/>
  <c r="E51"/>
  <c r="E52"/>
  <c r="E54"/>
  <c r="E55"/>
  <c r="E56"/>
  <c r="E58"/>
  <c r="E59"/>
  <c r="E60"/>
  <c r="E61"/>
  <c r="E63"/>
  <c r="E64"/>
  <c r="E65"/>
  <c r="E67"/>
  <c r="E68"/>
  <c r="E69"/>
  <c r="E70"/>
  <c r="E71"/>
  <c r="E73"/>
  <c r="E74"/>
  <c r="E75"/>
  <c r="E76"/>
  <c r="E78"/>
  <c r="E79"/>
  <c r="E80"/>
  <c r="E82"/>
  <c r="E83"/>
  <c r="E84"/>
  <c r="E85"/>
  <c r="G62"/>
  <c r="H62"/>
  <c r="F62"/>
  <c r="H53"/>
  <c r="H57"/>
  <c r="I72" l="1"/>
  <c r="I66"/>
  <c r="I62"/>
  <c r="O47"/>
  <c r="J47"/>
  <c r="I34"/>
  <c r="L16"/>
  <c r="L15" s="1"/>
  <c r="M85"/>
  <c r="M81"/>
  <c r="M77"/>
  <c r="M57"/>
  <c r="M53"/>
  <c r="P47"/>
  <c r="K47"/>
  <c r="M39"/>
  <c r="M25"/>
  <c r="M21"/>
  <c r="N16"/>
  <c r="M6"/>
  <c r="O16"/>
  <c r="O15" s="1"/>
  <c r="J16"/>
  <c r="P16"/>
  <c r="P15" s="1"/>
  <c r="K16"/>
  <c r="K15" s="1"/>
  <c r="E62"/>
  <c r="J15"/>
  <c r="I16"/>
  <c r="I47"/>
  <c r="O41"/>
  <c r="O14" s="1"/>
  <c r="L41"/>
  <c r="L14" s="1"/>
  <c r="J41"/>
  <c r="N15"/>
  <c r="M16"/>
  <c r="M47"/>
  <c r="P41"/>
  <c r="P14" s="1"/>
  <c r="N41"/>
  <c r="K41"/>
  <c r="K14" s="1"/>
  <c r="M48"/>
  <c r="I48"/>
  <c r="M42"/>
  <c r="I42"/>
  <c r="M17"/>
  <c r="I17"/>
  <c r="G77"/>
  <c r="H77"/>
  <c r="F77"/>
  <c r="H66"/>
  <c r="G57"/>
  <c r="F57"/>
  <c r="E57" s="1"/>
  <c r="G53"/>
  <c r="F53"/>
  <c r="E53" s="1"/>
  <c r="G48"/>
  <c r="G47" s="1"/>
  <c r="H48"/>
  <c r="F48"/>
  <c r="G42"/>
  <c r="H42"/>
  <c r="F42"/>
  <c r="G72"/>
  <c r="H72"/>
  <c r="F72"/>
  <c r="G66"/>
  <c r="F66"/>
  <c r="G21"/>
  <c r="H21"/>
  <c r="F21"/>
  <c r="G17"/>
  <c r="H17"/>
  <c r="F17"/>
  <c r="G81"/>
  <c r="H81"/>
  <c r="F81"/>
  <c r="E72" l="1"/>
  <c r="E48"/>
  <c r="E42"/>
  <c r="E77"/>
  <c r="E81"/>
  <c r="E66"/>
  <c r="E17"/>
  <c r="E21"/>
  <c r="N14"/>
  <c r="M14" s="1"/>
  <c r="M15"/>
  <c r="J14"/>
  <c r="I14" s="1"/>
  <c r="I15"/>
  <c r="M41"/>
  <c r="I41"/>
  <c r="H47"/>
  <c r="F47"/>
  <c r="F41" s="1"/>
  <c r="G41"/>
  <c r="H41" l="1"/>
  <c r="E41" s="1"/>
  <c r="E47"/>
  <c r="E7"/>
  <c r="E8"/>
  <c r="J9" i="9"/>
  <c r="K9"/>
  <c r="L9"/>
  <c r="H11" l="1"/>
  <c r="E11" l="1"/>
  <c r="E9" s="1"/>
  <c r="H9"/>
  <c r="I11"/>
  <c r="F39" i="1"/>
  <c r="F6"/>
  <c r="G6"/>
  <c r="F25"/>
  <c r="H39"/>
  <c r="G39"/>
  <c r="H34"/>
  <c r="G34"/>
  <c r="F34"/>
  <c r="H25"/>
  <c r="G25"/>
  <c r="H16"/>
  <c r="H15" s="1"/>
  <c r="G16"/>
  <c r="G15" s="1"/>
  <c r="F16"/>
  <c r="E25" l="1"/>
  <c r="E39"/>
  <c r="E34"/>
  <c r="E16"/>
  <c r="H14"/>
  <c r="F11" i="9"/>
  <c r="F9" s="1"/>
  <c r="I9"/>
  <c r="G14" i="1"/>
  <c r="F15"/>
  <c r="F14" l="1"/>
  <c r="E14" s="1"/>
  <c r="E15"/>
  <c r="H6"/>
  <c r="E6" s="1"/>
</calcChain>
</file>

<file path=xl/sharedStrings.xml><?xml version="1.0" encoding="utf-8"?>
<sst xmlns="http://schemas.openxmlformats.org/spreadsheetml/2006/main" count="295" uniqueCount="232">
  <si>
    <t>Прочие работы, услуги</t>
  </si>
  <si>
    <t>Наименование показателя</t>
  </si>
  <si>
    <t>Вид расхода</t>
  </si>
  <si>
    <t>Всего</t>
  </si>
  <si>
    <t xml:space="preserve">субсидия на финансовое обеспечение выполнения муниципального задания
</t>
  </si>
  <si>
    <t xml:space="preserve">поступления от оказания услуг (выполнения работ) на платной основе и от иной приносящей доход деятельности
</t>
  </si>
  <si>
    <t xml:space="preserve">Выплаты по расходам, всего:
</t>
  </si>
  <si>
    <t>Заработная плата</t>
  </si>
  <si>
    <t>Прочие выплаты</t>
  </si>
  <si>
    <t>Начисления на выплаты по оплате труда</t>
  </si>
  <si>
    <t>Услуги связи</t>
  </si>
  <si>
    <t>Транспортные услуги</t>
  </si>
  <si>
    <t>Пособия по социальной помощи населению</t>
  </si>
  <si>
    <t>Прочие расходы, всего</t>
  </si>
  <si>
    <t>Налог на землю</t>
  </si>
  <si>
    <t>Прочие налоги и сборы</t>
  </si>
  <si>
    <t>Увеличение стоимости основных средств</t>
  </si>
  <si>
    <t>Увеличение стоимости нематериальных активов</t>
  </si>
  <si>
    <t>Увеличение стоимости материальных запасов</t>
  </si>
  <si>
    <t>Прочие расходы</t>
  </si>
  <si>
    <t>Услуги по теплоснабжению</t>
  </si>
  <si>
    <t>Услуги по обеспечению газом</t>
  </si>
  <si>
    <t>Услуги водоснабжения</t>
  </si>
  <si>
    <t>Услуги электроснабжения</t>
  </si>
  <si>
    <t>Пенсии, пособия, выплачиваемые организациями сектора государственного управления</t>
  </si>
  <si>
    <t>в том числе на оплату персоналу всего:</t>
  </si>
  <si>
    <t>из них оплата труда и начисления по оплате труда</t>
  </si>
  <si>
    <t>социальные и иные выплаты населению</t>
  </si>
  <si>
    <t>Код строки</t>
  </si>
  <si>
    <t>расходы на закупку товаров, работ, услуг, всего</t>
  </si>
  <si>
    <t>Коммунальные услуги, всего</t>
  </si>
  <si>
    <t>Уплата иных платежей</t>
  </si>
  <si>
    <t xml:space="preserve">прочие расходы (кроме расходов на закупку товаров, работ, услуг)
</t>
  </si>
  <si>
    <t>целевые субсидии
(субсидии, предоставляемые в соответствии с абзацем вторым пункта 1 статьи 78.1 Бюджетного кодекса Российской Федерации)</t>
  </si>
  <si>
    <t>КОСГУ
(Код аналитики)</t>
  </si>
  <si>
    <t>Арендная плата за пользование имуществом</t>
  </si>
  <si>
    <t>расходы на уплату налогов, сборов и иных платежей, всего</t>
  </si>
  <si>
    <t>Таблица 2.1.</t>
  </si>
  <si>
    <t>Таблица 3</t>
  </si>
  <si>
    <t>Сумма (руб. с точностью до двух знаков после запятой - 0,00)</t>
  </si>
  <si>
    <t>Остаток средств на начало года</t>
  </si>
  <si>
    <t>010</t>
  </si>
  <si>
    <t>Остаток средств на конец года</t>
  </si>
  <si>
    <t>020</t>
  </si>
  <si>
    <t>Поступление</t>
  </si>
  <si>
    <t>030</t>
  </si>
  <si>
    <t>Выбытие</t>
  </si>
  <si>
    <t>040</t>
  </si>
  <si>
    <t>Таблица 4</t>
  </si>
  <si>
    <t>Сумма (тыс. руб.)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</si>
  <si>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</si>
  <si>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 с Бюджетным кодексом Российской Федерации), всего:</t>
  </si>
  <si>
    <t>Объем средств, поступивших во временное распоряжение, всего:</t>
  </si>
  <si>
    <t>КОДЫ</t>
  </si>
  <si>
    <t>Форма по КФД</t>
  </si>
  <si>
    <t>Наименование муниципального</t>
  </si>
  <si>
    <t xml:space="preserve"> по ОКПО</t>
  </si>
  <si>
    <t>учреждения</t>
  </si>
  <si>
    <t>(подразделения)</t>
  </si>
  <si>
    <t>5038031920/503801001</t>
  </si>
  <si>
    <t>по ОКЕЙ</t>
  </si>
  <si>
    <t>Наименование органа, осуществляющего функции и полномочия учредителя</t>
  </si>
  <si>
    <t>Администрация Пушкинского муниципального района Московской области</t>
  </si>
  <si>
    <t xml:space="preserve">                                                                ┌─────────┐</t>
  </si>
  <si>
    <t xml:space="preserve">                                                   Форма по КФД │         │</t>
  </si>
  <si>
    <t>Адрес фактического местонахождения муниципального учреждения (подразделения)</t>
  </si>
  <si>
    <t xml:space="preserve">                                                                ├─────────┤</t>
  </si>
  <si>
    <t xml:space="preserve">                                                                │         │</t>
  </si>
  <si>
    <t xml:space="preserve"> учреждения                                                     ├─────────┤</t>
  </si>
  <si>
    <t>Сумма</t>
  </si>
  <si>
    <t>I. Нефинансовые активы, всего:</t>
  </si>
  <si>
    <t>из них:</t>
  </si>
  <si>
    <t>1.1. Общая балансовая стоимость недвижимого муниципального имущества, всего</t>
  </si>
  <si>
    <t>в том числе:</t>
  </si>
  <si>
    <t>1.1.1. Стоимость недвижимого имущества, закрепленного собственником имущества за муниципальным бюджетным учреждением на праве оперативного управления</t>
  </si>
  <si>
    <t>1.1.2. Стоимость недвижимого имущества, приобретенного муниципальным учреждением (подразделением) за счет выделенных собственником имущества учреждения средств</t>
  </si>
  <si>
    <t>1.1.3. Стоимость недвижимого имущества, приобретенного муниципальным учреждением (подразделением) за счет доходов, полученных от платной и иной приносящей доход деятельности</t>
  </si>
  <si>
    <t>1.1.4. Остаточная стоимость недвижимого муниципального имущества</t>
  </si>
  <si>
    <t>1.2. Общая балансовая стоимость движимого муниципального имущества, всего</t>
  </si>
  <si>
    <t>1.2.1. Общая балансовая стоимость особо ценного движимого имущества</t>
  </si>
  <si>
    <t xml:space="preserve">1.2.2. Остаточная стоимость особо ценного движимого   имущества </t>
  </si>
  <si>
    <t xml:space="preserve">II. Финансовые активы, всего                          </t>
  </si>
  <si>
    <t xml:space="preserve">из них:                                               </t>
  </si>
  <si>
    <t xml:space="preserve">2.1. Дебиторская задолженность по доходам, полученным за счет средств муниципального бюджета                </t>
  </si>
  <si>
    <t xml:space="preserve">2.2. Дебиторская задолженность по выданным авансам,   полученным за счет средств муниципального бюджета     </t>
  </si>
  <si>
    <t xml:space="preserve">2.2.1. по выданным авансам на услуги связи            </t>
  </si>
  <si>
    <t xml:space="preserve">2.2.2. по выданным авансам на транспортные услуги     </t>
  </si>
  <si>
    <t xml:space="preserve">2.2.3. по выданным авансам на коммунальные услуги     </t>
  </si>
  <si>
    <t xml:space="preserve">2.2.4. по выданным авансам на услуги по содержанию    имущества </t>
  </si>
  <si>
    <t xml:space="preserve">2.2.5. по выданным авансам на прочие услуги           </t>
  </si>
  <si>
    <t>2.2.6. по выданным авансам на приобретение основных средств</t>
  </si>
  <si>
    <t xml:space="preserve">2.2.7. по выданным авансам на приобретение нематериальных активов                                </t>
  </si>
  <si>
    <t xml:space="preserve">2.2.8. по выданным авансам на приобретение непроизведенных активов                               </t>
  </si>
  <si>
    <t xml:space="preserve">2.2.9. по выданным авансам на приобретение материальных запасов                                  </t>
  </si>
  <si>
    <t xml:space="preserve">2.2.10. по выданным авансам на прочие расходы </t>
  </si>
  <si>
    <t xml:space="preserve">2.3. Дебиторская задолженность по выданным авансам за счет доходов, полученных от платной и иной приносящей доход деятельности, всего:                            </t>
  </si>
  <si>
    <t xml:space="preserve">в том числе:                                        </t>
  </si>
  <si>
    <t xml:space="preserve">2.3.1. по выданным авансам на услуги связи            </t>
  </si>
  <si>
    <t xml:space="preserve">2.3.2. по выданным авансам на транспортные услуги     </t>
  </si>
  <si>
    <t xml:space="preserve">2.3.3. по выданным авансам на коммунальные услуги     </t>
  </si>
  <si>
    <t>2.3.4. по выданным авансам на услуги по содержанию    имущества</t>
  </si>
  <si>
    <t xml:space="preserve">2.3.5. по выданным авансам на прочие услуги           </t>
  </si>
  <si>
    <t xml:space="preserve">2.3.6. по выданным авансам на приобретение основных   средств  </t>
  </si>
  <si>
    <t xml:space="preserve">2.3.7. по выданным авансам на приобретение нематериальных активов                                </t>
  </si>
  <si>
    <t xml:space="preserve">2.3.8. по выданным авансам на приобретение непроизведенных активов                               </t>
  </si>
  <si>
    <t xml:space="preserve">2.3.9. по выданным авансам на приобретение  материальных запасов                                  </t>
  </si>
  <si>
    <t xml:space="preserve">2.3.10. по выданным авансам на прочие расходы         </t>
  </si>
  <si>
    <t xml:space="preserve">III. Обязательства, всего                             </t>
  </si>
  <si>
    <t xml:space="preserve">3.1. Просроченная кредиторская задолженность          </t>
  </si>
  <si>
    <t xml:space="preserve">3.2. Кредиторская задолженность по расчетам с поставщиками и подрядчиками за счет средств муниципального  бюджета, всего:                       </t>
  </si>
  <si>
    <t xml:space="preserve">3.2.1. по начислениям на выплаты по оплате труда      </t>
  </si>
  <si>
    <t xml:space="preserve">3.2.2. по оплате услуг связи                          </t>
  </si>
  <si>
    <t xml:space="preserve">3.2.3. по оплате транспортных услуг                   </t>
  </si>
  <si>
    <t xml:space="preserve">3.2.4. по оплате коммунальных услуг                   </t>
  </si>
  <si>
    <t xml:space="preserve">3.2.5. по оплате услуг по содержанию имущества        </t>
  </si>
  <si>
    <t xml:space="preserve">3.2.6. по оплате прочих услуг                         </t>
  </si>
  <si>
    <t xml:space="preserve">3.2.7. по приобретению основных средств               </t>
  </si>
  <si>
    <t xml:space="preserve">3.2.8. по приобретению нематериальных активов         </t>
  </si>
  <si>
    <t xml:space="preserve">3.2.9. по приобретению непроизведенных активов        </t>
  </si>
  <si>
    <t xml:space="preserve">3.2.10. по приобретению материальных запасов          </t>
  </si>
  <si>
    <t xml:space="preserve">3.2.11. по оплате прочих расходов                     </t>
  </si>
  <si>
    <t xml:space="preserve">3.2.12. по платежам в бюджет                          </t>
  </si>
  <si>
    <t xml:space="preserve">3.2.13. по прочим расчетам с кредиторами              </t>
  </si>
  <si>
    <t xml:space="preserve">3.3. Кредиторская задолженность по расчетам с поставщиками и подрядчиками за счет доходов, полученных от платной и иной приносящей доход     деятельности, всего:                                  </t>
  </si>
  <si>
    <t xml:space="preserve">3.3.1. по начислениям на выплаты по оплате труда      </t>
  </si>
  <si>
    <t xml:space="preserve">3.3.2. по оплате услуг связи                          </t>
  </si>
  <si>
    <t xml:space="preserve">3.3.3. по оплате транспортных услуг                   </t>
  </si>
  <si>
    <t xml:space="preserve">3.3.4. по оплате коммунальных услуг                   </t>
  </si>
  <si>
    <t xml:space="preserve">3.3.5. по оплате услуг по содержанию имущества        </t>
  </si>
  <si>
    <t xml:space="preserve">3.3.6. по оплате прочих услуг                         </t>
  </si>
  <si>
    <t xml:space="preserve">3.3.7. по приобретению основных средств               </t>
  </si>
  <si>
    <t xml:space="preserve">3.3.8. по приобретению нематериальных активов         </t>
  </si>
  <si>
    <t xml:space="preserve">3.3.9. по приобретению непроизведенных активов        </t>
  </si>
  <si>
    <t xml:space="preserve">3.3.10. по приобретению материальных запасов          </t>
  </si>
  <si>
    <t xml:space="preserve">3.3.11. по оплате прочих расходов                      </t>
  </si>
  <si>
    <t xml:space="preserve">3.3.12. по платежам в бюджет                          </t>
  </si>
  <si>
    <t xml:space="preserve">3.3.13. по прочим расчетам с кредиторами              </t>
  </si>
  <si>
    <t>Х</t>
  </si>
  <si>
    <t>Таблица 2</t>
  </si>
  <si>
    <t>Таблица 1</t>
  </si>
  <si>
    <t>наименование показателя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</si>
  <si>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</si>
  <si>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0,00)</t>
  </si>
  <si>
    <t>всего на закупки</t>
  </si>
  <si>
    <r>
      <t xml:space="preserve">в соответствии с </t>
    </r>
    <r>
      <rPr>
        <b/>
        <u/>
        <sz val="11"/>
        <color theme="1"/>
        <rFont val="Arial"/>
        <family val="2"/>
        <charset val="204"/>
      </rPr>
      <t>Федеральным законом</t>
    </r>
    <r>
      <rPr>
        <b/>
        <sz val="11"/>
        <color theme="1"/>
        <rFont val="Arial"/>
        <family val="2"/>
        <charset val="204"/>
      </rPr>
      <t xml:space="preserve"> от 5 апреля 2013 г. № 44-ФЗ "О контрактной системе в сфере закупок товаров, работ, услуг для обеспечения государственных и муниципальных нужд"</t>
    </r>
  </si>
  <si>
    <t>в соответствии с Федеральным законом от 18 июля 2011 г. № 223-ФЗ "О закупках товаров, работ, услуг отдельными видами юридических лиц"</t>
  </si>
  <si>
    <t>Выплаты по расходам на закупку товаров, работ, услуг всего:</t>
  </si>
  <si>
    <t>0001</t>
  </si>
  <si>
    <t>в том числе: на оплату контрактов, заключенных до начала очередного финансового года:</t>
  </si>
  <si>
    <t>на закупку товаров работ, услуг по году начала закупки:</t>
  </si>
  <si>
    <t>Поступления от доходов, всего:</t>
  </si>
  <si>
    <t>в том числе: доходы от собственности</t>
  </si>
  <si>
    <t>доходы от оказания услуг, работ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</si>
  <si>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</si>
  <si>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</si>
  <si>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иные субсидии, предоставленные из бюджета</t>
  </si>
  <si>
    <t xml:space="preserve">прочие доходы </t>
  </si>
  <si>
    <t xml:space="preserve">доходы от операций с активами </t>
  </si>
  <si>
    <t>Единица измерения: руб.</t>
  </si>
  <si>
    <t xml:space="preserve">1.1. Цели деятельности  муниципального учреждения (подразделения): </t>
  </si>
  <si>
    <t xml:space="preserve">1.2. Виды деятельности муниципального  учреждения (подразделения): </t>
  </si>
  <si>
    <t>Остаток средств на начало года (благотворительные пожертвования)</t>
  </si>
  <si>
    <t>Остаток средств на начало года (платные услуги)</t>
  </si>
  <si>
    <t>Остаток средств на начало года, всего</t>
  </si>
  <si>
    <t>Остаток средств на начало года (бюджет)</t>
  </si>
  <si>
    <t>в том числе МЗ</t>
  </si>
  <si>
    <t>в том числе ПД</t>
  </si>
  <si>
    <t>в том числе Б</t>
  </si>
  <si>
    <t>Налог на имущество МЗ</t>
  </si>
  <si>
    <t>ИНН/КПП  5038030243/503801001</t>
  </si>
  <si>
    <t>141200, Московская область, Пушкинский район, пос. Софрино - 1</t>
  </si>
  <si>
    <t xml:space="preserve">Услуги по содержанию имущества </t>
  </si>
  <si>
    <t>Заместитель директора МКУ "Централизованная бухгалтерия"</t>
  </si>
  <si>
    <t>Е.Г. Волкова</t>
  </si>
  <si>
    <t>Ю.В. Кривцова</t>
  </si>
  <si>
    <t>Л.В. Привалова</t>
  </si>
  <si>
    <t>План финансово-хозяйственной деятельности Муниципального бюджетного учреждения дополнительного образования "Софринская детская музыкальная школа № 2" Пушкинского муниципального района Московской области</t>
  </si>
  <si>
    <t>Директор  Муниципального бюджетного учреждения дополнительного образования "Софринская детская музыкальная школа № 2" Пушкинского муниципального района Московской области"</t>
  </si>
  <si>
    <t xml:space="preserve">1.3. Перечень услуг (работ), относящиеся к его основным видам деятельности в соответствии с уставом учреждения (положением подразделения):
</t>
  </si>
  <si>
    <t xml:space="preserve">1.4. Перечень услуг (работ), относящихся в соответствии с уставом (положением подразделения) к основным видам деятельности учреждения (подразделения), предоставление которых для физических и юридических лиц осуществляется, в том числе за плату:
</t>
  </si>
  <si>
    <t>1.4.1. Группа раннего общего эстетического развития (8 занятий в месяц по 40 минут) - 1 200,00 руб.;</t>
  </si>
  <si>
    <t>1.1.1. обеспечение необходимых условий для личностного развития, формирования творческого мировоззрения и профессионального самоопределения обучающихся;</t>
  </si>
  <si>
    <t>1.1.2. удовлетворение образовательных потребностей граждан, общества и государства в области различных видов искусств;</t>
  </si>
  <si>
    <t>1.1.3. выявление и поддержка детей, проявляющих способности в области музыкального искусства;</t>
  </si>
  <si>
    <t>1.1.4. создание условий для художественного образования и эстетического воспитания обучающихся;</t>
  </si>
  <si>
    <t>1.1.5. приобретение обучающимися знаний, умений и навыков в области выбранного вида искусства;</t>
  </si>
  <si>
    <t>1.1.6. профессиональная ориентация обучающихся, подготовка их к поступлению в образовательные учреждения, реализующие профессиональные образовательные программы в области искусств;</t>
  </si>
  <si>
    <t>1.1.7. реализация концепции непрерывного образования, обеспечивающей преемственность среднего и высшего образования в области музыкальной культуры и искусства;</t>
  </si>
  <si>
    <t>1.1.8. осуществление инновационной деятельности в области культуры и искусства, социально-педагогических исследований по созданию и внедрению новых форм и методов работы с одарёнными обучающимися, разработке программно-методических средств по основным направлениям деятельности.</t>
  </si>
  <si>
    <t>Раздел V. Справочная информация</t>
  </si>
  <si>
    <t>1.2.1. дополнительное образование в области музыкальной культуры и искусства, в соответствии с образовательными программами, реализуемыми Учреждением;</t>
  </si>
  <si>
    <t>1.2.2. организация и проведение творческих мероприятий (конкурсов, фестивалей, концертов, творческих вечеров, театрализованных представлений и др.);</t>
  </si>
  <si>
    <t>1.2.3. организация и проведение семинаров, научно-практических конференций;</t>
  </si>
  <si>
    <t>1.2.4. организация творческой деятельности совместно с другими образовательными организациями, в том числе среднего профессионального и высшего профессионального образования, реализующими основные профессиональные образовательные программы в области соответствующего вида искусства;</t>
  </si>
  <si>
    <t>1.2.5. разработка методических материалов по вопросам дополнительного образования в области музыкальной культуры и искусства;</t>
  </si>
  <si>
    <t>1.2.6. инновационная, просветительская и консультационная деятельность по вопросам образования в области музыкальной культуры и искусства;</t>
  </si>
  <si>
    <t>1.2.7. редакционно-издательская и полиграфическая деятельность;</t>
  </si>
  <si>
    <t>1.2.8. Оказание посреднических услуг в сфере образовательной деятельности;</t>
  </si>
  <si>
    <t>1.2.9. Сдача в аренду (прокат) имущества, за исключением недвижимого имущества и особо ценного движимого имущества, закреплённого за Учреждением на праве оперативного управления;</t>
  </si>
  <si>
    <t>1.2.10. Компьютерный набор и вёрстка методического и нотного материала;</t>
  </si>
  <si>
    <t>1.2.11. тиражирование методических и информационных материалов (на бумажных и электронных носителях);</t>
  </si>
  <si>
    <t>1.2.12. рецензирование методических работ преподавателей;</t>
  </si>
  <si>
    <t>1.2.13. ремонт и настройка музыкальных инструментов;</t>
  </si>
  <si>
    <t>1.2.14. разработка сценариев, постановочная работа по заявкам физических и юридических лиц;</t>
  </si>
  <si>
    <t>1.2.15. концертмейстерские услуги.</t>
  </si>
  <si>
    <t>1.3.1. Дополнительное образование детей. Эта группировка включает:
- дополнительное образование для детей в возрасте преимущественно от 6 до 18 лет, основными задачами которого является обеспечение необходимых условий для личностного развития, укрепления здоровья, профессионального самоопределения и творческого труда детей, осуществляемое:
- во внешкольных учреждениях (детских музыкальных школах, художественных школах, школах искусств, домах детского творчества и др.)
- в общеобразовательных учреждениях и образовательных учреждениях профессионального образования</t>
  </si>
  <si>
    <t>Раздел I. Сведения о деятельности муниципального учреждения</t>
  </si>
  <si>
    <t>1.4.2. Занятия на инструменте с обучающимися в группе раннего общего эстетического развития (индивидуальное занятие - 35 мин.) - 300,00 руб.;</t>
  </si>
  <si>
    <t>на 2016 год и на плановый период 2017 и 2018 года</t>
  </si>
  <si>
    <t>Остаток средств на конец года (бюджет)</t>
  </si>
  <si>
    <t>Остаток средств на конец года (платные услуги)</t>
  </si>
  <si>
    <t>Остаток средств на конец года (благотворительные пожертвования)</t>
  </si>
  <si>
    <t>Первый год планового периода
2017</t>
  </si>
  <si>
    <t>Второй год планового периода
2018</t>
  </si>
  <si>
    <t>на 2016г. очередной финансовый год</t>
  </si>
  <si>
    <t>Главный экономист МКУ "Централизованная бухгалтерия"</t>
  </si>
  <si>
    <t>Раздел II. Показатели финансового состояния учреждения на "01" января 2016 года</t>
  </si>
  <si>
    <t>Раздел III.  Показатели по поступлениям и выплатам</t>
  </si>
  <si>
    <t>Раздел IV.  Сведения о средствах, поступающих во временное распоряжение учреждения (подразделения) на 2016 год</t>
  </si>
  <si>
    <t>от "_____"_________________№_________</t>
  </si>
  <si>
    <r>
      <rPr>
        <b/>
        <sz val="12"/>
        <rFont val="Times New Roman"/>
        <family val="1"/>
        <charset val="204"/>
      </rPr>
      <t xml:space="preserve">Приложение № 8           </t>
    </r>
    <r>
      <rPr>
        <sz val="12"/>
        <rFont val="Times New Roman"/>
        <family val="1"/>
        <charset val="204"/>
      </rPr>
      <t xml:space="preserve">                                                         к Постановлению администрации Пушкинского муниципального района Московской области</t>
    </r>
  </si>
  <si>
    <t>на "30" декабря 2016 года</t>
  </si>
  <si>
    <t>Раздел III.I  Показатели выплат по расходам на закупку товаров, работ, услуг учреждения (подразделения) на "30" декабря 2016 года</t>
  </si>
  <si>
    <t>на 2018г.                         2-ой год планового периода</t>
  </si>
  <si>
    <t>на 2017г.                 1-ый год планового периода</t>
  </si>
  <si>
    <t>на 2018г.                          2-ой год планового периода</t>
  </si>
  <si>
    <t>на 2017г.                         1-ый год планового периода</t>
  </si>
  <si>
    <t>на 2018г.                       2-ой год планового периода</t>
  </si>
  <si>
    <t>на 2017г.                     1-ый год планового периода</t>
  </si>
  <si>
    <t>"30" декабря 2016 г.</t>
  </si>
  <si>
    <t>Муниципальное бюджетное учреждение дополнительного образования "Софринская детская музыкальная                                                                                                                                                школа № 2" Пушкинского муниципального района Московской области</t>
  </si>
  <si>
    <t>1.4.3. Занятия на инструменте  (индивидуальное занятие - 35 мин.) - 400,00 руб.;</t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</si>
</sst>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u/>
      <sz val="10"/>
      <color indexed="12"/>
      <name val="Arial Cyr"/>
      <charset val="204"/>
    </font>
    <font>
      <u/>
      <sz val="14"/>
      <color indexed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u/>
      <sz val="11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</cellStyleXfs>
  <cellXfs count="137">
    <xf numFmtId="0" fontId="0" fillId="0" borderId="0" xfId="0"/>
    <xf numFmtId="0" fontId="1" fillId="0" borderId="0" xfId="0" applyFont="1"/>
    <xf numFmtId="4" fontId="1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4" fontId="7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9" fillId="0" borderId="0" xfId="0" applyFont="1" applyFill="1" applyBorder="1"/>
    <xf numFmtId="0" fontId="8" fillId="0" borderId="0" xfId="0" applyFont="1"/>
    <xf numFmtId="0" fontId="8" fillId="0" borderId="0" xfId="0" applyFont="1" applyAlignment="1">
      <alignment horizontal="right"/>
    </xf>
    <xf numFmtId="0" fontId="7" fillId="0" borderId="1" xfId="0" applyFont="1" applyBorder="1" applyAlignment="1">
      <alignment horizontal="center"/>
    </xf>
    <xf numFmtId="0" fontId="8" fillId="0" borderId="1" xfId="0" applyFont="1" applyBorder="1"/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/>
    <xf numFmtId="0" fontId="10" fillId="0" borderId="0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vertical="top" wrapText="1"/>
    </xf>
    <xf numFmtId="0" fontId="9" fillId="0" borderId="0" xfId="0" applyFont="1" applyFill="1" applyBorder="1" applyAlignment="1">
      <alignment horizontal="center"/>
    </xf>
    <xf numFmtId="0" fontId="13" fillId="0" borderId="0" xfId="0" applyFont="1" applyFill="1" applyAlignment="1"/>
    <xf numFmtId="0" fontId="9" fillId="0" borderId="8" xfId="0" applyFont="1" applyFill="1" applyBorder="1" applyAlignment="1">
      <alignment horizontal="center"/>
    </xf>
    <xf numFmtId="0" fontId="17" fillId="0" borderId="0" xfId="1" applyFont="1" applyFill="1" applyAlignment="1" applyProtection="1">
      <alignment horizontal="justify"/>
    </xf>
    <xf numFmtId="0" fontId="11" fillId="0" borderId="0" xfId="0" applyFont="1" applyFill="1" applyAlignment="1">
      <alignment horizontal="left"/>
    </xf>
    <xf numFmtId="0" fontId="9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20" fillId="0" borderId="0" xfId="0" applyFont="1"/>
    <xf numFmtId="0" fontId="21" fillId="0" borderId="0" xfId="0" applyFont="1"/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4" fontId="19" fillId="0" borderId="1" xfId="0" applyNumberFormat="1" applyFont="1" applyBorder="1" applyAlignment="1">
      <alignment wrapText="1"/>
    </xf>
    <xf numFmtId="3" fontId="19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4" fontId="1" fillId="0" borderId="0" xfId="0" applyNumberFormat="1" applyFont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13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/>
    </xf>
    <xf numFmtId="4" fontId="15" fillId="2" borderId="1" xfId="0" applyNumberFormat="1" applyFont="1" applyFill="1" applyBorder="1" applyAlignment="1">
      <alignment horizontal="right" vertical="center"/>
    </xf>
    <xf numFmtId="0" fontId="1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9" fillId="0" borderId="1" xfId="0" applyFont="1" applyFill="1" applyBorder="1"/>
    <xf numFmtId="0" fontId="1" fillId="2" borderId="1" xfId="0" applyFont="1" applyFill="1" applyBorder="1" applyAlignment="1">
      <alignment horizontal="left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/>
    <xf numFmtId="0" fontId="12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5" xfId="0" applyFont="1" applyBorder="1"/>
    <xf numFmtId="0" fontId="8" fillId="0" borderId="0" xfId="0" applyFont="1" applyBorder="1" applyAlignment="1">
      <alignment horizontal="left"/>
    </xf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/>
    <xf numFmtId="0" fontId="10" fillId="0" borderId="0" xfId="0" applyFont="1" applyFill="1" applyBorder="1" applyAlignment="1">
      <alignment wrapText="1"/>
    </xf>
    <xf numFmtId="0" fontId="10" fillId="0" borderId="5" xfId="0" applyFont="1" applyFill="1" applyBorder="1" applyAlignment="1">
      <alignment horizontal="center" vertical="center"/>
    </xf>
    <xf numFmtId="4" fontId="23" fillId="2" borderId="1" xfId="0" applyNumberFormat="1" applyFont="1" applyFill="1" applyBorder="1" applyAlignment="1">
      <alignment wrapText="1"/>
    </xf>
    <xf numFmtId="3" fontId="19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center"/>
    </xf>
    <xf numFmtId="49" fontId="14" fillId="0" borderId="0" xfId="0" applyNumberFormat="1" applyFont="1" applyFill="1" applyAlignment="1">
      <alignment horizontal="left" vertical="top" wrapText="1"/>
    </xf>
    <xf numFmtId="2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4" fontId="24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top" wrapText="1"/>
    </xf>
    <xf numFmtId="49" fontId="9" fillId="0" borderId="0" xfId="0" applyNumberFormat="1" applyFont="1" applyFill="1" applyAlignment="1">
      <alignment horizontal="left" vertical="top" wrapText="1"/>
    </xf>
    <xf numFmtId="0" fontId="9" fillId="0" borderId="0" xfId="0" applyFont="1" applyFill="1" applyAlignment="1">
      <alignment horizontal="left"/>
    </xf>
    <xf numFmtId="0" fontId="14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left" wrapText="1"/>
    </xf>
    <xf numFmtId="49" fontId="9" fillId="0" borderId="0" xfId="0" applyNumberFormat="1" applyFont="1" applyFill="1" applyAlignment="1">
      <alignment horizontal="left" wrapText="1"/>
    </xf>
    <xf numFmtId="49" fontId="14" fillId="0" borderId="0" xfId="0" applyNumberFormat="1" applyFont="1" applyFill="1" applyAlignment="1">
      <alignment horizontal="left" vertical="top" wrapText="1"/>
    </xf>
    <xf numFmtId="0" fontId="9" fillId="0" borderId="0" xfId="0" applyNumberFormat="1" applyFont="1" applyFill="1" applyAlignment="1">
      <alignment horizontal="left" wrapText="1"/>
    </xf>
    <xf numFmtId="49" fontId="9" fillId="0" borderId="0" xfId="0" applyNumberFormat="1" applyFont="1" applyFill="1" applyAlignment="1">
      <alignment horizontal="center" wrapText="1"/>
    </xf>
    <xf numFmtId="0" fontId="11" fillId="0" borderId="0" xfId="0" applyFont="1" applyFill="1" applyAlignment="1">
      <alignment horizontal="left" wrapText="1"/>
    </xf>
    <xf numFmtId="0" fontId="14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>
      <alignment horizontal="right"/>
    </xf>
    <xf numFmtId="0" fontId="12" fillId="0" borderId="0" xfId="0" applyFont="1" applyFill="1" applyAlignment="1">
      <alignment horizontal="left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4"/>
  <sheetViews>
    <sheetView tabSelected="1" view="pageBreakPreview" topLeftCell="A52" zoomScale="60" workbookViewId="0">
      <selection activeCell="S59" sqref="S59"/>
    </sheetView>
  </sheetViews>
  <sheetFormatPr defaultRowHeight="15"/>
  <cols>
    <col min="1" max="1" width="12" bestFit="1" customWidth="1"/>
    <col min="8" max="8" width="34.140625" customWidth="1"/>
    <col min="10" max="10" width="15.85546875" customWidth="1"/>
    <col min="12" max="12" width="16.140625" customWidth="1"/>
  </cols>
  <sheetData>
    <row r="1" spans="1:12" ht="81" customHeight="1">
      <c r="A1" s="38"/>
      <c r="B1" s="38"/>
      <c r="C1" s="38"/>
      <c r="D1" s="38"/>
      <c r="E1" s="39"/>
      <c r="F1" s="39"/>
      <c r="G1" s="39"/>
      <c r="H1" s="39"/>
      <c r="I1" s="112" t="s">
        <v>220</v>
      </c>
      <c r="J1" s="112"/>
      <c r="K1" s="112"/>
      <c r="L1" s="112"/>
    </row>
    <row r="2" spans="1:12" ht="24" customHeight="1">
      <c r="A2" s="40"/>
      <c r="B2" s="40"/>
      <c r="C2" s="40"/>
      <c r="D2" s="40"/>
      <c r="E2" s="41"/>
      <c r="F2" s="41"/>
      <c r="G2" s="41"/>
      <c r="H2" s="41"/>
      <c r="I2" s="48" t="s">
        <v>219</v>
      </c>
      <c r="J2" s="48"/>
      <c r="K2" s="48"/>
      <c r="L2" s="48"/>
    </row>
    <row r="3" spans="1:12" ht="18.75">
      <c r="A3" s="40"/>
      <c r="B3" s="40"/>
      <c r="C3" s="40"/>
      <c r="D3" s="40"/>
      <c r="E3" s="41"/>
      <c r="F3" s="41"/>
      <c r="G3" s="41"/>
      <c r="H3" s="42"/>
      <c r="I3" s="43"/>
      <c r="J3" s="43"/>
      <c r="K3" s="43"/>
      <c r="L3" s="43"/>
    </row>
    <row r="4" spans="1:12" ht="15" customHeight="1">
      <c r="A4" s="113" t="s">
        <v>176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</row>
    <row r="5" spans="1:12" ht="15" customHeight="1">
      <c r="A5" s="113"/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</row>
    <row r="6" spans="1:12" ht="32.25" customHeight="1">
      <c r="A6" s="113"/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</row>
    <row r="7" spans="1:12" ht="22.5" customHeight="1">
      <c r="A7" s="114" t="s">
        <v>208</v>
      </c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</row>
    <row r="8" spans="1:12" ht="18.75">
      <c r="A8" s="40"/>
      <c r="B8" s="40"/>
      <c r="C8" s="40"/>
      <c r="D8" s="80"/>
      <c r="E8" s="41"/>
      <c r="F8" s="41"/>
      <c r="G8" s="41"/>
      <c r="H8" s="41"/>
      <c r="I8" s="40"/>
      <c r="J8" s="40"/>
      <c r="K8" s="40"/>
      <c r="L8" s="40"/>
    </row>
    <row r="9" spans="1:12" ht="18.75">
      <c r="A9" s="40"/>
      <c r="B9" s="40"/>
      <c r="C9" s="40"/>
      <c r="D9" s="80"/>
      <c r="E9" s="40"/>
      <c r="F9" s="40"/>
      <c r="G9" s="40"/>
      <c r="H9" s="40"/>
      <c r="I9" s="40"/>
      <c r="J9" s="40"/>
      <c r="K9" s="40"/>
      <c r="L9" s="44" t="s">
        <v>53</v>
      </c>
    </row>
    <row r="10" spans="1:12" ht="18.75">
      <c r="A10" s="78"/>
      <c r="B10" s="78"/>
      <c r="C10" s="78"/>
      <c r="D10" s="115" t="s">
        <v>229</v>
      </c>
      <c r="E10" s="115"/>
      <c r="F10" s="115"/>
      <c r="G10" s="115"/>
      <c r="H10" s="40"/>
      <c r="I10" s="116" t="s">
        <v>54</v>
      </c>
      <c r="J10" s="116"/>
      <c r="K10" s="74"/>
      <c r="L10" s="75"/>
    </row>
    <row r="11" spans="1:12" ht="18.75">
      <c r="A11" s="40"/>
      <c r="B11" s="40"/>
      <c r="C11" s="40"/>
      <c r="D11" s="80"/>
      <c r="E11" s="40"/>
      <c r="F11" s="40"/>
      <c r="G11" s="40"/>
      <c r="H11" s="40"/>
      <c r="I11" s="40"/>
      <c r="J11" s="40"/>
      <c r="K11" s="40"/>
      <c r="L11" s="75"/>
    </row>
    <row r="12" spans="1:12" ht="18.75">
      <c r="A12" s="105" t="s">
        <v>55</v>
      </c>
      <c r="B12" s="105"/>
      <c r="C12" s="105"/>
      <c r="D12" s="105"/>
      <c r="E12" s="105"/>
      <c r="F12" s="105"/>
      <c r="G12" s="105"/>
      <c r="H12" s="105"/>
      <c r="I12" s="105"/>
      <c r="J12" s="105"/>
      <c r="K12" s="45" t="s">
        <v>56</v>
      </c>
      <c r="L12" s="49">
        <v>50178938</v>
      </c>
    </row>
    <row r="13" spans="1:12" ht="18.75" customHeight="1">
      <c r="A13" s="105" t="s">
        <v>57</v>
      </c>
      <c r="B13" s="105"/>
      <c r="C13" s="105"/>
      <c r="D13" s="105"/>
      <c r="E13" s="105"/>
      <c r="F13" s="105"/>
      <c r="G13" s="105"/>
      <c r="H13" s="105"/>
      <c r="I13" s="105"/>
      <c r="J13" s="105"/>
      <c r="K13" s="40"/>
      <c r="L13" s="46"/>
    </row>
    <row r="14" spans="1:12" ht="17.25" customHeight="1">
      <c r="A14" s="105" t="s">
        <v>58</v>
      </c>
      <c r="B14" s="105"/>
      <c r="C14" s="105"/>
      <c r="D14" s="105"/>
      <c r="E14" s="105"/>
      <c r="F14" s="105"/>
      <c r="G14" s="105"/>
      <c r="H14" s="105"/>
      <c r="I14" s="105"/>
      <c r="J14" s="105"/>
      <c r="K14" s="40"/>
      <c r="L14" s="46"/>
    </row>
    <row r="15" spans="1:12" ht="18.75" customHeight="1">
      <c r="A15" s="117" t="s">
        <v>230</v>
      </c>
      <c r="B15" s="117"/>
      <c r="C15" s="117"/>
      <c r="D15" s="117"/>
      <c r="E15" s="117"/>
      <c r="F15" s="117"/>
      <c r="G15" s="117"/>
      <c r="H15" s="117"/>
      <c r="I15" s="117"/>
      <c r="J15" s="117"/>
      <c r="K15" s="40"/>
      <c r="L15" s="49"/>
    </row>
    <row r="16" spans="1:12" ht="18.75">
      <c r="A16" s="117"/>
      <c r="B16" s="117"/>
      <c r="C16" s="117"/>
      <c r="D16" s="117"/>
      <c r="E16" s="117"/>
      <c r="F16" s="117"/>
      <c r="G16" s="117"/>
      <c r="H16" s="117"/>
      <c r="I16" s="117"/>
      <c r="J16" s="117"/>
      <c r="K16" s="40"/>
      <c r="L16" s="49"/>
    </row>
    <row r="17" spans="1:12" ht="18.75" customHeight="1">
      <c r="A17" s="117"/>
      <c r="B17" s="117"/>
      <c r="C17" s="117"/>
      <c r="D17" s="117"/>
      <c r="E17" s="117"/>
      <c r="F17" s="117"/>
      <c r="G17" s="117"/>
      <c r="H17" s="117"/>
      <c r="I17" s="117"/>
      <c r="J17" s="117"/>
      <c r="K17" s="40"/>
      <c r="L17" s="49"/>
    </row>
    <row r="18" spans="1:12" ht="18.75" customHeight="1">
      <c r="A18" s="79"/>
      <c r="B18" s="79"/>
      <c r="C18" s="79"/>
      <c r="D18" s="79"/>
      <c r="E18" s="79"/>
      <c r="F18" s="79"/>
      <c r="G18" s="79"/>
      <c r="H18" s="79"/>
      <c r="I18" s="79"/>
      <c r="J18" s="79"/>
      <c r="K18" s="40"/>
      <c r="L18" s="49"/>
    </row>
    <row r="19" spans="1:12" ht="17.25" customHeight="1">
      <c r="A19" s="107" t="s">
        <v>158</v>
      </c>
      <c r="B19" s="107"/>
      <c r="C19" s="107"/>
      <c r="D19" s="107"/>
      <c r="E19" s="107"/>
      <c r="F19" s="107"/>
      <c r="G19" s="107"/>
      <c r="H19" s="107"/>
      <c r="I19" s="107"/>
      <c r="J19" s="107"/>
      <c r="K19" s="45" t="s">
        <v>60</v>
      </c>
      <c r="L19" s="49">
        <v>383</v>
      </c>
    </row>
    <row r="20" spans="1:12" ht="18.75" customHeight="1">
      <c r="A20" s="105"/>
      <c r="B20" s="105"/>
      <c r="C20" s="105"/>
      <c r="D20" s="105"/>
      <c r="E20" s="105"/>
      <c r="F20" s="105"/>
      <c r="G20" s="105"/>
      <c r="H20" s="105"/>
      <c r="I20" s="105"/>
      <c r="J20" s="105"/>
      <c r="K20" s="23"/>
      <c r="L20" s="23"/>
    </row>
    <row r="21" spans="1:12" ht="22.5" customHeight="1">
      <c r="A21" s="105" t="s">
        <v>169</v>
      </c>
      <c r="B21" s="105"/>
      <c r="C21" s="105" t="s">
        <v>59</v>
      </c>
      <c r="D21" s="105"/>
      <c r="E21" s="105"/>
      <c r="F21" s="105"/>
      <c r="G21" s="105"/>
      <c r="H21" s="105"/>
      <c r="I21" s="105"/>
      <c r="J21" s="105"/>
      <c r="K21" s="23"/>
      <c r="L21" s="23"/>
    </row>
    <row r="22" spans="1:12" ht="18.75" customHeight="1">
      <c r="A22" s="105"/>
      <c r="B22" s="105"/>
      <c r="C22" s="105"/>
      <c r="D22" s="105"/>
      <c r="E22" s="105"/>
      <c r="F22" s="105"/>
      <c r="G22" s="105"/>
      <c r="H22" s="105"/>
      <c r="I22" s="105"/>
      <c r="J22" s="105"/>
    </row>
    <row r="23" spans="1:12" ht="18.75" customHeight="1">
      <c r="A23" s="107" t="s">
        <v>61</v>
      </c>
      <c r="B23" s="107"/>
      <c r="C23" s="107"/>
      <c r="D23" s="107"/>
      <c r="E23" s="107"/>
      <c r="F23" s="107"/>
      <c r="G23" s="107"/>
      <c r="H23" s="107"/>
      <c r="I23" s="107"/>
      <c r="J23" s="107"/>
      <c r="K23" s="107"/>
      <c r="L23" s="107"/>
    </row>
    <row r="24" spans="1:12" ht="18.75" customHeight="1">
      <c r="A24" s="107" t="s">
        <v>62</v>
      </c>
      <c r="B24" s="107"/>
      <c r="C24" s="107"/>
      <c r="D24" s="107"/>
      <c r="E24" s="107"/>
      <c r="F24" s="107"/>
      <c r="G24" s="107" t="s">
        <v>63</v>
      </c>
      <c r="H24" s="107"/>
      <c r="I24" s="107" t="s">
        <v>64</v>
      </c>
      <c r="J24" s="107"/>
      <c r="K24" s="107"/>
      <c r="L24" s="107"/>
    </row>
    <row r="25" spans="1:12" ht="18.75" customHeight="1">
      <c r="A25" s="117"/>
      <c r="B25" s="107"/>
      <c r="C25" s="107"/>
      <c r="D25" s="107"/>
      <c r="E25" s="107"/>
      <c r="F25" s="107"/>
      <c r="G25" s="107"/>
      <c r="H25" s="107"/>
      <c r="I25" s="107"/>
      <c r="J25" s="107"/>
      <c r="K25" s="107"/>
      <c r="L25" s="107"/>
    </row>
    <row r="26" spans="1:12" ht="18.75" customHeight="1">
      <c r="A26" s="107" t="s">
        <v>65</v>
      </c>
      <c r="B26" s="107"/>
      <c r="C26" s="107"/>
      <c r="D26" s="107"/>
      <c r="E26" s="107"/>
      <c r="F26" s="107"/>
      <c r="G26" s="107" t="s">
        <v>66</v>
      </c>
      <c r="H26" s="107"/>
      <c r="I26" s="107" t="s">
        <v>67</v>
      </c>
      <c r="J26" s="107"/>
      <c r="K26" s="107"/>
      <c r="L26" s="107"/>
    </row>
    <row r="27" spans="1:12" ht="15" customHeight="1">
      <c r="A27" s="107"/>
      <c r="B27" s="107"/>
      <c r="C27" s="107"/>
      <c r="D27" s="107"/>
      <c r="E27" s="107"/>
      <c r="F27" s="107"/>
      <c r="G27" s="107"/>
      <c r="H27" s="107"/>
      <c r="I27" s="107"/>
      <c r="J27" s="107"/>
      <c r="K27" s="107"/>
      <c r="L27" s="107"/>
    </row>
    <row r="28" spans="1:12" ht="18.75" customHeight="1">
      <c r="A28" s="107" t="s">
        <v>170</v>
      </c>
      <c r="B28" s="107"/>
      <c r="C28" s="107"/>
      <c r="D28" s="107"/>
      <c r="E28" s="107"/>
      <c r="F28" s="107"/>
      <c r="G28" s="107" t="s">
        <v>66</v>
      </c>
      <c r="H28" s="107"/>
      <c r="I28" s="107" t="s">
        <v>67</v>
      </c>
      <c r="J28" s="107"/>
      <c r="K28" s="107"/>
      <c r="L28" s="107"/>
    </row>
    <row r="29" spans="1:12" ht="9" customHeight="1">
      <c r="A29" s="107"/>
      <c r="B29" s="107"/>
      <c r="C29" s="107"/>
      <c r="D29" s="107"/>
      <c r="E29" s="107"/>
      <c r="F29" s="107"/>
      <c r="G29" s="107"/>
      <c r="H29" s="107"/>
      <c r="I29" s="107"/>
      <c r="J29" s="107"/>
      <c r="K29" s="107"/>
      <c r="L29" s="107"/>
    </row>
    <row r="30" spans="1:12" ht="18.75" customHeight="1">
      <c r="A30" s="106" t="s">
        <v>206</v>
      </c>
      <c r="B30" s="106"/>
      <c r="C30" s="106"/>
      <c r="D30" s="106"/>
      <c r="E30" s="106"/>
      <c r="F30" s="106"/>
      <c r="G30" s="106" t="s">
        <v>66</v>
      </c>
      <c r="H30" s="106"/>
      <c r="I30" s="106" t="s">
        <v>67</v>
      </c>
      <c r="J30" s="106"/>
      <c r="K30" s="106"/>
      <c r="L30" s="106"/>
    </row>
    <row r="31" spans="1:12" ht="7.5" customHeight="1">
      <c r="A31" s="81"/>
      <c r="B31" s="81"/>
      <c r="C31" s="81"/>
      <c r="D31" s="81"/>
      <c r="E31" s="42"/>
      <c r="F31" s="42"/>
      <c r="G31" s="42"/>
      <c r="H31" s="42"/>
      <c r="I31" s="81"/>
      <c r="J31" s="81"/>
      <c r="K31" s="81"/>
      <c r="L31" s="81"/>
    </row>
    <row r="32" spans="1:12" ht="20.25" customHeight="1">
      <c r="A32" s="106" t="s">
        <v>159</v>
      </c>
      <c r="B32" s="106"/>
      <c r="C32" s="106"/>
      <c r="D32" s="106"/>
      <c r="E32" s="106"/>
      <c r="F32" s="106"/>
      <c r="G32" s="106"/>
      <c r="H32" s="106"/>
      <c r="I32" s="106"/>
      <c r="J32" s="106"/>
      <c r="K32" s="106"/>
      <c r="L32" s="106"/>
    </row>
    <row r="33" spans="1:12" ht="39.75" customHeight="1">
      <c r="A33" s="108" t="s">
        <v>181</v>
      </c>
      <c r="B33" s="108"/>
      <c r="C33" s="108"/>
      <c r="D33" s="108"/>
      <c r="E33" s="108"/>
      <c r="F33" s="108"/>
      <c r="G33" s="108"/>
      <c r="H33" s="108"/>
      <c r="I33" s="108"/>
      <c r="J33" s="108"/>
      <c r="K33" s="108"/>
      <c r="L33" s="108"/>
    </row>
    <row r="34" spans="1:12" ht="20.25" customHeight="1">
      <c r="A34" s="108" t="s">
        <v>182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</row>
    <row r="35" spans="1:12" ht="23.25" customHeight="1">
      <c r="A35" s="108" t="s">
        <v>183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</row>
    <row r="36" spans="1:12" ht="21.75" customHeight="1">
      <c r="A36" s="108" t="s">
        <v>184</v>
      </c>
      <c r="B36" s="108"/>
      <c r="C36" s="108"/>
      <c r="D36" s="108"/>
      <c r="E36" s="108"/>
      <c r="F36" s="108"/>
      <c r="G36" s="108"/>
      <c r="H36" s="108"/>
      <c r="I36" s="108"/>
      <c r="J36" s="108"/>
      <c r="K36" s="108"/>
      <c r="L36" s="108"/>
    </row>
    <row r="37" spans="1:12" ht="18.75" customHeight="1">
      <c r="A37" s="108" t="s">
        <v>185</v>
      </c>
      <c r="B37" s="108"/>
      <c r="C37" s="108"/>
      <c r="D37" s="108"/>
      <c r="E37" s="108"/>
      <c r="F37" s="108"/>
      <c r="G37" s="108"/>
      <c r="H37" s="108"/>
      <c r="I37" s="108"/>
      <c r="J37" s="108"/>
      <c r="K37" s="108"/>
      <c r="L37" s="108"/>
    </row>
    <row r="38" spans="1:12" ht="39.75" customHeight="1">
      <c r="A38" s="108" t="s">
        <v>186</v>
      </c>
      <c r="B38" s="108"/>
      <c r="C38" s="108"/>
      <c r="D38" s="108"/>
      <c r="E38" s="108"/>
      <c r="F38" s="108"/>
      <c r="G38" s="108"/>
      <c r="H38" s="108"/>
      <c r="I38" s="108"/>
      <c r="J38" s="108"/>
      <c r="K38" s="108"/>
      <c r="L38" s="108"/>
    </row>
    <row r="39" spans="1:12" ht="39.75" customHeight="1">
      <c r="A39" s="108" t="s">
        <v>187</v>
      </c>
      <c r="B39" s="108"/>
      <c r="C39" s="108"/>
      <c r="D39" s="108"/>
      <c r="E39" s="108"/>
      <c r="F39" s="108"/>
      <c r="G39" s="108"/>
      <c r="H39" s="108"/>
      <c r="I39" s="108"/>
      <c r="J39" s="108"/>
      <c r="K39" s="108"/>
      <c r="L39" s="108"/>
    </row>
    <row r="40" spans="1:12" ht="57" customHeight="1">
      <c r="A40" s="110" t="s">
        <v>188</v>
      </c>
      <c r="B40" s="110"/>
      <c r="C40" s="110"/>
      <c r="D40" s="110"/>
      <c r="E40" s="110"/>
      <c r="F40" s="110"/>
      <c r="G40" s="110"/>
      <c r="H40" s="110"/>
      <c r="I40" s="110"/>
      <c r="J40" s="110"/>
      <c r="K40" s="110"/>
      <c r="L40" s="110"/>
    </row>
    <row r="41" spans="1:12" ht="9" customHeight="1">
      <c r="A41" s="111"/>
      <c r="B41" s="111"/>
      <c r="C41" s="111"/>
      <c r="D41" s="111"/>
      <c r="E41" s="111"/>
      <c r="F41" s="111"/>
      <c r="G41" s="111"/>
      <c r="H41" s="111"/>
      <c r="I41" s="111"/>
      <c r="J41" s="111"/>
      <c r="K41" s="111"/>
      <c r="L41" s="111"/>
    </row>
    <row r="42" spans="1:12" ht="20.25" customHeight="1">
      <c r="A42" s="106" t="s">
        <v>160</v>
      </c>
      <c r="B42" s="106"/>
      <c r="C42" s="106"/>
      <c r="D42" s="106"/>
      <c r="E42" s="106"/>
      <c r="F42" s="106"/>
      <c r="G42" s="106"/>
      <c r="H42" s="106"/>
      <c r="I42" s="106" t="s">
        <v>68</v>
      </c>
      <c r="J42" s="106"/>
      <c r="K42" s="106"/>
      <c r="L42" s="106"/>
    </row>
    <row r="43" spans="1:12" ht="42" customHeight="1">
      <c r="A43" s="108" t="s">
        <v>190</v>
      </c>
      <c r="B43" s="108"/>
      <c r="C43" s="108"/>
      <c r="D43" s="108"/>
      <c r="E43" s="108"/>
      <c r="F43" s="108"/>
      <c r="G43" s="108"/>
      <c r="H43" s="108"/>
      <c r="I43" s="108"/>
      <c r="J43" s="108"/>
      <c r="K43" s="108"/>
      <c r="L43" s="108"/>
    </row>
    <row r="44" spans="1:12" ht="37.5" customHeight="1">
      <c r="A44" s="104" t="s">
        <v>191</v>
      </c>
      <c r="B44" s="104"/>
      <c r="C44" s="104"/>
      <c r="D44" s="104"/>
      <c r="E44" s="104"/>
      <c r="F44" s="104"/>
      <c r="G44" s="104"/>
      <c r="H44" s="104"/>
      <c r="I44" s="104"/>
      <c r="J44" s="104"/>
      <c r="K44" s="104"/>
      <c r="L44" s="104"/>
    </row>
    <row r="45" spans="1:12" ht="21" customHeight="1">
      <c r="A45" s="104" t="s">
        <v>192</v>
      </c>
      <c r="B45" s="104"/>
      <c r="C45" s="104"/>
      <c r="D45" s="104"/>
      <c r="E45" s="104"/>
      <c r="F45" s="104"/>
      <c r="G45" s="104"/>
      <c r="H45" s="104"/>
      <c r="I45" s="104"/>
      <c r="J45" s="104"/>
      <c r="K45" s="104"/>
      <c r="L45" s="104"/>
    </row>
    <row r="46" spans="1:12" ht="58.5" customHeight="1">
      <c r="A46" s="103" t="s">
        <v>193</v>
      </c>
      <c r="B46" s="103"/>
      <c r="C46" s="103"/>
      <c r="D46" s="103"/>
      <c r="E46" s="103"/>
      <c r="F46" s="103"/>
      <c r="G46" s="103"/>
      <c r="H46" s="103"/>
      <c r="I46" s="103"/>
      <c r="J46" s="103"/>
      <c r="K46" s="103"/>
      <c r="L46" s="103"/>
    </row>
    <row r="47" spans="1:12" ht="38.25" customHeight="1">
      <c r="A47" s="104" t="s">
        <v>194</v>
      </c>
      <c r="B47" s="104"/>
      <c r="C47" s="104"/>
      <c r="D47" s="104"/>
      <c r="E47" s="104"/>
      <c r="F47" s="104"/>
      <c r="G47" s="104"/>
      <c r="H47" s="104"/>
      <c r="I47" s="104"/>
      <c r="J47" s="104"/>
      <c r="K47" s="104"/>
      <c r="L47" s="104"/>
    </row>
    <row r="48" spans="1:12" ht="37.5" customHeight="1">
      <c r="A48" s="104" t="s">
        <v>195</v>
      </c>
      <c r="B48" s="104"/>
      <c r="C48" s="104"/>
      <c r="D48" s="104"/>
      <c r="E48" s="104"/>
      <c r="F48" s="104"/>
      <c r="G48" s="104"/>
      <c r="H48" s="104"/>
      <c r="I48" s="104"/>
      <c r="J48" s="104"/>
      <c r="K48" s="104"/>
      <c r="L48" s="104"/>
    </row>
    <row r="49" spans="1:12" ht="21" customHeight="1">
      <c r="A49" s="104" t="s">
        <v>196</v>
      </c>
      <c r="B49" s="104"/>
      <c r="C49" s="104"/>
      <c r="D49" s="104"/>
      <c r="E49" s="104"/>
      <c r="F49" s="104"/>
      <c r="G49" s="104"/>
      <c r="H49" s="104"/>
      <c r="I49" s="104"/>
      <c r="J49" s="104"/>
      <c r="K49" s="104"/>
      <c r="L49" s="104"/>
    </row>
    <row r="50" spans="1:12" ht="20.25" customHeight="1">
      <c r="A50" s="104" t="s">
        <v>197</v>
      </c>
      <c r="B50" s="104"/>
      <c r="C50" s="104"/>
      <c r="D50" s="104"/>
      <c r="E50" s="104"/>
      <c r="F50" s="104"/>
      <c r="G50" s="104"/>
      <c r="H50" s="104"/>
      <c r="I50" s="104"/>
      <c r="J50" s="104"/>
      <c r="K50" s="104"/>
      <c r="L50" s="104"/>
    </row>
    <row r="51" spans="1:12" ht="37.5" customHeight="1">
      <c r="A51" s="104" t="s">
        <v>198</v>
      </c>
      <c r="B51" s="104"/>
      <c r="C51" s="104"/>
      <c r="D51" s="104"/>
      <c r="E51" s="104"/>
      <c r="F51" s="104"/>
      <c r="G51" s="104"/>
      <c r="H51" s="104"/>
      <c r="I51" s="104"/>
      <c r="J51" s="104"/>
      <c r="K51" s="104"/>
      <c r="L51" s="104"/>
    </row>
    <row r="52" spans="1:12" ht="20.25" customHeight="1">
      <c r="A52" s="104" t="s">
        <v>199</v>
      </c>
      <c r="B52" s="104"/>
      <c r="C52" s="104"/>
      <c r="D52" s="104"/>
      <c r="E52" s="104"/>
      <c r="F52" s="104"/>
      <c r="G52" s="104"/>
      <c r="H52" s="104"/>
      <c r="I52" s="104"/>
      <c r="J52" s="104"/>
      <c r="K52" s="104"/>
      <c r="L52" s="104"/>
    </row>
    <row r="53" spans="1:12" ht="20.25" customHeight="1">
      <c r="A53" s="104" t="s">
        <v>200</v>
      </c>
      <c r="B53" s="104"/>
      <c r="C53" s="104"/>
      <c r="D53" s="104"/>
      <c r="E53" s="104"/>
      <c r="F53" s="104"/>
      <c r="G53" s="104"/>
      <c r="H53" s="104"/>
      <c r="I53" s="104"/>
      <c r="J53" s="104"/>
      <c r="K53" s="104"/>
      <c r="L53" s="104"/>
    </row>
    <row r="54" spans="1:12" ht="20.25" customHeight="1">
      <c r="A54" s="104" t="s">
        <v>201</v>
      </c>
      <c r="B54" s="104"/>
      <c r="C54" s="104"/>
      <c r="D54" s="104"/>
      <c r="E54" s="104"/>
      <c r="F54" s="104"/>
      <c r="G54" s="104"/>
      <c r="H54" s="104"/>
      <c r="I54" s="104"/>
      <c r="J54" s="104"/>
      <c r="K54" s="104"/>
      <c r="L54" s="104"/>
    </row>
    <row r="55" spans="1:12" ht="20.25" customHeight="1">
      <c r="A55" s="104" t="s">
        <v>202</v>
      </c>
      <c r="B55" s="104"/>
      <c r="C55" s="104"/>
      <c r="D55" s="104"/>
      <c r="E55" s="104"/>
      <c r="F55" s="104"/>
      <c r="G55" s="104"/>
      <c r="H55" s="104"/>
      <c r="I55" s="104"/>
      <c r="J55" s="104"/>
      <c r="K55" s="104"/>
      <c r="L55" s="104"/>
    </row>
    <row r="56" spans="1:12" ht="20.25" customHeight="1">
      <c r="A56" s="104" t="s">
        <v>203</v>
      </c>
      <c r="B56" s="104"/>
      <c r="C56" s="104"/>
      <c r="D56" s="104"/>
      <c r="E56" s="104"/>
      <c r="F56" s="104"/>
      <c r="G56" s="104"/>
      <c r="H56" s="104"/>
      <c r="I56" s="104"/>
      <c r="J56" s="104"/>
      <c r="K56" s="104"/>
      <c r="L56" s="104"/>
    </row>
    <row r="57" spans="1:12" ht="23.25" customHeight="1">
      <c r="A57" s="104" t="s">
        <v>204</v>
      </c>
      <c r="B57" s="104"/>
      <c r="C57" s="104"/>
      <c r="D57" s="104"/>
      <c r="E57" s="104"/>
      <c r="F57" s="104"/>
      <c r="G57" s="104"/>
      <c r="H57" s="104"/>
      <c r="I57" s="104"/>
      <c r="J57" s="104"/>
      <c r="K57" s="104"/>
      <c r="L57" s="104"/>
    </row>
    <row r="58" spans="1:12" ht="43.5" customHeight="1">
      <c r="A58" s="109" t="s">
        <v>178</v>
      </c>
      <c r="B58" s="109"/>
      <c r="C58" s="109"/>
      <c r="D58" s="109"/>
      <c r="E58" s="109"/>
      <c r="F58" s="109"/>
      <c r="G58" s="109"/>
      <c r="H58" s="109"/>
      <c r="I58" s="109"/>
      <c r="J58" s="109"/>
      <c r="K58" s="109"/>
      <c r="L58" s="109"/>
    </row>
    <row r="59" spans="1:12" ht="134.25" customHeight="1">
      <c r="A59" s="103" t="s">
        <v>205</v>
      </c>
      <c r="B59" s="103"/>
      <c r="C59" s="103"/>
      <c r="D59" s="103"/>
      <c r="E59" s="103"/>
      <c r="F59" s="103"/>
      <c r="G59" s="103"/>
      <c r="H59" s="103"/>
      <c r="I59" s="103"/>
      <c r="J59" s="103"/>
      <c r="K59" s="103"/>
      <c r="L59" s="103"/>
    </row>
    <row r="60" spans="1:12" ht="12" customHeight="1">
      <c r="A60" s="95"/>
      <c r="B60" s="95"/>
      <c r="C60" s="95"/>
      <c r="D60" s="95"/>
      <c r="E60" s="95"/>
      <c r="F60" s="95"/>
      <c r="G60" s="95"/>
      <c r="H60" s="95"/>
      <c r="I60" s="95"/>
      <c r="J60" s="95"/>
      <c r="K60" s="95"/>
      <c r="L60" s="95"/>
    </row>
    <row r="61" spans="1:12" ht="57.75" customHeight="1">
      <c r="A61" s="109" t="s">
        <v>179</v>
      </c>
      <c r="B61" s="109"/>
      <c r="C61" s="109"/>
      <c r="D61" s="109"/>
      <c r="E61" s="109"/>
      <c r="F61" s="109"/>
      <c r="G61" s="109"/>
      <c r="H61" s="109"/>
      <c r="I61" s="109"/>
      <c r="J61" s="109"/>
      <c r="K61" s="109"/>
      <c r="L61" s="109"/>
    </row>
    <row r="62" spans="1:12" ht="24" customHeight="1">
      <c r="A62" s="104" t="s">
        <v>180</v>
      </c>
      <c r="B62" s="104"/>
      <c r="C62" s="104"/>
      <c r="D62" s="104"/>
      <c r="E62" s="104"/>
      <c r="F62" s="104"/>
      <c r="G62" s="104"/>
      <c r="H62" s="104"/>
      <c r="I62" s="104"/>
      <c r="J62" s="104"/>
      <c r="K62" s="104"/>
      <c r="L62" s="104"/>
    </row>
    <row r="63" spans="1:12" ht="44.25" customHeight="1">
      <c r="A63" s="104" t="s">
        <v>207</v>
      </c>
      <c r="B63" s="104"/>
      <c r="C63" s="104"/>
      <c r="D63" s="104"/>
      <c r="E63" s="104"/>
      <c r="F63" s="104"/>
      <c r="G63" s="104"/>
      <c r="H63" s="104"/>
      <c r="I63" s="104"/>
      <c r="J63" s="104"/>
      <c r="K63" s="104"/>
      <c r="L63" s="104"/>
    </row>
    <row r="64" spans="1:12" ht="21" customHeight="1">
      <c r="A64" s="104" t="s">
        <v>231</v>
      </c>
      <c r="B64" s="104"/>
      <c r="C64" s="104"/>
      <c r="D64" s="104"/>
      <c r="E64" s="104"/>
      <c r="F64" s="104"/>
      <c r="G64" s="104"/>
      <c r="H64" s="104"/>
      <c r="I64" s="104"/>
      <c r="J64" s="104"/>
      <c r="K64" s="104"/>
      <c r="L64" s="104"/>
    </row>
  </sheetData>
  <mergeCells count="53">
    <mergeCell ref="A64:L64"/>
    <mergeCell ref="A12:J12"/>
    <mergeCell ref="I1:L1"/>
    <mergeCell ref="A4:L6"/>
    <mergeCell ref="A7:L7"/>
    <mergeCell ref="D10:G10"/>
    <mergeCell ref="I10:J10"/>
    <mergeCell ref="A25:L25"/>
    <mergeCell ref="A19:J19"/>
    <mergeCell ref="A23:L23"/>
    <mergeCell ref="A24:L24"/>
    <mergeCell ref="A14:J14"/>
    <mergeCell ref="A15:J17"/>
    <mergeCell ref="A37:L37"/>
    <mergeCell ref="A27:L27"/>
    <mergeCell ref="A13:J13"/>
    <mergeCell ref="A63:L63"/>
    <mergeCell ref="A43:L43"/>
    <mergeCell ref="A42:L42"/>
    <mergeCell ref="A58:L58"/>
    <mergeCell ref="A30:L30"/>
    <mergeCell ref="A35:L35"/>
    <mergeCell ref="A34:L34"/>
    <mergeCell ref="A36:L36"/>
    <mergeCell ref="A61:L61"/>
    <mergeCell ref="A62:L62"/>
    <mergeCell ref="A38:L38"/>
    <mergeCell ref="A39:L39"/>
    <mergeCell ref="A40:L40"/>
    <mergeCell ref="A41:L41"/>
    <mergeCell ref="A44:L44"/>
    <mergeCell ref="A52:L52"/>
    <mergeCell ref="A21:J21"/>
    <mergeCell ref="A20:J20"/>
    <mergeCell ref="A32:L32"/>
    <mergeCell ref="A26:L26"/>
    <mergeCell ref="A33:L33"/>
    <mergeCell ref="A22:J22"/>
    <mergeCell ref="A29:L29"/>
    <mergeCell ref="A28:L28"/>
    <mergeCell ref="A59:L59"/>
    <mergeCell ref="A57:L57"/>
    <mergeCell ref="A45:L45"/>
    <mergeCell ref="A46:L46"/>
    <mergeCell ref="A47:L47"/>
    <mergeCell ref="A48:L48"/>
    <mergeCell ref="A50:L50"/>
    <mergeCell ref="A51:L51"/>
    <mergeCell ref="A53:L53"/>
    <mergeCell ref="A56:L56"/>
    <mergeCell ref="A49:L49"/>
    <mergeCell ref="A54:L54"/>
    <mergeCell ref="A55:L55"/>
  </mergeCells>
  <pageMargins left="0.51181102362204722" right="0.31496062992125984" top="0.35433070866141736" bottom="0.35433070866141736" header="0" footer="0"/>
  <pageSetup paperSize="9" scale="62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6"/>
  <sheetViews>
    <sheetView view="pageBreakPreview" zoomScale="60" workbookViewId="0">
      <selection activeCell="A21" sqref="A21:H21"/>
    </sheetView>
  </sheetViews>
  <sheetFormatPr defaultRowHeight="15"/>
  <cols>
    <col min="8" max="8" width="114.28515625" customWidth="1"/>
    <col min="12" max="12" width="5.5703125" customWidth="1"/>
  </cols>
  <sheetData>
    <row r="1" spans="1:12" ht="22.5" customHeight="1">
      <c r="J1" s="51" t="s">
        <v>139</v>
      </c>
      <c r="K1" s="52"/>
    </row>
    <row r="2" spans="1:12" ht="18.75" customHeight="1">
      <c r="A2" s="106" t="s">
        <v>216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</row>
    <row r="3" spans="1:12" ht="18.75">
      <c r="A3" s="40"/>
      <c r="B3" s="40"/>
      <c r="C3" s="40"/>
      <c r="D3" s="40"/>
      <c r="E3" s="41"/>
      <c r="F3" s="41"/>
      <c r="G3" s="41"/>
      <c r="H3" s="41"/>
      <c r="I3" s="47"/>
      <c r="J3" s="40"/>
      <c r="K3" s="40"/>
      <c r="L3" s="40"/>
    </row>
    <row r="4" spans="1:12" ht="15" customHeight="1">
      <c r="A4" s="118" t="s">
        <v>1</v>
      </c>
      <c r="B4" s="118"/>
      <c r="C4" s="118"/>
      <c r="D4" s="118"/>
      <c r="E4" s="118"/>
      <c r="F4" s="118"/>
      <c r="G4" s="118"/>
      <c r="H4" s="118"/>
      <c r="I4" s="118" t="s">
        <v>69</v>
      </c>
      <c r="J4" s="118"/>
      <c r="K4" s="118"/>
      <c r="L4" s="118"/>
    </row>
    <row r="5" spans="1:12" ht="27.75" customHeight="1">
      <c r="A5" s="118"/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</row>
    <row r="6" spans="1:12" ht="18.75">
      <c r="A6" s="119" t="s">
        <v>70</v>
      </c>
      <c r="B6" s="119"/>
      <c r="C6" s="119"/>
      <c r="D6" s="119"/>
      <c r="E6" s="119"/>
      <c r="F6" s="119"/>
      <c r="G6" s="119"/>
      <c r="H6" s="119"/>
      <c r="I6" s="120">
        <v>318678.43</v>
      </c>
      <c r="J6" s="120"/>
      <c r="K6" s="120"/>
      <c r="L6" s="120"/>
    </row>
    <row r="7" spans="1:12" ht="18.75">
      <c r="A7" s="121" t="s">
        <v>71</v>
      </c>
      <c r="B7" s="121"/>
      <c r="C7" s="121"/>
      <c r="D7" s="121"/>
      <c r="E7" s="121"/>
      <c r="F7" s="121"/>
      <c r="G7" s="121"/>
      <c r="H7" s="121"/>
      <c r="I7" s="120"/>
      <c r="J7" s="120"/>
      <c r="K7" s="120"/>
      <c r="L7" s="120"/>
    </row>
    <row r="8" spans="1:12" ht="21.75" customHeight="1">
      <c r="A8" s="121" t="s">
        <v>72</v>
      </c>
      <c r="B8" s="121"/>
      <c r="C8" s="121"/>
      <c r="D8" s="121"/>
      <c r="E8" s="121"/>
      <c r="F8" s="121"/>
      <c r="G8" s="121"/>
      <c r="H8" s="121"/>
      <c r="I8" s="120"/>
      <c r="J8" s="120"/>
      <c r="K8" s="120"/>
      <c r="L8" s="120"/>
    </row>
    <row r="9" spans="1:12" ht="18.75">
      <c r="A9" s="121" t="s">
        <v>73</v>
      </c>
      <c r="B9" s="121"/>
      <c r="C9" s="121"/>
      <c r="D9" s="121"/>
      <c r="E9" s="121"/>
      <c r="F9" s="121"/>
      <c r="G9" s="121"/>
      <c r="H9" s="121"/>
      <c r="I9" s="120"/>
      <c r="J9" s="120"/>
      <c r="K9" s="120"/>
      <c r="L9" s="120"/>
    </row>
    <row r="10" spans="1:12" ht="47.25" customHeight="1">
      <c r="A10" s="121" t="s">
        <v>74</v>
      </c>
      <c r="B10" s="121"/>
      <c r="C10" s="121"/>
      <c r="D10" s="121"/>
      <c r="E10" s="121"/>
      <c r="F10" s="121"/>
      <c r="G10" s="121"/>
      <c r="H10" s="121"/>
      <c r="I10" s="120"/>
      <c r="J10" s="120"/>
      <c r="K10" s="120"/>
      <c r="L10" s="120"/>
    </row>
    <row r="11" spans="1:12" ht="41.25" customHeight="1">
      <c r="A11" s="121" t="s">
        <v>75</v>
      </c>
      <c r="B11" s="121"/>
      <c r="C11" s="121"/>
      <c r="D11" s="121"/>
      <c r="E11" s="121"/>
      <c r="F11" s="121"/>
      <c r="G11" s="121"/>
      <c r="H11" s="121"/>
      <c r="I11" s="120"/>
      <c r="J11" s="120"/>
      <c r="K11" s="120"/>
      <c r="L11" s="120"/>
    </row>
    <row r="12" spans="1:12" ht="43.5" customHeight="1">
      <c r="A12" s="121" t="s">
        <v>76</v>
      </c>
      <c r="B12" s="121"/>
      <c r="C12" s="121"/>
      <c r="D12" s="121"/>
      <c r="E12" s="121"/>
      <c r="F12" s="121"/>
      <c r="G12" s="121"/>
      <c r="H12" s="121"/>
      <c r="I12" s="120"/>
      <c r="J12" s="120"/>
      <c r="K12" s="120"/>
      <c r="L12" s="120"/>
    </row>
    <row r="13" spans="1:12" ht="24.75" customHeight="1">
      <c r="A13" s="121" t="s">
        <v>77</v>
      </c>
      <c r="B13" s="121"/>
      <c r="C13" s="121"/>
      <c r="D13" s="121"/>
      <c r="E13" s="121"/>
      <c r="F13" s="121"/>
      <c r="G13" s="121"/>
      <c r="H13" s="121"/>
      <c r="I13" s="120"/>
      <c r="J13" s="120"/>
      <c r="K13" s="120"/>
      <c r="L13" s="120"/>
    </row>
    <row r="14" spans="1:12" ht="23.25" customHeight="1">
      <c r="A14" s="121" t="s">
        <v>78</v>
      </c>
      <c r="B14" s="121"/>
      <c r="C14" s="121"/>
      <c r="D14" s="121"/>
      <c r="E14" s="121"/>
      <c r="F14" s="121"/>
      <c r="G14" s="121"/>
      <c r="H14" s="121"/>
      <c r="I14" s="120">
        <v>318678.43</v>
      </c>
      <c r="J14" s="120"/>
      <c r="K14" s="120"/>
      <c r="L14" s="120"/>
    </row>
    <row r="15" spans="1:12" ht="18.75">
      <c r="A15" s="121" t="s">
        <v>73</v>
      </c>
      <c r="B15" s="121"/>
      <c r="C15" s="121"/>
      <c r="D15" s="121"/>
      <c r="E15" s="121"/>
      <c r="F15" s="121"/>
      <c r="G15" s="121"/>
      <c r="H15" s="121"/>
      <c r="I15" s="120"/>
      <c r="J15" s="120"/>
      <c r="K15" s="120"/>
      <c r="L15" s="120"/>
    </row>
    <row r="16" spans="1:12" ht="22.5" customHeight="1">
      <c r="A16" s="121" t="s">
        <v>79</v>
      </c>
      <c r="B16" s="121"/>
      <c r="C16" s="121"/>
      <c r="D16" s="121"/>
      <c r="E16" s="121"/>
      <c r="F16" s="121"/>
      <c r="G16" s="121"/>
      <c r="H16" s="121"/>
      <c r="I16" s="120">
        <v>119940</v>
      </c>
      <c r="J16" s="120"/>
      <c r="K16" s="120"/>
      <c r="L16" s="120"/>
    </row>
    <row r="17" spans="1:12" ht="21" customHeight="1">
      <c r="A17" s="121" t="s">
        <v>80</v>
      </c>
      <c r="B17" s="121"/>
      <c r="C17" s="121"/>
      <c r="D17" s="121"/>
      <c r="E17" s="121"/>
      <c r="F17" s="121"/>
      <c r="G17" s="121"/>
      <c r="H17" s="121"/>
      <c r="I17" s="120">
        <v>51731.44</v>
      </c>
      <c r="J17" s="120"/>
      <c r="K17" s="120"/>
      <c r="L17" s="120"/>
    </row>
    <row r="18" spans="1:12" ht="18.75">
      <c r="A18" s="119" t="s">
        <v>81</v>
      </c>
      <c r="B18" s="119"/>
      <c r="C18" s="119"/>
      <c r="D18" s="119"/>
      <c r="E18" s="119"/>
      <c r="F18" s="119"/>
      <c r="G18" s="119"/>
      <c r="H18" s="119"/>
      <c r="I18" s="120"/>
      <c r="J18" s="120"/>
      <c r="K18" s="120"/>
      <c r="L18" s="120"/>
    </row>
    <row r="19" spans="1:12" ht="18.75">
      <c r="A19" s="121" t="s">
        <v>82</v>
      </c>
      <c r="B19" s="121"/>
      <c r="C19" s="121"/>
      <c r="D19" s="121"/>
      <c r="E19" s="121"/>
      <c r="F19" s="121"/>
      <c r="G19" s="121"/>
      <c r="H19" s="121"/>
      <c r="I19" s="120"/>
      <c r="J19" s="120"/>
      <c r="K19" s="120"/>
      <c r="L19" s="120"/>
    </row>
    <row r="20" spans="1:12" ht="20.25" customHeight="1">
      <c r="A20" s="121" t="s">
        <v>83</v>
      </c>
      <c r="B20" s="121"/>
      <c r="C20" s="121"/>
      <c r="D20" s="121"/>
      <c r="E20" s="121"/>
      <c r="F20" s="121"/>
      <c r="G20" s="121"/>
      <c r="H20" s="121"/>
      <c r="I20" s="120"/>
      <c r="J20" s="120"/>
      <c r="K20" s="120"/>
      <c r="L20" s="120"/>
    </row>
    <row r="21" spans="1:12" ht="20.25" customHeight="1">
      <c r="A21" s="121" t="s">
        <v>84</v>
      </c>
      <c r="B21" s="121"/>
      <c r="C21" s="121"/>
      <c r="D21" s="121"/>
      <c r="E21" s="121"/>
      <c r="F21" s="121"/>
      <c r="G21" s="121"/>
      <c r="H21" s="121"/>
      <c r="I21" s="120"/>
      <c r="J21" s="120"/>
      <c r="K21" s="120"/>
      <c r="L21" s="120"/>
    </row>
    <row r="22" spans="1:12" ht="18.75">
      <c r="A22" s="121" t="s">
        <v>85</v>
      </c>
      <c r="B22" s="121"/>
      <c r="C22" s="121"/>
      <c r="D22" s="121"/>
      <c r="E22" s="121"/>
      <c r="F22" s="121"/>
      <c r="G22" s="121"/>
      <c r="H22" s="121"/>
      <c r="I22" s="120"/>
      <c r="J22" s="120"/>
      <c r="K22" s="120"/>
      <c r="L22" s="120"/>
    </row>
    <row r="23" spans="1:12" ht="18.75">
      <c r="A23" s="121" t="s">
        <v>86</v>
      </c>
      <c r="B23" s="121"/>
      <c r="C23" s="121"/>
      <c r="D23" s="121"/>
      <c r="E23" s="121"/>
      <c r="F23" s="121"/>
      <c r="G23" s="121"/>
      <c r="H23" s="121"/>
      <c r="I23" s="120"/>
      <c r="J23" s="120"/>
      <c r="K23" s="120"/>
      <c r="L23" s="120"/>
    </row>
    <row r="24" spans="1:12" ht="18.75">
      <c r="A24" s="121" t="s">
        <v>87</v>
      </c>
      <c r="B24" s="121"/>
      <c r="C24" s="121"/>
      <c r="D24" s="121"/>
      <c r="E24" s="121"/>
      <c r="F24" s="121"/>
      <c r="G24" s="121"/>
      <c r="H24" s="121"/>
      <c r="I24" s="120"/>
      <c r="J24" s="120"/>
      <c r="K24" s="120"/>
      <c r="L24" s="120"/>
    </row>
    <row r="25" spans="1:12" ht="18.75">
      <c r="A25" s="121" t="s">
        <v>88</v>
      </c>
      <c r="B25" s="121"/>
      <c r="C25" s="121"/>
      <c r="D25" s="121"/>
      <c r="E25" s="121"/>
      <c r="F25" s="121"/>
      <c r="G25" s="121"/>
      <c r="H25" s="121"/>
      <c r="I25" s="120"/>
      <c r="J25" s="120"/>
      <c r="K25" s="120"/>
      <c r="L25" s="120"/>
    </row>
    <row r="26" spans="1:12" ht="18.75">
      <c r="A26" s="121" t="s">
        <v>89</v>
      </c>
      <c r="B26" s="121"/>
      <c r="C26" s="121"/>
      <c r="D26" s="121"/>
      <c r="E26" s="121"/>
      <c r="F26" s="121"/>
      <c r="G26" s="121"/>
      <c r="H26" s="121"/>
      <c r="I26" s="120"/>
      <c r="J26" s="120"/>
      <c r="K26" s="120"/>
      <c r="L26" s="120"/>
    </row>
    <row r="27" spans="1:12" ht="18.75">
      <c r="A27" s="121" t="s">
        <v>90</v>
      </c>
      <c r="B27" s="121"/>
      <c r="C27" s="121"/>
      <c r="D27" s="121"/>
      <c r="E27" s="121"/>
      <c r="F27" s="121"/>
      <c r="G27" s="121"/>
      <c r="H27" s="121"/>
      <c r="I27" s="120"/>
      <c r="J27" s="120"/>
      <c r="K27" s="120"/>
      <c r="L27" s="120"/>
    </row>
    <row r="28" spans="1:12" ht="18.75">
      <c r="A28" s="121" t="s">
        <v>91</v>
      </c>
      <c r="B28" s="121"/>
      <c r="C28" s="121"/>
      <c r="D28" s="121"/>
      <c r="E28" s="121"/>
      <c r="F28" s="121"/>
      <c r="G28" s="121"/>
      <c r="H28" s="121"/>
      <c r="I28" s="120"/>
      <c r="J28" s="120"/>
      <c r="K28" s="120"/>
      <c r="L28" s="120"/>
    </row>
    <row r="29" spans="1:12" ht="18.75">
      <c r="A29" s="121" t="s">
        <v>92</v>
      </c>
      <c r="B29" s="121"/>
      <c r="C29" s="121"/>
      <c r="D29" s="121"/>
      <c r="E29" s="121"/>
      <c r="F29" s="121"/>
      <c r="G29" s="121"/>
      <c r="H29" s="121"/>
      <c r="I29" s="120"/>
      <c r="J29" s="120"/>
      <c r="K29" s="120"/>
      <c r="L29" s="120"/>
    </row>
    <row r="30" spans="1:12" ht="18.75">
      <c r="A30" s="121" t="s">
        <v>93</v>
      </c>
      <c r="B30" s="121"/>
      <c r="C30" s="121"/>
      <c r="D30" s="121"/>
      <c r="E30" s="121"/>
      <c r="F30" s="121"/>
      <c r="G30" s="121"/>
      <c r="H30" s="121"/>
      <c r="I30" s="120"/>
      <c r="J30" s="120"/>
      <c r="K30" s="120"/>
      <c r="L30" s="120"/>
    </row>
    <row r="31" spans="1:12" ht="18.75">
      <c r="A31" s="121" t="s">
        <v>94</v>
      </c>
      <c r="B31" s="121"/>
      <c r="C31" s="121"/>
      <c r="D31" s="121"/>
      <c r="E31" s="121"/>
      <c r="F31" s="121"/>
      <c r="G31" s="121"/>
      <c r="H31" s="121"/>
      <c r="I31" s="120"/>
      <c r="J31" s="120"/>
      <c r="K31" s="120"/>
      <c r="L31" s="120"/>
    </row>
    <row r="32" spans="1:12" ht="23.25" customHeight="1">
      <c r="A32" s="121" t="s">
        <v>95</v>
      </c>
      <c r="B32" s="121"/>
      <c r="C32" s="121"/>
      <c r="D32" s="121"/>
      <c r="E32" s="121"/>
      <c r="F32" s="121"/>
      <c r="G32" s="121"/>
      <c r="H32" s="121"/>
      <c r="I32" s="120"/>
      <c r="J32" s="120"/>
      <c r="K32" s="120"/>
      <c r="L32" s="120"/>
    </row>
    <row r="33" spans="1:12" ht="18.75">
      <c r="A33" s="121" t="s">
        <v>96</v>
      </c>
      <c r="B33" s="121"/>
      <c r="C33" s="121"/>
      <c r="D33" s="121"/>
      <c r="E33" s="121"/>
      <c r="F33" s="121"/>
      <c r="G33" s="121"/>
      <c r="H33" s="121"/>
      <c r="I33" s="120"/>
      <c r="J33" s="120"/>
      <c r="K33" s="120"/>
      <c r="L33" s="120"/>
    </row>
    <row r="34" spans="1:12" ht="18.75">
      <c r="A34" s="121" t="s">
        <v>97</v>
      </c>
      <c r="B34" s="121"/>
      <c r="C34" s="121"/>
      <c r="D34" s="121"/>
      <c r="E34" s="121"/>
      <c r="F34" s="121"/>
      <c r="G34" s="121"/>
      <c r="H34" s="121"/>
      <c r="I34" s="120"/>
      <c r="J34" s="120"/>
      <c r="K34" s="120"/>
      <c r="L34" s="120"/>
    </row>
    <row r="35" spans="1:12" ht="18.75">
      <c r="A35" s="121" t="s">
        <v>98</v>
      </c>
      <c r="B35" s="121"/>
      <c r="C35" s="121"/>
      <c r="D35" s="121"/>
      <c r="E35" s="121"/>
      <c r="F35" s="121"/>
      <c r="G35" s="121"/>
      <c r="H35" s="121"/>
      <c r="I35" s="120"/>
      <c r="J35" s="120"/>
      <c r="K35" s="120"/>
      <c r="L35" s="120"/>
    </row>
    <row r="36" spans="1:12" ht="18.75">
      <c r="A36" s="121" t="s">
        <v>99</v>
      </c>
      <c r="B36" s="121"/>
      <c r="C36" s="121"/>
      <c r="D36" s="121"/>
      <c r="E36" s="121"/>
      <c r="F36" s="121"/>
      <c r="G36" s="121"/>
      <c r="H36" s="121"/>
      <c r="I36" s="120"/>
      <c r="J36" s="120"/>
      <c r="K36" s="120"/>
      <c r="L36" s="120"/>
    </row>
    <row r="37" spans="1:12" ht="18.75">
      <c r="A37" s="121" t="s">
        <v>100</v>
      </c>
      <c r="B37" s="121"/>
      <c r="C37" s="121"/>
      <c r="D37" s="121"/>
      <c r="E37" s="121"/>
      <c r="F37" s="121"/>
      <c r="G37" s="121"/>
      <c r="H37" s="121"/>
      <c r="I37" s="120"/>
      <c r="J37" s="120"/>
      <c r="K37" s="120"/>
      <c r="L37" s="120"/>
    </row>
    <row r="38" spans="1:12" ht="18.75">
      <c r="A38" s="121" t="s">
        <v>101</v>
      </c>
      <c r="B38" s="121"/>
      <c r="C38" s="121"/>
      <c r="D38" s="121"/>
      <c r="E38" s="121"/>
      <c r="F38" s="121"/>
      <c r="G38" s="121"/>
      <c r="H38" s="121"/>
      <c r="I38" s="120"/>
      <c r="J38" s="120"/>
      <c r="K38" s="120"/>
      <c r="L38" s="120"/>
    </row>
    <row r="39" spans="1:12" ht="18.75">
      <c r="A39" s="121" t="s">
        <v>102</v>
      </c>
      <c r="B39" s="121"/>
      <c r="C39" s="121"/>
      <c r="D39" s="121"/>
      <c r="E39" s="121"/>
      <c r="F39" s="121"/>
      <c r="G39" s="121"/>
      <c r="H39" s="121"/>
      <c r="I39" s="120"/>
      <c r="J39" s="120"/>
      <c r="K39" s="120"/>
      <c r="L39" s="120"/>
    </row>
    <row r="40" spans="1:12" ht="18.75">
      <c r="A40" s="121" t="s">
        <v>103</v>
      </c>
      <c r="B40" s="121"/>
      <c r="C40" s="121"/>
      <c r="D40" s="121"/>
      <c r="E40" s="121"/>
      <c r="F40" s="121"/>
      <c r="G40" s="121"/>
      <c r="H40" s="121"/>
      <c r="I40" s="120"/>
      <c r="J40" s="120"/>
      <c r="K40" s="120"/>
      <c r="L40" s="120"/>
    </row>
    <row r="41" spans="1:12" ht="18.75">
      <c r="A41" s="121" t="s">
        <v>104</v>
      </c>
      <c r="B41" s="121"/>
      <c r="C41" s="121"/>
      <c r="D41" s="121"/>
      <c r="E41" s="121"/>
      <c r="F41" s="121"/>
      <c r="G41" s="121"/>
      <c r="H41" s="121"/>
      <c r="I41" s="120"/>
      <c r="J41" s="120"/>
      <c r="K41" s="120"/>
      <c r="L41" s="120"/>
    </row>
    <row r="42" spans="1:12" ht="18.75">
      <c r="A42" s="121" t="s">
        <v>105</v>
      </c>
      <c r="B42" s="121"/>
      <c r="C42" s="121"/>
      <c r="D42" s="121"/>
      <c r="E42" s="121"/>
      <c r="F42" s="121"/>
      <c r="G42" s="121"/>
      <c r="H42" s="121"/>
      <c r="I42" s="120"/>
      <c r="J42" s="120"/>
      <c r="K42" s="120"/>
      <c r="L42" s="120"/>
    </row>
    <row r="43" spans="1:12" ht="18.75">
      <c r="A43" s="121" t="s">
        <v>106</v>
      </c>
      <c r="B43" s="121"/>
      <c r="C43" s="121"/>
      <c r="D43" s="121"/>
      <c r="E43" s="121"/>
      <c r="F43" s="121"/>
      <c r="G43" s="121"/>
      <c r="H43" s="121"/>
      <c r="I43" s="120"/>
      <c r="J43" s="120"/>
      <c r="K43" s="120"/>
      <c r="L43" s="120"/>
    </row>
    <row r="44" spans="1:12" ht="18.75">
      <c r="A44" s="119" t="s">
        <v>107</v>
      </c>
      <c r="B44" s="119"/>
      <c r="C44" s="119"/>
      <c r="D44" s="119"/>
      <c r="E44" s="119"/>
      <c r="F44" s="119"/>
      <c r="G44" s="119"/>
      <c r="H44" s="119"/>
      <c r="I44" s="120"/>
      <c r="J44" s="120"/>
      <c r="K44" s="120"/>
      <c r="L44" s="120"/>
    </row>
    <row r="45" spans="1:12" ht="18.75">
      <c r="A45" s="121" t="s">
        <v>82</v>
      </c>
      <c r="B45" s="121"/>
      <c r="C45" s="121"/>
      <c r="D45" s="121"/>
      <c r="E45" s="121"/>
      <c r="F45" s="121"/>
      <c r="G45" s="121"/>
      <c r="H45" s="121"/>
      <c r="I45" s="120"/>
      <c r="J45" s="120"/>
      <c r="K45" s="120"/>
      <c r="L45" s="120"/>
    </row>
    <row r="46" spans="1:12" ht="18.75">
      <c r="A46" s="121" t="s">
        <v>108</v>
      </c>
      <c r="B46" s="121"/>
      <c r="C46" s="121"/>
      <c r="D46" s="121"/>
      <c r="E46" s="121"/>
      <c r="F46" s="121"/>
      <c r="G46" s="121"/>
      <c r="H46" s="121"/>
      <c r="I46" s="120"/>
      <c r="J46" s="120"/>
      <c r="K46" s="120"/>
      <c r="L46" s="120"/>
    </row>
    <row r="47" spans="1:12" ht="22.5" customHeight="1">
      <c r="A47" s="121" t="s">
        <v>109</v>
      </c>
      <c r="B47" s="121"/>
      <c r="C47" s="121"/>
      <c r="D47" s="121"/>
      <c r="E47" s="121"/>
      <c r="F47" s="121"/>
      <c r="G47" s="121"/>
      <c r="H47" s="121"/>
      <c r="I47" s="120"/>
      <c r="J47" s="120"/>
      <c r="K47" s="120"/>
      <c r="L47" s="120"/>
    </row>
    <row r="48" spans="1:12" ht="18.75">
      <c r="A48" s="121" t="s">
        <v>96</v>
      </c>
      <c r="B48" s="121"/>
      <c r="C48" s="121"/>
      <c r="D48" s="121"/>
      <c r="E48" s="121"/>
      <c r="F48" s="121"/>
      <c r="G48" s="121"/>
      <c r="H48" s="121"/>
      <c r="I48" s="120"/>
      <c r="J48" s="120"/>
      <c r="K48" s="120"/>
      <c r="L48" s="120"/>
    </row>
    <row r="49" spans="1:12" ht="18.75">
      <c r="A49" s="121" t="s">
        <v>110</v>
      </c>
      <c r="B49" s="121"/>
      <c r="C49" s="121"/>
      <c r="D49" s="121"/>
      <c r="E49" s="121"/>
      <c r="F49" s="121"/>
      <c r="G49" s="121"/>
      <c r="H49" s="121"/>
      <c r="I49" s="120"/>
      <c r="J49" s="120"/>
      <c r="K49" s="120"/>
      <c r="L49" s="120"/>
    </row>
    <row r="50" spans="1:12" ht="18.75">
      <c r="A50" s="121" t="s">
        <v>111</v>
      </c>
      <c r="B50" s="121"/>
      <c r="C50" s="121"/>
      <c r="D50" s="121"/>
      <c r="E50" s="121"/>
      <c r="F50" s="121"/>
      <c r="G50" s="121"/>
      <c r="H50" s="121"/>
      <c r="I50" s="120"/>
      <c r="J50" s="120"/>
      <c r="K50" s="120"/>
      <c r="L50" s="120"/>
    </row>
    <row r="51" spans="1:12" ht="18.75">
      <c r="A51" s="121" t="s">
        <v>112</v>
      </c>
      <c r="B51" s="121"/>
      <c r="C51" s="121"/>
      <c r="D51" s="121"/>
      <c r="E51" s="121"/>
      <c r="F51" s="121"/>
      <c r="G51" s="121"/>
      <c r="H51" s="121"/>
      <c r="I51" s="120"/>
      <c r="J51" s="120"/>
      <c r="K51" s="120"/>
      <c r="L51" s="120"/>
    </row>
    <row r="52" spans="1:12" ht="18.75">
      <c r="A52" s="121" t="s">
        <v>113</v>
      </c>
      <c r="B52" s="121"/>
      <c r="C52" s="121"/>
      <c r="D52" s="121"/>
      <c r="E52" s="121"/>
      <c r="F52" s="121"/>
      <c r="G52" s="121"/>
      <c r="H52" s="121"/>
      <c r="I52" s="120"/>
      <c r="J52" s="120"/>
      <c r="K52" s="120"/>
      <c r="L52" s="120"/>
    </row>
    <row r="53" spans="1:12" ht="18.75">
      <c r="A53" s="121" t="s">
        <v>114</v>
      </c>
      <c r="B53" s="121"/>
      <c r="C53" s="121"/>
      <c r="D53" s="121"/>
      <c r="E53" s="121"/>
      <c r="F53" s="121"/>
      <c r="G53" s="121"/>
      <c r="H53" s="121"/>
      <c r="I53" s="120"/>
      <c r="J53" s="120"/>
      <c r="K53" s="120"/>
      <c r="L53" s="120"/>
    </row>
    <row r="54" spans="1:12" ht="18.75">
      <c r="A54" s="121" t="s">
        <v>115</v>
      </c>
      <c r="B54" s="121"/>
      <c r="C54" s="121"/>
      <c r="D54" s="121"/>
      <c r="E54" s="121"/>
      <c r="F54" s="121"/>
      <c r="G54" s="121"/>
      <c r="H54" s="121"/>
      <c r="I54" s="120"/>
      <c r="J54" s="120"/>
      <c r="K54" s="120"/>
      <c r="L54" s="120"/>
    </row>
    <row r="55" spans="1:12" ht="18.75">
      <c r="A55" s="121" t="s">
        <v>116</v>
      </c>
      <c r="B55" s="121"/>
      <c r="C55" s="121"/>
      <c r="D55" s="121"/>
      <c r="E55" s="121"/>
      <c r="F55" s="121"/>
      <c r="G55" s="121"/>
      <c r="H55" s="121"/>
      <c r="I55" s="120"/>
      <c r="J55" s="120"/>
      <c r="K55" s="120"/>
      <c r="L55" s="120"/>
    </row>
    <row r="56" spans="1:12" ht="18.75">
      <c r="A56" s="121" t="s">
        <v>117</v>
      </c>
      <c r="B56" s="121"/>
      <c r="C56" s="121"/>
      <c r="D56" s="121"/>
      <c r="E56" s="121"/>
      <c r="F56" s="121"/>
      <c r="G56" s="121"/>
      <c r="H56" s="121"/>
      <c r="I56" s="120"/>
      <c r="J56" s="120"/>
      <c r="K56" s="120"/>
      <c r="L56" s="120"/>
    </row>
    <row r="57" spans="1:12" ht="18.75">
      <c r="A57" s="121" t="s">
        <v>118</v>
      </c>
      <c r="B57" s="121"/>
      <c r="C57" s="121"/>
      <c r="D57" s="121"/>
      <c r="E57" s="121"/>
      <c r="F57" s="121"/>
      <c r="G57" s="121"/>
      <c r="H57" s="121"/>
      <c r="I57" s="120"/>
      <c r="J57" s="120"/>
      <c r="K57" s="120"/>
      <c r="L57" s="120"/>
    </row>
    <row r="58" spans="1:12" ht="18.75">
      <c r="A58" s="121" t="s">
        <v>119</v>
      </c>
      <c r="B58" s="121"/>
      <c r="C58" s="121"/>
      <c r="D58" s="121"/>
      <c r="E58" s="121"/>
      <c r="F58" s="121"/>
      <c r="G58" s="121"/>
      <c r="H58" s="121"/>
      <c r="I58" s="120"/>
      <c r="J58" s="120"/>
      <c r="K58" s="120"/>
      <c r="L58" s="120"/>
    </row>
    <row r="59" spans="1:12" ht="18.75">
      <c r="A59" s="121" t="s">
        <v>120</v>
      </c>
      <c r="B59" s="121"/>
      <c r="C59" s="121"/>
      <c r="D59" s="121"/>
      <c r="E59" s="121"/>
      <c r="F59" s="121"/>
      <c r="G59" s="121"/>
      <c r="H59" s="121"/>
      <c r="I59" s="120"/>
      <c r="J59" s="120"/>
      <c r="K59" s="120"/>
      <c r="L59" s="120"/>
    </row>
    <row r="60" spans="1:12" ht="18.75">
      <c r="A60" s="121" t="s">
        <v>121</v>
      </c>
      <c r="B60" s="121"/>
      <c r="C60" s="121"/>
      <c r="D60" s="121"/>
      <c r="E60" s="121"/>
      <c r="F60" s="121"/>
      <c r="G60" s="121"/>
      <c r="H60" s="121"/>
      <c r="I60" s="120"/>
      <c r="J60" s="120"/>
      <c r="K60" s="120"/>
      <c r="L60" s="120"/>
    </row>
    <row r="61" spans="1:12" ht="18.75">
      <c r="A61" s="121" t="s">
        <v>122</v>
      </c>
      <c r="B61" s="121"/>
      <c r="C61" s="121"/>
      <c r="D61" s="121"/>
      <c r="E61" s="121"/>
      <c r="F61" s="121"/>
      <c r="G61" s="121"/>
      <c r="H61" s="121"/>
      <c r="I61" s="120"/>
      <c r="J61" s="120"/>
      <c r="K61" s="120"/>
      <c r="L61" s="120"/>
    </row>
    <row r="62" spans="1:12" ht="42" customHeight="1">
      <c r="A62" s="121" t="s">
        <v>123</v>
      </c>
      <c r="B62" s="121"/>
      <c r="C62" s="121"/>
      <c r="D62" s="121"/>
      <c r="E62" s="121"/>
      <c r="F62" s="121"/>
      <c r="G62" s="121"/>
      <c r="H62" s="121"/>
      <c r="I62" s="120"/>
      <c r="J62" s="120"/>
      <c r="K62" s="120"/>
      <c r="L62" s="120"/>
    </row>
    <row r="63" spans="1:12" ht="18.75">
      <c r="A63" s="121" t="s">
        <v>96</v>
      </c>
      <c r="B63" s="121"/>
      <c r="C63" s="121"/>
      <c r="D63" s="121"/>
      <c r="E63" s="121"/>
      <c r="F63" s="121"/>
      <c r="G63" s="121"/>
      <c r="H63" s="121"/>
      <c r="I63" s="120"/>
      <c r="J63" s="120"/>
      <c r="K63" s="120"/>
      <c r="L63" s="120"/>
    </row>
    <row r="64" spans="1:12" ht="18.75">
      <c r="A64" s="121" t="s">
        <v>124</v>
      </c>
      <c r="B64" s="121"/>
      <c r="C64" s="121"/>
      <c r="D64" s="121"/>
      <c r="E64" s="121"/>
      <c r="F64" s="121"/>
      <c r="G64" s="121"/>
      <c r="H64" s="121"/>
      <c r="I64" s="120"/>
      <c r="J64" s="120"/>
      <c r="K64" s="120"/>
      <c r="L64" s="120"/>
    </row>
    <row r="65" spans="1:12" ht="18.75">
      <c r="A65" s="121" t="s">
        <v>125</v>
      </c>
      <c r="B65" s="121"/>
      <c r="C65" s="121"/>
      <c r="D65" s="121"/>
      <c r="E65" s="121"/>
      <c r="F65" s="121"/>
      <c r="G65" s="121"/>
      <c r="H65" s="121"/>
      <c r="I65" s="120"/>
      <c r="J65" s="120"/>
      <c r="K65" s="120"/>
      <c r="L65" s="120"/>
    </row>
    <row r="66" spans="1:12" ht="18.75">
      <c r="A66" s="121" t="s">
        <v>126</v>
      </c>
      <c r="B66" s="121"/>
      <c r="C66" s="121"/>
      <c r="D66" s="121"/>
      <c r="E66" s="121"/>
      <c r="F66" s="121"/>
      <c r="G66" s="121"/>
      <c r="H66" s="121"/>
      <c r="I66" s="120"/>
      <c r="J66" s="120"/>
      <c r="K66" s="120"/>
      <c r="L66" s="120"/>
    </row>
    <row r="67" spans="1:12" ht="18.75">
      <c r="A67" s="121" t="s">
        <v>127</v>
      </c>
      <c r="B67" s="121"/>
      <c r="C67" s="121"/>
      <c r="D67" s="121"/>
      <c r="E67" s="121"/>
      <c r="F67" s="121"/>
      <c r="G67" s="121"/>
      <c r="H67" s="121"/>
      <c r="I67" s="120"/>
      <c r="J67" s="120"/>
      <c r="K67" s="120"/>
      <c r="L67" s="120"/>
    </row>
    <row r="68" spans="1:12" ht="18.75">
      <c r="A68" s="121" t="s">
        <v>128</v>
      </c>
      <c r="B68" s="121"/>
      <c r="C68" s="121"/>
      <c r="D68" s="121"/>
      <c r="E68" s="121"/>
      <c r="F68" s="121"/>
      <c r="G68" s="121"/>
      <c r="H68" s="121"/>
      <c r="I68" s="120"/>
      <c r="J68" s="120"/>
      <c r="K68" s="120"/>
      <c r="L68" s="120"/>
    </row>
    <row r="69" spans="1:12" ht="18.75">
      <c r="A69" s="121" t="s">
        <v>129</v>
      </c>
      <c r="B69" s="121"/>
      <c r="C69" s="121"/>
      <c r="D69" s="121"/>
      <c r="E69" s="121"/>
      <c r="F69" s="121"/>
      <c r="G69" s="121"/>
      <c r="H69" s="121"/>
      <c r="I69" s="120"/>
      <c r="J69" s="120"/>
      <c r="K69" s="120"/>
      <c r="L69" s="120"/>
    </row>
    <row r="70" spans="1:12" ht="18.75">
      <c r="A70" s="121" t="s">
        <v>130</v>
      </c>
      <c r="B70" s="121"/>
      <c r="C70" s="121"/>
      <c r="D70" s="121"/>
      <c r="E70" s="121"/>
      <c r="F70" s="121"/>
      <c r="G70" s="121"/>
      <c r="H70" s="121"/>
      <c r="I70" s="120"/>
      <c r="J70" s="120"/>
      <c r="K70" s="120"/>
      <c r="L70" s="120"/>
    </row>
    <row r="71" spans="1:12" ht="18.75">
      <c r="A71" s="121" t="s">
        <v>131</v>
      </c>
      <c r="B71" s="121"/>
      <c r="C71" s="121"/>
      <c r="D71" s="121"/>
      <c r="E71" s="121"/>
      <c r="F71" s="121"/>
      <c r="G71" s="121"/>
      <c r="H71" s="121"/>
      <c r="I71" s="120"/>
      <c r="J71" s="120"/>
      <c r="K71" s="120"/>
      <c r="L71" s="120"/>
    </row>
    <row r="72" spans="1:12" ht="18.75">
      <c r="A72" s="121" t="s">
        <v>132</v>
      </c>
      <c r="B72" s="121"/>
      <c r="C72" s="121"/>
      <c r="D72" s="121"/>
      <c r="E72" s="121"/>
      <c r="F72" s="121"/>
      <c r="G72" s="121"/>
      <c r="H72" s="121"/>
      <c r="I72" s="120"/>
      <c r="J72" s="120"/>
      <c r="K72" s="120"/>
      <c r="L72" s="120"/>
    </row>
    <row r="73" spans="1:12" ht="18.75">
      <c r="A73" s="121" t="s">
        <v>133</v>
      </c>
      <c r="B73" s="121"/>
      <c r="C73" s="121"/>
      <c r="D73" s="121"/>
      <c r="E73" s="121"/>
      <c r="F73" s="121"/>
      <c r="G73" s="121"/>
      <c r="H73" s="121"/>
      <c r="I73" s="120"/>
      <c r="J73" s="120"/>
      <c r="K73" s="120"/>
      <c r="L73" s="120"/>
    </row>
    <row r="74" spans="1:12" ht="18.75">
      <c r="A74" s="121" t="s">
        <v>134</v>
      </c>
      <c r="B74" s="121"/>
      <c r="C74" s="121"/>
      <c r="D74" s="121"/>
      <c r="E74" s="121"/>
      <c r="F74" s="121"/>
      <c r="G74" s="121"/>
      <c r="H74" s="121"/>
      <c r="I74" s="120"/>
      <c r="J74" s="120"/>
      <c r="K74" s="120"/>
      <c r="L74" s="120"/>
    </row>
    <row r="75" spans="1:12" ht="18.75">
      <c r="A75" s="121" t="s">
        <v>135</v>
      </c>
      <c r="B75" s="121"/>
      <c r="C75" s="121"/>
      <c r="D75" s="121"/>
      <c r="E75" s="121"/>
      <c r="F75" s="121"/>
      <c r="G75" s="121"/>
      <c r="H75" s="121"/>
      <c r="I75" s="120"/>
      <c r="J75" s="120"/>
      <c r="K75" s="120"/>
      <c r="L75" s="120"/>
    </row>
    <row r="76" spans="1:12" ht="18.75">
      <c r="A76" s="121" t="s">
        <v>136</v>
      </c>
      <c r="B76" s="121"/>
      <c r="C76" s="121"/>
      <c r="D76" s="121"/>
      <c r="E76" s="121"/>
      <c r="F76" s="121"/>
      <c r="G76" s="121"/>
      <c r="H76" s="121"/>
      <c r="I76" s="120"/>
      <c r="J76" s="120"/>
      <c r="K76" s="120"/>
      <c r="L76" s="120"/>
    </row>
  </sheetData>
  <mergeCells count="145">
    <mergeCell ref="A76:H76"/>
    <mergeCell ref="I76:L76"/>
    <mergeCell ref="A73:H73"/>
    <mergeCell ref="I73:L73"/>
    <mergeCell ref="A74:H74"/>
    <mergeCell ref="I74:L74"/>
    <mergeCell ref="A75:H75"/>
    <mergeCell ref="I75:L75"/>
    <mergeCell ref="A70:H70"/>
    <mergeCell ref="I70:L70"/>
    <mergeCell ref="A71:H71"/>
    <mergeCell ref="I71:L71"/>
    <mergeCell ref="A72:H72"/>
    <mergeCell ref="I72:L72"/>
    <mergeCell ref="A69:H69"/>
    <mergeCell ref="I69:L69"/>
    <mergeCell ref="A64:H64"/>
    <mergeCell ref="I64:L64"/>
    <mergeCell ref="A65:H65"/>
    <mergeCell ref="I65:L65"/>
    <mergeCell ref="A66:H66"/>
    <mergeCell ref="I66:L66"/>
    <mergeCell ref="A61:H61"/>
    <mergeCell ref="I61:L61"/>
    <mergeCell ref="A62:H62"/>
    <mergeCell ref="I62:L62"/>
    <mergeCell ref="A63:H63"/>
    <mergeCell ref="I63:L63"/>
    <mergeCell ref="A67:H67"/>
    <mergeCell ref="I67:L67"/>
    <mergeCell ref="A68:H68"/>
    <mergeCell ref="I68:L68"/>
    <mergeCell ref="A58:H58"/>
    <mergeCell ref="I58:L58"/>
    <mergeCell ref="A59:H59"/>
    <mergeCell ref="I59:L59"/>
    <mergeCell ref="A60:H60"/>
    <mergeCell ref="I60:L60"/>
    <mergeCell ref="A55:H55"/>
    <mergeCell ref="I55:L55"/>
    <mergeCell ref="A56:H56"/>
    <mergeCell ref="I56:L56"/>
    <mergeCell ref="A57:H57"/>
    <mergeCell ref="I57:L57"/>
    <mergeCell ref="A52:H52"/>
    <mergeCell ref="I52:L52"/>
    <mergeCell ref="A53:H53"/>
    <mergeCell ref="I53:L53"/>
    <mergeCell ref="A54:H54"/>
    <mergeCell ref="I54:L54"/>
    <mergeCell ref="A49:H49"/>
    <mergeCell ref="I49:L49"/>
    <mergeCell ref="A50:H50"/>
    <mergeCell ref="I50:L50"/>
    <mergeCell ref="A51:H51"/>
    <mergeCell ref="I51:L51"/>
    <mergeCell ref="A46:H46"/>
    <mergeCell ref="I46:L46"/>
    <mergeCell ref="A47:H47"/>
    <mergeCell ref="I47:L47"/>
    <mergeCell ref="A48:H48"/>
    <mergeCell ref="I48:L48"/>
    <mergeCell ref="A43:H43"/>
    <mergeCell ref="I43:L43"/>
    <mergeCell ref="A44:H44"/>
    <mergeCell ref="I44:L44"/>
    <mergeCell ref="A45:H45"/>
    <mergeCell ref="I45:L45"/>
    <mergeCell ref="A40:H40"/>
    <mergeCell ref="I40:L40"/>
    <mergeCell ref="A41:H41"/>
    <mergeCell ref="I41:L41"/>
    <mergeCell ref="A42:H42"/>
    <mergeCell ref="I42:L42"/>
    <mergeCell ref="A37:H37"/>
    <mergeCell ref="I37:L37"/>
    <mergeCell ref="A38:H38"/>
    <mergeCell ref="I38:L38"/>
    <mergeCell ref="A39:H39"/>
    <mergeCell ref="I39:L39"/>
    <mergeCell ref="A34:H34"/>
    <mergeCell ref="I34:L34"/>
    <mergeCell ref="A35:H35"/>
    <mergeCell ref="I35:L35"/>
    <mergeCell ref="A36:H36"/>
    <mergeCell ref="I36:L36"/>
    <mergeCell ref="A31:H31"/>
    <mergeCell ref="I31:L31"/>
    <mergeCell ref="A32:H32"/>
    <mergeCell ref="I32:L32"/>
    <mergeCell ref="A33:H33"/>
    <mergeCell ref="I33:L33"/>
    <mergeCell ref="A28:H28"/>
    <mergeCell ref="I28:L28"/>
    <mergeCell ref="A29:H29"/>
    <mergeCell ref="I29:L29"/>
    <mergeCell ref="A30:H30"/>
    <mergeCell ref="I30:L30"/>
    <mergeCell ref="A25:H25"/>
    <mergeCell ref="I25:L25"/>
    <mergeCell ref="A26:H26"/>
    <mergeCell ref="I26:L26"/>
    <mergeCell ref="A27:H27"/>
    <mergeCell ref="I27:L27"/>
    <mergeCell ref="A22:H22"/>
    <mergeCell ref="I22:L22"/>
    <mergeCell ref="A23:H23"/>
    <mergeCell ref="I23:L23"/>
    <mergeCell ref="A24:H24"/>
    <mergeCell ref="I24:L24"/>
    <mergeCell ref="A19:H19"/>
    <mergeCell ref="I19:L19"/>
    <mergeCell ref="A20:H20"/>
    <mergeCell ref="I20:L20"/>
    <mergeCell ref="A21:H21"/>
    <mergeCell ref="I21:L21"/>
    <mergeCell ref="A17:H17"/>
    <mergeCell ref="I17:L17"/>
    <mergeCell ref="A18:H18"/>
    <mergeCell ref="I18:L18"/>
    <mergeCell ref="A13:H13"/>
    <mergeCell ref="I13:L13"/>
    <mergeCell ref="A14:H14"/>
    <mergeCell ref="I14:L14"/>
    <mergeCell ref="A15:H15"/>
    <mergeCell ref="I15:L15"/>
    <mergeCell ref="A12:H12"/>
    <mergeCell ref="I12:L12"/>
    <mergeCell ref="A7:H7"/>
    <mergeCell ref="I7:L7"/>
    <mergeCell ref="A8:H8"/>
    <mergeCell ref="I8:L8"/>
    <mergeCell ref="A9:H9"/>
    <mergeCell ref="I9:L9"/>
    <mergeCell ref="A16:H16"/>
    <mergeCell ref="I16:L16"/>
    <mergeCell ref="A2:L2"/>
    <mergeCell ref="A4:H5"/>
    <mergeCell ref="I4:L5"/>
    <mergeCell ref="A6:H6"/>
    <mergeCell ref="I6:L6"/>
    <mergeCell ref="A10:H10"/>
    <mergeCell ref="I10:L10"/>
    <mergeCell ref="A11:H11"/>
    <mergeCell ref="I11:L11"/>
  </mergeCells>
  <pageMargins left="0.51181102362204722" right="0.51181102362204722" top="0.55118110236220474" bottom="0.55118110236220474" header="0" footer="0"/>
  <pageSetup paperSize="9" scale="64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88"/>
  <sheetViews>
    <sheetView view="pageBreakPreview" zoomScale="65" zoomScaleNormal="76" zoomScaleSheetLayoutView="65" workbookViewId="0">
      <selection activeCell="A2" sqref="A2"/>
    </sheetView>
  </sheetViews>
  <sheetFormatPr defaultColWidth="9.140625" defaultRowHeight="15"/>
  <cols>
    <col min="1" max="1" width="39.7109375" style="1" customWidth="1"/>
    <col min="2" max="2" width="8" style="1" customWidth="1"/>
    <col min="3" max="3" width="8.140625" style="1" customWidth="1"/>
    <col min="4" max="4" width="12.7109375" style="1" customWidth="1"/>
    <col min="5" max="5" width="14.85546875" style="1" customWidth="1"/>
    <col min="6" max="6" width="17.140625" style="1" customWidth="1"/>
    <col min="7" max="7" width="16" style="1" customWidth="1"/>
    <col min="8" max="9" width="16.85546875" style="1" customWidth="1"/>
    <col min="10" max="10" width="14.7109375" style="1" customWidth="1"/>
    <col min="11" max="11" width="12.85546875" style="1" customWidth="1"/>
    <col min="12" max="12" width="15.7109375" style="1" customWidth="1"/>
    <col min="13" max="13" width="18.5703125" style="1" customWidth="1"/>
    <col min="14" max="14" width="15.85546875" style="1" customWidth="1"/>
    <col min="15" max="15" width="15.42578125" style="1" customWidth="1"/>
    <col min="16" max="16" width="14.42578125" style="1" customWidth="1"/>
    <col min="17" max="17" width="13.28515625" style="1" bestFit="1" customWidth="1"/>
    <col min="18" max="16384" width="9.140625" style="1"/>
  </cols>
  <sheetData>
    <row r="1" spans="1:16" ht="22.5" customHeight="1">
      <c r="A1" s="16" t="s">
        <v>217</v>
      </c>
      <c r="O1" s="1" t="s">
        <v>138</v>
      </c>
    </row>
    <row r="2" spans="1:16" ht="19.5" customHeight="1">
      <c r="A2" s="16" t="s">
        <v>221</v>
      </c>
      <c r="B2" s="16"/>
      <c r="C2" s="16"/>
      <c r="D2" s="16"/>
      <c r="E2" s="16"/>
      <c r="F2" s="16"/>
    </row>
    <row r="3" spans="1:16" ht="13.5" customHeight="1">
      <c r="A3" s="16"/>
      <c r="B3" s="16"/>
      <c r="C3" s="16"/>
      <c r="D3" s="16"/>
      <c r="E3" s="16"/>
      <c r="F3" s="16"/>
    </row>
    <row r="4" spans="1:16" ht="54.75" customHeight="1">
      <c r="A4" s="128" t="s">
        <v>1</v>
      </c>
      <c r="B4" s="128" t="s">
        <v>28</v>
      </c>
      <c r="C4" s="128" t="s">
        <v>2</v>
      </c>
      <c r="D4" s="128" t="s">
        <v>34</v>
      </c>
      <c r="E4" s="125">
        <v>2016</v>
      </c>
      <c r="F4" s="126"/>
      <c r="G4" s="126"/>
      <c r="H4" s="127"/>
      <c r="I4" s="122" t="s">
        <v>212</v>
      </c>
      <c r="J4" s="123"/>
      <c r="K4" s="123"/>
      <c r="L4" s="124"/>
      <c r="M4" s="122" t="s">
        <v>213</v>
      </c>
      <c r="N4" s="123"/>
      <c r="O4" s="123"/>
      <c r="P4" s="124"/>
    </row>
    <row r="5" spans="1:16" ht="187.5" customHeight="1">
      <c r="A5" s="129"/>
      <c r="B5" s="129"/>
      <c r="C5" s="129"/>
      <c r="D5" s="129"/>
      <c r="E5" s="12" t="s">
        <v>3</v>
      </c>
      <c r="F5" s="12" t="s">
        <v>4</v>
      </c>
      <c r="G5" s="12" t="s">
        <v>33</v>
      </c>
      <c r="H5" s="12" t="s">
        <v>5</v>
      </c>
      <c r="I5" s="59" t="s">
        <v>3</v>
      </c>
      <c r="J5" s="12" t="s">
        <v>4</v>
      </c>
      <c r="K5" s="12" t="s">
        <v>33</v>
      </c>
      <c r="L5" s="12" t="s">
        <v>5</v>
      </c>
      <c r="M5" s="59" t="s">
        <v>3</v>
      </c>
      <c r="N5" s="12" t="s">
        <v>4</v>
      </c>
      <c r="O5" s="12" t="s">
        <v>33</v>
      </c>
      <c r="P5" s="12" t="s">
        <v>5</v>
      </c>
    </row>
    <row r="6" spans="1:16" ht="25.5" customHeight="1">
      <c r="A6" s="90" t="s">
        <v>150</v>
      </c>
      <c r="B6" s="91">
        <v>100</v>
      </c>
      <c r="C6" s="92"/>
      <c r="D6" s="92"/>
      <c r="E6" s="93">
        <f>F6+G6+H6</f>
        <v>9611269.870000001</v>
      </c>
      <c r="F6" s="93">
        <f t="shared" ref="F6:G6" si="0">F7+F8+F9+F10+F11+F12+F13</f>
        <v>7380839.5700000003</v>
      </c>
      <c r="G6" s="93">
        <f t="shared" si="0"/>
        <v>1802200.3</v>
      </c>
      <c r="H6" s="93">
        <f>H7+H8+H9+H10+H11+H12+H13</f>
        <v>428230</v>
      </c>
      <c r="I6" s="93">
        <f>J6+K6+L6</f>
        <v>9274364.6699999999</v>
      </c>
      <c r="J6" s="93">
        <f t="shared" ref="J6:K6" si="1">J7+J8+J9+J10+J11+J12+J13</f>
        <v>9238264.6699999999</v>
      </c>
      <c r="K6" s="93">
        <f t="shared" si="1"/>
        <v>0</v>
      </c>
      <c r="L6" s="93">
        <f>L7+L8+L9+L10+L11+L12+L13</f>
        <v>36100</v>
      </c>
      <c r="M6" s="93">
        <f>N6+O6+P6</f>
        <v>9285064.6699999999</v>
      </c>
      <c r="N6" s="93">
        <f t="shared" ref="N6:O6" si="2">N7+N8+N9+N10+N11+N12+N13</f>
        <v>9238264.6699999999</v>
      </c>
      <c r="O6" s="93">
        <f t="shared" si="2"/>
        <v>0</v>
      </c>
      <c r="P6" s="93">
        <f>P7+P8+P9+P10+P11+P12+P13</f>
        <v>46800</v>
      </c>
    </row>
    <row r="7" spans="1:16" ht="29.25" customHeight="1">
      <c r="A7" s="57" t="s">
        <v>151</v>
      </c>
      <c r="B7" s="58">
        <v>110</v>
      </c>
      <c r="C7" s="50"/>
      <c r="D7" s="50"/>
      <c r="E7" s="3">
        <f t="shared" ref="E7:E70" si="3">F7+G7+H7</f>
        <v>0</v>
      </c>
      <c r="F7" s="62"/>
      <c r="G7" s="62"/>
      <c r="H7" s="62"/>
      <c r="I7" s="3">
        <f t="shared" ref="I7" si="4">J7+K7+L7</f>
        <v>0</v>
      </c>
      <c r="J7" s="96"/>
      <c r="K7" s="96"/>
      <c r="L7" s="96"/>
      <c r="M7" s="3">
        <f t="shared" ref="M7" si="5">N7+O7+P7</f>
        <v>0</v>
      </c>
      <c r="N7" s="96"/>
      <c r="O7" s="96"/>
      <c r="P7" s="96"/>
    </row>
    <row r="8" spans="1:16" ht="24.75" customHeight="1">
      <c r="A8" s="57" t="s">
        <v>152</v>
      </c>
      <c r="B8" s="58">
        <v>120</v>
      </c>
      <c r="C8" s="50"/>
      <c r="D8" s="50"/>
      <c r="E8" s="3">
        <f t="shared" si="3"/>
        <v>9611269.870000001</v>
      </c>
      <c r="F8" s="60">
        <v>7380839.5700000003</v>
      </c>
      <c r="G8" s="60">
        <v>1802200.3</v>
      </c>
      <c r="H8" s="60">
        <v>428230</v>
      </c>
      <c r="I8" s="3">
        <f t="shared" ref="I8" si="6">J8+K8+L8</f>
        <v>9274364.6699999999</v>
      </c>
      <c r="J8" s="60">
        <v>9238264.6699999999</v>
      </c>
      <c r="K8" s="60"/>
      <c r="L8" s="60">
        <v>36100</v>
      </c>
      <c r="M8" s="3">
        <f t="shared" ref="M8" si="7">N8+O8+P8</f>
        <v>9285064.6699999999</v>
      </c>
      <c r="N8" s="60">
        <v>9238264.6699999999</v>
      </c>
      <c r="O8" s="60"/>
      <c r="P8" s="60">
        <v>46800</v>
      </c>
    </row>
    <row r="9" spans="1:16" ht="37.5" customHeight="1">
      <c r="A9" s="57" t="s">
        <v>153</v>
      </c>
      <c r="B9" s="58">
        <v>130</v>
      </c>
      <c r="C9" s="50"/>
      <c r="D9" s="50"/>
      <c r="E9" s="3">
        <f t="shared" si="3"/>
        <v>0</v>
      </c>
      <c r="F9" s="60"/>
      <c r="G9" s="60"/>
      <c r="H9" s="60"/>
      <c r="I9" s="3">
        <f t="shared" ref="I9" si="8">J9+K9+L9</f>
        <v>0</v>
      </c>
      <c r="J9" s="60"/>
      <c r="K9" s="60"/>
      <c r="L9" s="60"/>
      <c r="M9" s="3">
        <f t="shared" ref="M9" si="9">N9+O9+P9</f>
        <v>0</v>
      </c>
      <c r="N9" s="60"/>
      <c r="O9" s="60"/>
      <c r="P9" s="60"/>
    </row>
    <row r="10" spans="1:16" ht="63.75" hidden="1" customHeight="1">
      <c r="A10" s="57" t="s">
        <v>154</v>
      </c>
      <c r="B10" s="58">
        <v>140</v>
      </c>
      <c r="C10" s="50"/>
      <c r="D10" s="50"/>
      <c r="E10" s="3">
        <f t="shared" si="3"/>
        <v>0</v>
      </c>
      <c r="F10" s="60"/>
      <c r="G10" s="60"/>
      <c r="H10" s="60"/>
      <c r="I10" s="3">
        <f t="shared" ref="I10" si="10">J10+K10+L10</f>
        <v>0</v>
      </c>
      <c r="J10" s="60"/>
      <c r="K10" s="60"/>
      <c r="L10" s="60"/>
      <c r="M10" s="3">
        <f t="shared" ref="M10" si="11">N10+O10+P10</f>
        <v>0</v>
      </c>
      <c r="N10" s="60"/>
      <c r="O10" s="60"/>
      <c r="P10" s="60"/>
    </row>
    <row r="11" spans="1:16" ht="33" customHeight="1">
      <c r="A11" s="57" t="s">
        <v>155</v>
      </c>
      <c r="B11" s="58">
        <v>150</v>
      </c>
      <c r="C11" s="50"/>
      <c r="D11" s="50"/>
      <c r="E11" s="3">
        <f t="shared" si="3"/>
        <v>0</v>
      </c>
      <c r="F11" s="60"/>
      <c r="G11" s="60"/>
      <c r="H11" s="60"/>
      <c r="I11" s="3">
        <f t="shared" ref="I11" si="12">J11+K11+L11</f>
        <v>0</v>
      </c>
      <c r="J11" s="60"/>
      <c r="K11" s="60"/>
      <c r="L11" s="60"/>
      <c r="M11" s="3">
        <f t="shared" ref="M11" si="13">N11+O11+P11</f>
        <v>0</v>
      </c>
      <c r="N11" s="60"/>
      <c r="O11" s="60"/>
      <c r="P11" s="60"/>
    </row>
    <row r="12" spans="1:16" ht="18" customHeight="1">
      <c r="A12" s="57" t="s">
        <v>156</v>
      </c>
      <c r="B12" s="58">
        <v>160</v>
      </c>
      <c r="C12" s="50"/>
      <c r="D12" s="50"/>
      <c r="E12" s="3">
        <f t="shared" si="3"/>
        <v>0</v>
      </c>
      <c r="F12" s="60"/>
      <c r="G12" s="60"/>
      <c r="H12" s="60"/>
      <c r="I12" s="3">
        <f t="shared" ref="I12" si="14">J12+K12+L12</f>
        <v>0</v>
      </c>
      <c r="J12" s="60"/>
      <c r="K12" s="60"/>
      <c r="L12" s="60"/>
      <c r="M12" s="3">
        <f t="shared" ref="M12" si="15">N12+O12+P12</f>
        <v>0</v>
      </c>
      <c r="N12" s="60"/>
      <c r="O12" s="60"/>
      <c r="P12" s="60"/>
    </row>
    <row r="13" spans="1:16" ht="17.25" customHeight="1">
      <c r="A13" s="57" t="s">
        <v>157</v>
      </c>
      <c r="B13" s="58">
        <v>180</v>
      </c>
      <c r="C13" s="50"/>
      <c r="D13" s="50"/>
      <c r="E13" s="3">
        <f t="shared" si="3"/>
        <v>0</v>
      </c>
      <c r="F13" s="60"/>
      <c r="G13" s="60"/>
      <c r="H13" s="60"/>
      <c r="I13" s="3">
        <f t="shared" ref="I13" si="16">J13+K13+L13</f>
        <v>0</v>
      </c>
      <c r="J13" s="60"/>
      <c r="K13" s="60"/>
      <c r="L13" s="60"/>
      <c r="M13" s="3">
        <f t="shared" ref="M13" si="17">N13+O13+P13</f>
        <v>0</v>
      </c>
      <c r="N13" s="60"/>
      <c r="O13" s="60"/>
      <c r="P13" s="60"/>
    </row>
    <row r="14" spans="1:16" ht="19.5" customHeight="1">
      <c r="A14" s="13" t="s">
        <v>6</v>
      </c>
      <c r="B14" s="5">
        <v>200</v>
      </c>
      <c r="C14" s="8"/>
      <c r="D14" s="8"/>
      <c r="E14" s="3">
        <f t="shared" si="3"/>
        <v>10327734.109999999</v>
      </c>
      <c r="F14" s="3">
        <f>F15+F25+F34+F41+F39</f>
        <v>7399032.2600000007</v>
      </c>
      <c r="G14" s="3">
        <f t="shared" ref="G14" si="18">G15+G25+G34+G41+G39</f>
        <v>1802200.3</v>
      </c>
      <c r="H14" s="3">
        <f>H15+H25+H34+H41+H39</f>
        <v>1126501.5499999998</v>
      </c>
      <c r="I14" s="3">
        <f t="shared" ref="I14" si="19">J14+K14+L14</f>
        <v>10322419.83</v>
      </c>
      <c r="J14" s="3">
        <f>J15+J25+J34+J41+J39</f>
        <v>9256457.3599999994</v>
      </c>
      <c r="K14" s="3">
        <f t="shared" ref="K14" si="20">K15+K25+K34+K41+K39</f>
        <v>0</v>
      </c>
      <c r="L14" s="3">
        <f>L15+L25+L34+L41+L39</f>
        <v>1065962.47</v>
      </c>
      <c r="M14" s="3">
        <f t="shared" ref="M14" si="21">N14+O14+P14</f>
        <v>9285064.6699999999</v>
      </c>
      <c r="N14" s="3">
        <f>N15+N25+N34+N41+N39</f>
        <v>9238264.6699999999</v>
      </c>
      <c r="O14" s="3">
        <f t="shared" ref="O14" si="22">O15+O25+O34+O41+O39</f>
        <v>0</v>
      </c>
      <c r="P14" s="3">
        <f>P15+P25+P34+P41+P39</f>
        <v>46800</v>
      </c>
    </row>
    <row r="15" spans="1:16" ht="19.5" customHeight="1">
      <c r="A15" s="14" t="s">
        <v>25</v>
      </c>
      <c r="B15" s="5">
        <v>210</v>
      </c>
      <c r="C15" s="7"/>
      <c r="D15" s="7"/>
      <c r="E15" s="3">
        <f t="shared" si="3"/>
        <v>8533762.0200000014</v>
      </c>
      <c r="F15" s="4">
        <f t="shared" ref="F15:P15" si="23">F16</f>
        <v>7218732.2600000007</v>
      </c>
      <c r="G15" s="4">
        <f t="shared" si="23"/>
        <v>1302382.6000000001</v>
      </c>
      <c r="H15" s="4">
        <f t="shared" si="23"/>
        <v>12647.16</v>
      </c>
      <c r="I15" s="3">
        <f t="shared" ref="I15" si="24">J15+K15+L15</f>
        <v>8744310.1999999993</v>
      </c>
      <c r="J15" s="4">
        <f t="shared" si="23"/>
        <v>8699357.3599999994</v>
      </c>
      <c r="K15" s="4">
        <f t="shared" si="23"/>
        <v>0</v>
      </c>
      <c r="L15" s="4">
        <f t="shared" si="23"/>
        <v>44952.84</v>
      </c>
      <c r="M15" s="3">
        <f t="shared" ref="M15" si="25">N15+O15+P15</f>
        <v>8709264.6699999999</v>
      </c>
      <c r="N15" s="4">
        <f t="shared" si="23"/>
        <v>8681164.6699999999</v>
      </c>
      <c r="O15" s="4">
        <f t="shared" si="23"/>
        <v>0</v>
      </c>
      <c r="P15" s="4">
        <f t="shared" si="23"/>
        <v>28100</v>
      </c>
    </row>
    <row r="16" spans="1:16" ht="28.5" customHeight="1">
      <c r="A16" s="14" t="s">
        <v>26</v>
      </c>
      <c r="B16" s="5">
        <v>211</v>
      </c>
      <c r="C16" s="7"/>
      <c r="D16" s="7"/>
      <c r="E16" s="3">
        <f t="shared" si="3"/>
        <v>8533762.0200000014</v>
      </c>
      <c r="F16" s="4">
        <f t="shared" ref="F16:H16" si="26">F17+F21</f>
        <v>7218732.2600000007</v>
      </c>
      <c r="G16" s="4">
        <f t="shared" si="26"/>
        <v>1302382.6000000001</v>
      </c>
      <c r="H16" s="4">
        <f t="shared" si="26"/>
        <v>12647.16</v>
      </c>
      <c r="I16" s="3">
        <f t="shared" ref="I16" si="27">J16+K16+L16</f>
        <v>8744310.1999999993</v>
      </c>
      <c r="J16" s="4">
        <f t="shared" ref="J16:L16" si="28">J17+J21</f>
        <v>8699357.3599999994</v>
      </c>
      <c r="K16" s="4">
        <f t="shared" si="28"/>
        <v>0</v>
      </c>
      <c r="L16" s="4">
        <f t="shared" si="28"/>
        <v>44952.84</v>
      </c>
      <c r="M16" s="3">
        <f t="shared" ref="M16" si="29">N16+O16+P16</f>
        <v>8709264.6699999999</v>
      </c>
      <c r="N16" s="4">
        <f t="shared" ref="N16:P16" si="30">N17+N21</f>
        <v>8681164.6699999999</v>
      </c>
      <c r="O16" s="4">
        <f t="shared" si="30"/>
        <v>0</v>
      </c>
      <c r="P16" s="4">
        <f t="shared" si="30"/>
        <v>28100</v>
      </c>
    </row>
    <row r="17" spans="1:17">
      <c r="A17" s="15" t="s">
        <v>7</v>
      </c>
      <c r="B17" s="6"/>
      <c r="C17" s="9">
        <v>111</v>
      </c>
      <c r="D17" s="9">
        <v>211</v>
      </c>
      <c r="E17" s="3">
        <f t="shared" si="3"/>
        <v>5555303.3799999999</v>
      </c>
      <c r="F17" s="2">
        <f>F18+F19+F20</f>
        <v>5545579.8600000003</v>
      </c>
      <c r="G17" s="2">
        <f t="shared" ref="G17:H17" si="31">G18+G19+G20</f>
        <v>0</v>
      </c>
      <c r="H17" s="2">
        <f t="shared" si="31"/>
        <v>9723.52</v>
      </c>
      <c r="I17" s="3">
        <f t="shared" ref="I17" si="32">J17+K17+L17</f>
        <v>6720293.4900000002</v>
      </c>
      <c r="J17" s="2">
        <f>J18+J19+J20</f>
        <v>6685757.3600000003</v>
      </c>
      <c r="K17" s="2">
        <f t="shared" ref="K17:L17" si="33">K18+K19+K20</f>
        <v>0</v>
      </c>
      <c r="L17" s="2">
        <f t="shared" si="33"/>
        <v>34536.129999999997</v>
      </c>
      <c r="M17" s="3">
        <f t="shared" ref="M17" si="34">N17+O17+P17</f>
        <v>6689164.6699999999</v>
      </c>
      <c r="N17" s="2">
        <f t="shared" ref="N17:P17" si="35">N18+N19+N20</f>
        <v>6667564.6699999999</v>
      </c>
      <c r="O17" s="2">
        <f t="shared" si="35"/>
        <v>0</v>
      </c>
      <c r="P17" s="2">
        <f t="shared" si="35"/>
        <v>21600</v>
      </c>
      <c r="Q17" s="63"/>
    </row>
    <row r="18" spans="1:17">
      <c r="A18" s="15" t="s">
        <v>165</v>
      </c>
      <c r="B18" s="6"/>
      <c r="C18" s="9"/>
      <c r="D18" s="9"/>
      <c r="E18" s="3">
        <f t="shared" si="3"/>
        <v>5545579.8600000003</v>
      </c>
      <c r="F18" s="2">
        <f>5326989.08+85085+133505.78</f>
        <v>5545579.8600000003</v>
      </c>
      <c r="G18" s="2"/>
      <c r="H18" s="2"/>
      <c r="I18" s="3">
        <f t="shared" ref="I18" si="36">J18+K18+L18</f>
        <v>6685757.3600000003</v>
      </c>
      <c r="J18" s="2">
        <v>6685757.3600000003</v>
      </c>
      <c r="K18" s="2"/>
      <c r="L18" s="2"/>
      <c r="M18" s="3">
        <f t="shared" ref="M18" si="37">N18+O18+P18</f>
        <v>6667564.6699999999</v>
      </c>
      <c r="N18" s="2">
        <v>6667564.6699999999</v>
      </c>
      <c r="O18" s="2"/>
      <c r="P18" s="2"/>
      <c r="Q18" s="63"/>
    </row>
    <row r="19" spans="1:17">
      <c r="A19" s="15" t="s">
        <v>166</v>
      </c>
      <c r="B19" s="6"/>
      <c r="C19" s="9"/>
      <c r="D19" s="9"/>
      <c r="E19" s="3">
        <f t="shared" si="3"/>
        <v>9723.52</v>
      </c>
      <c r="F19" s="2"/>
      <c r="G19" s="2"/>
      <c r="H19" s="101">
        <v>9723.52</v>
      </c>
      <c r="I19" s="3">
        <f t="shared" ref="I19" si="38">J19+K19+L19</f>
        <v>34536.129999999997</v>
      </c>
      <c r="J19" s="2"/>
      <c r="K19" s="2"/>
      <c r="L19" s="2">
        <v>34536.129999999997</v>
      </c>
      <c r="M19" s="3">
        <f t="shared" ref="M19" si="39">N19+O19+P19</f>
        <v>21600</v>
      </c>
      <c r="N19" s="2"/>
      <c r="O19" s="2"/>
      <c r="P19" s="2">
        <v>21600</v>
      </c>
      <c r="Q19" s="63"/>
    </row>
    <row r="20" spans="1:17">
      <c r="A20" s="15" t="s">
        <v>167</v>
      </c>
      <c r="B20" s="6"/>
      <c r="C20" s="9"/>
      <c r="D20" s="9"/>
      <c r="E20" s="3">
        <f t="shared" si="3"/>
        <v>0</v>
      </c>
      <c r="F20" s="2"/>
      <c r="G20" s="2"/>
      <c r="H20" s="101"/>
      <c r="I20" s="3">
        <f t="shared" ref="I20" si="40">J20+K20+L20</f>
        <v>0</v>
      </c>
      <c r="J20" s="2"/>
      <c r="K20" s="2"/>
      <c r="L20" s="2"/>
      <c r="M20" s="3">
        <f t="shared" ref="M20" si="41">N20+O20+P20</f>
        <v>0</v>
      </c>
      <c r="N20" s="2"/>
      <c r="O20" s="2"/>
      <c r="P20" s="2"/>
      <c r="Q20" s="63"/>
    </row>
    <row r="21" spans="1:17">
      <c r="A21" s="15" t="s">
        <v>9</v>
      </c>
      <c r="B21" s="6"/>
      <c r="C21" s="9">
        <v>119</v>
      </c>
      <c r="D21" s="9">
        <v>213</v>
      </c>
      <c r="E21" s="3">
        <f t="shared" si="3"/>
        <v>2978458.64</v>
      </c>
      <c r="F21" s="2">
        <f>F22+F23+F24</f>
        <v>1673152.4000000001</v>
      </c>
      <c r="G21" s="2">
        <f t="shared" ref="G21:H21" si="42">G22+G23+G24</f>
        <v>1302382.6000000001</v>
      </c>
      <c r="H21" s="101">
        <f t="shared" si="42"/>
        <v>2923.64</v>
      </c>
      <c r="I21" s="3">
        <f t="shared" ref="I21" si="43">J21+K21+L21</f>
        <v>2024016.71</v>
      </c>
      <c r="J21" s="2">
        <f>J22+J23+J24</f>
        <v>2013600</v>
      </c>
      <c r="K21" s="2">
        <f t="shared" ref="K21:L21" si="44">K22+K23+K24</f>
        <v>0</v>
      </c>
      <c r="L21" s="2">
        <f t="shared" si="44"/>
        <v>10416.709999999999</v>
      </c>
      <c r="M21" s="3">
        <f t="shared" ref="M21" si="45">N21+O21+P21</f>
        <v>2020100</v>
      </c>
      <c r="N21" s="2">
        <f t="shared" ref="N21:P21" si="46">N22+N23+N24</f>
        <v>2013600</v>
      </c>
      <c r="O21" s="2">
        <f t="shared" si="46"/>
        <v>0</v>
      </c>
      <c r="P21" s="2">
        <f t="shared" si="46"/>
        <v>6500</v>
      </c>
    </row>
    <row r="22" spans="1:17">
      <c r="A22" s="15" t="s">
        <v>165</v>
      </c>
      <c r="B22" s="6"/>
      <c r="C22" s="9"/>
      <c r="D22" s="9"/>
      <c r="E22" s="3">
        <f t="shared" si="3"/>
        <v>2975535</v>
      </c>
      <c r="F22" s="2">
        <f>1608749.29+25696+38707.11</f>
        <v>1673152.4000000001</v>
      </c>
      <c r="G22" s="2">
        <v>1302382.6000000001</v>
      </c>
      <c r="H22" s="101"/>
      <c r="I22" s="3">
        <f t="shared" ref="I22" si="47">J22+K22+L22</f>
        <v>2013600</v>
      </c>
      <c r="J22" s="2">
        <v>2013600</v>
      </c>
      <c r="K22" s="2"/>
      <c r="L22" s="2"/>
      <c r="M22" s="3">
        <f t="shared" ref="M22" si="48">N22+O22+P22</f>
        <v>2013600</v>
      </c>
      <c r="N22" s="2">
        <v>2013600</v>
      </c>
      <c r="O22" s="2"/>
      <c r="P22" s="2"/>
    </row>
    <row r="23" spans="1:17">
      <c r="A23" s="15" t="s">
        <v>166</v>
      </c>
      <c r="B23" s="6"/>
      <c r="C23" s="9"/>
      <c r="D23" s="9"/>
      <c r="E23" s="3">
        <f t="shared" si="3"/>
        <v>2923.64</v>
      </c>
      <c r="F23" s="2"/>
      <c r="G23" s="2"/>
      <c r="H23" s="101">
        <v>2923.64</v>
      </c>
      <c r="I23" s="3">
        <f t="shared" ref="I23:I86" si="49">J23+K23+L23</f>
        <v>10416.709999999999</v>
      </c>
      <c r="J23" s="2"/>
      <c r="K23" s="2"/>
      <c r="L23" s="2">
        <v>10416.709999999999</v>
      </c>
      <c r="M23" s="3">
        <f t="shared" ref="M23:M86" si="50">N23+O23+P23</f>
        <v>6500</v>
      </c>
      <c r="N23" s="2"/>
      <c r="O23" s="2"/>
      <c r="P23" s="2">
        <v>6500</v>
      </c>
    </row>
    <row r="24" spans="1:17">
      <c r="A24" s="15" t="s">
        <v>167</v>
      </c>
      <c r="B24" s="6"/>
      <c r="C24" s="9"/>
      <c r="D24" s="9"/>
      <c r="E24" s="3">
        <f t="shared" si="3"/>
        <v>0</v>
      </c>
      <c r="F24" s="2"/>
      <c r="G24" s="2"/>
      <c r="H24" s="2"/>
      <c r="I24" s="3">
        <f t="shared" si="49"/>
        <v>0</v>
      </c>
      <c r="J24" s="2"/>
      <c r="K24" s="2"/>
      <c r="L24" s="2"/>
      <c r="M24" s="3">
        <f t="shared" si="50"/>
        <v>0</v>
      </c>
      <c r="N24" s="2"/>
      <c r="O24" s="2"/>
      <c r="P24" s="2"/>
    </row>
    <row r="25" spans="1:17" ht="26.25" customHeight="1">
      <c r="A25" s="14" t="s">
        <v>27</v>
      </c>
      <c r="B25" s="5">
        <v>220</v>
      </c>
      <c r="C25" s="7"/>
      <c r="D25" s="7"/>
      <c r="E25" s="3">
        <f t="shared" si="3"/>
        <v>0</v>
      </c>
      <c r="F25" s="4">
        <f t="shared" ref="F25:H25" si="51">F26+F27+F28+F29+F30+F31+F32+F33</f>
        <v>0</v>
      </c>
      <c r="G25" s="4">
        <f t="shared" si="51"/>
        <v>0</v>
      </c>
      <c r="H25" s="4">
        <f t="shared" si="51"/>
        <v>0</v>
      </c>
      <c r="I25" s="3">
        <f t="shared" si="49"/>
        <v>0</v>
      </c>
      <c r="J25" s="4">
        <f t="shared" ref="J25:L25" si="52">J26+J27+J28+J29+J30+J31+J32+J33</f>
        <v>0</v>
      </c>
      <c r="K25" s="4">
        <f t="shared" si="52"/>
        <v>0</v>
      </c>
      <c r="L25" s="4">
        <f t="shared" si="52"/>
        <v>0</v>
      </c>
      <c r="M25" s="3">
        <f t="shared" si="50"/>
        <v>0</v>
      </c>
      <c r="N25" s="4">
        <f t="shared" ref="N25:P25" si="53">N26+N27+N28+N29+N30+N31+N32+N33</f>
        <v>0</v>
      </c>
      <c r="O25" s="4">
        <f t="shared" si="53"/>
        <v>0</v>
      </c>
      <c r="P25" s="4">
        <f t="shared" si="53"/>
        <v>0</v>
      </c>
    </row>
    <row r="26" spans="1:17" ht="19.5" customHeight="1">
      <c r="A26" s="15" t="s">
        <v>8</v>
      </c>
      <c r="B26" s="6"/>
      <c r="C26" s="9">
        <v>112</v>
      </c>
      <c r="D26" s="9">
        <v>212</v>
      </c>
      <c r="E26" s="3">
        <f t="shared" si="3"/>
        <v>0</v>
      </c>
      <c r="F26" s="2"/>
      <c r="G26" s="2"/>
      <c r="H26" s="2"/>
      <c r="I26" s="3">
        <f t="shared" si="49"/>
        <v>0</v>
      </c>
      <c r="J26" s="2"/>
      <c r="K26" s="2"/>
      <c r="L26" s="2"/>
      <c r="M26" s="3">
        <f t="shared" si="50"/>
        <v>0</v>
      </c>
      <c r="N26" s="2"/>
      <c r="O26" s="2"/>
      <c r="P26" s="2"/>
    </row>
    <row r="27" spans="1:17">
      <c r="A27" s="15" t="s">
        <v>11</v>
      </c>
      <c r="B27" s="6"/>
      <c r="C27" s="9">
        <v>112</v>
      </c>
      <c r="D27" s="9">
        <v>222</v>
      </c>
      <c r="E27" s="3">
        <f t="shared" si="3"/>
        <v>0</v>
      </c>
      <c r="F27" s="2"/>
      <c r="G27" s="2"/>
      <c r="H27" s="2"/>
      <c r="I27" s="3">
        <f t="shared" si="49"/>
        <v>0</v>
      </c>
      <c r="J27" s="2"/>
      <c r="K27" s="2"/>
      <c r="L27" s="2"/>
      <c r="M27" s="3">
        <f t="shared" si="50"/>
        <v>0</v>
      </c>
      <c r="N27" s="2"/>
      <c r="O27" s="2"/>
      <c r="P27" s="2"/>
    </row>
    <row r="28" spans="1:17" ht="25.5" customHeight="1">
      <c r="A28" s="15" t="s">
        <v>12</v>
      </c>
      <c r="B28" s="6"/>
      <c r="C28" s="9">
        <v>112</v>
      </c>
      <c r="D28" s="9">
        <v>262</v>
      </c>
      <c r="E28" s="3">
        <f t="shared" si="3"/>
        <v>0</v>
      </c>
      <c r="F28" s="2"/>
      <c r="G28" s="2"/>
      <c r="H28" s="2"/>
      <c r="I28" s="3">
        <f t="shared" si="49"/>
        <v>0</v>
      </c>
      <c r="J28" s="2"/>
      <c r="K28" s="2"/>
      <c r="L28" s="2"/>
      <c r="M28" s="3">
        <f t="shared" si="50"/>
        <v>0</v>
      </c>
      <c r="N28" s="2"/>
      <c r="O28" s="2"/>
      <c r="P28" s="2"/>
    </row>
    <row r="29" spans="1:17">
      <c r="A29" s="15" t="s">
        <v>19</v>
      </c>
      <c r="B29" s="6"/>
      <c r="C29" s="9">
        <v>112</v>
      </c>
      <c r="D29" s="9">
        <v>290</v>
      </c>
      <c r="E29" s="3">
        <f t="shared" si="3"/>
        <v>0</v>
      </c>
      <c r="F29" s="2"/>
      <c r="G29" s="2"/>
      <c r="H29" s="2"/>
      <c r="I29" s="3">
        <f t="shared" si="49"/>
        <v>0</v>
      </c>
      <c r="J29" s="2"/>
      <c r="K29" s="2"/>
      <c r="L29" s="2"/>
      <c r="M29" s="3">
        <f t="shared" si="50"/>
        <v>0</v>
      </c>
      <c r="N29" s="2"/>
      <c r="O29" s="2"/>
      <c r="P29" s="2"/>
    </row>
    <row r="30" spans="1:17" ht="22.5" customHeight="1">
      <c r="A30" s="15" t="s">
        <v>12</v>
      </c>
      <c r="B30" s="6"/>
      <c r="C30" s="9">
        <v>119</v>
      </c>
      <c r="D30" s="9">
        <v>262</v>
      </c>
      <c r="E30" s="3">
        <f t="shared" si="3"/>
        <v>0</v>
      </c>
      <c r="F30" s="2"/>
      <c r="G30" s="2"/>
      <c r="H30" s="2"/>
      <c r="I30" s="3">
        <f t="shared" si="49"/>
        <v>0</v>
      </c>
      <c r="J30" s="2"/>
      <c r="K30" s="2"/>
      <c r="L30" s="2"/>
      <c r="M30" s="3">
        <f t="shared" si="50"/>
        <v>0</v>
      </c>
      <c r="N30" s="2"/>
      <c r="O30" s="2"/>
      <c r="P30" s="2"/>
    </row>
    <row r="31" spans="1:17" ht="22.5" customHeight="1">
      <c r="A31" s="15" t="s">
        <v>12</v>
      </c>
      <c r="B31" s="6"/>
      <c r="C31" s="9">
        <v>321</v>
      </c>
      <c r="D31" s="9">
        <v>262</v>
      </c>
      <c r="E31" s="3">
        <f t="shared" si="3"/>
        <v>0</v>
      </c>
      <c r="F31" s="2"/>
      <c r="G31" s="2"/>
      <c r="H31" s="2"/>
      <c r="I31" s="3">
        <f t="shared" si="49"/>
        <v>0</v>
      </c>
      <c r="J31" s="2"/>
      <c r="K31" s="2"/>
      <c r="L31" s="2"/>
      <c r="M31" s="3">
        <f t="shared" si="50"/>
        <v>0</v>
      </c>
      <c r="N31" s="2"/>
      <c r="O31" s="2"/>
      <c r="P31" s="2"/>
    </row>
    <row r="32" spans="1:17" ht="42.75" customHeight="1">
      <c r="A32" s="15" t="s">
        <v>24</v>
      </c>
      <c r="B32" s="6"/>
      <c r="C32" s="9">
        <v>321</v>
      </c>
      <c r="D32" s="9">
        <v>263</v>
      </c>
      <c r="E32" s="3">
        <f t="shared" si="3"/>
        <v>0</v>
      </c>
      <c r="F32" s="2"/>
      <c r="G32" s="2"/>
      <c r="H32" s="2"/>
      <c r="I32" s="3">
        <f t="shared" si="49"/>
        <v>0</v>
      </c>
      <c r="J32" s="2"/>
      <c r="K32" s="2"/>
      <c r="L32" s="2"/>
      <c r="M32" s="3">
        <f t="shared" si="50"/>
        <v>0</v>
      </c>
      <c r="N32" s="2"/>
      <c r="O32" s="2"/>
      <c r="P32" s="2"/>
    </row>
    <row r="33" spans="1:16">
      <c r="A33" s="15" t="s">
        <v>19</v>
      </c>
      <c r="B33" s="6"/>
      <c r="C33" s="9">
        <v>340</v>
      </c>
      <c r="D33" s="9">
        <v>290</v>
      </c>
      <c r="E33" s="3">
        <f t="shared" si="3"/>
        <v>0</v>
      </c>
      <c r="F33" s="2"/>
      <c r="G33" s="2"/>
      <c r="H33" s="2"/>
      <c r="I33" s="3">
        <f t="shared" si="49"/>
        <v>0</v>
      </c>
      <c r="J33" s="2"/>
      <c r="K33" s="2"/>
      <c r="L33" s="2"/>
      <c r="M33" s="3">
        <f t="shared" si="50"/>
        <v>0</v>
      </c>
      <c r="N33" s="2"/>
      <c r="O33" s="2"/>
      <c r="P33" s="2"/>
    </row>
    <row r="34" spans="1:16" ht="34.5" customHeight="1">
      <c r="A34" s="14" t="s">
        <v>36</v>
      </c>
      <c r="B34" s="5">
        <v>230</v>
      </c>
      <c r="C34" s="7"/>
      <c r="D34" s="7"/>
      <c r="E34" s="3">
        <f t="shared" si="3"/>
        <v>519817.7</v>
      </c>
      <c r="F34" s="4">
        <f t="shared" ref="F34:H34" si="54">F35+F36+F37+F38</f>
        <v>20000</v>
      </c>
      <c r="G34" s="4">
        <f t="shared" si="54"/>
        <v>499817.7</v>
      </c>
      <c r="H34" s="4">
        <f t="shared" si="54"/>
        <v>0</v>
      </c>
      <c r="I34" s="3">
        <f t="shared" si="49"/>
        <v>20000</v>
      </c>
      <c r="J34" s="4">
        <f t="shared" ref="J34:L34" si="55">J35+J36+J37+J38</f>
        <v>20000</v>
      </c>
      <c r="K34" s="4">
        <f t="shared" si="55"/>
        <v>0</v>
      </c>
      <c r="L34" s="4">
        <f t="shared" si="55"/>
        <v>0</v>
      </c>
      <c r="M34" s="3">
        <f t="shared" si="50"/>
        <v>20000</v>
      </c>
      <c r="N34" s="4">
        <f t="shared" ref="N34:P34" si="56">N35+N36+N37+N38</f>
        <v>20000</v>
      </c>
      <c r="O34" s="4">
        <f t="shared" si="56"/>
        <v>0</v>
      </c>
      <c r="P34" s="4">
        <f t="shared" si="56"/>
        <v>0</v>
      </c>
    </row>
    <row r="35" spans="1:16" ht="24.75" customHeight="1">
      <c r="A35" s="15" t="s">
        <v>168</v>
      </c>
      <c r="B35" s="6"/>
      <c r="C35" s="9">
        <v>851</v>
      </c>
      <c r="D35" s="9">
        <v>290</v>
      </c>
      <c r="E35" s="3">
        <f t="shared" si="3"/>
        <v>482795.3</v>
      </c>
      <c r="F35" s="2">
        <v>20000</v>
      </c>
      <c r="G35" s="2">
        <v>462795.3</v>
      </c>
      <c r="H35" s="2"/>
      <c r="I35" s="3">
        <f t="shared" si="49"/>
        <v>20000</v>
      </c>
      <c r="J35" s="2">
        <v>20000</v>
      </c>
      <c r="K35" s="2"/>
      <c r="L35" s="2"/>
      <c r="M35" s="3">
        <f t="shared" si="50"/>
        <v>20000</v>
      </c>
      <c r="N35" s="2">
        <v>20000</v>
      </c>
      <c r="O35" s="2"/>
      <c r="P35" s="2"/>
    </row>
    <row r="36" spans="1:16" ht="12.75" customHeight="1">
      <c r="A36" s="15" t="s">
        <v>14</v>
      </c>
      <c r="B36" s="6"/>
      <c r="C36" s="9">
        <v>851</v>
      </c>
      <c r="D36" s="9">
        <v>290</v>
      </c>
      <c r="E36" s="3">
        <f t="shared" si="3"/>
        <v>0</v>
      </c>
      <c r="F36" s="2"/>
      <c r="G36" s="2"/>
      <c r="H36" s="2"/>
      <c r="I36" s="3">
        <f t="shared" si="49"/>
        <v>0</v>
      </c>
      <c r="J36" s="2"/>
      <c r="K36" s="2"/>
      <c r="L36" s="2"/>
      <c r="M36" s="3">
        <f t="shared" si="50"/>
        <v>0</v>
      </c>
      <c r="N36" s="2"/>
      <c r="O36" s="2"/>
      <c r="P36" s="2"/>
    </row>
    <row r="37" spans="1:16" ht="19.5" customHeight="1">
      <c r="A37" s="15" t="s">
        <v>15</v>
      </c>
      <c r="B37" s="6"/>
      <c r="C37" s="9">
        <v>852</v>
      </c>
      <c r="D37" s="9">
        <v>290</v>
      </c>
      <c r="E37" s="3">
        <f t="shared" si="3"/>
        <v>0</v>
      </c>
      <c r="F37" s="2"/>
      <c r="G37" s="2"/>
      <c r="H37" s="2"/>
      <c r="I37" s="3">
        <f t="shared" si="49"/>
        <v>0</v>
      </c>
      <c r="J37" s="2"/>
      <c r="K37" s="2"/>
      <c r="L37" s="2"/>
      <c r="M37" s="3">
        <f t="shared" si="50"/>
        <v>0</v>
      </c>
      <c r="N37" s="2"/>
      <c r="O37" s="2"/>
      <c r="P37" s="2"/>
    </row>
    <row r="38" spans="1:16" ht="15.75" customHeight="1">
      <c r="A38" s="15" t="s">
        <v>31</v>
      </c>
      <c r="B38" s="6"/>
      <c r="C38" s="9">
        <v>853</v>
      </c>
      <c r="D38" s="9">
        <v>290</v>
      </c>
      <c r="E38" s="3">
        <f t="shared" si="3"/>
        <v>37022.400000000001</v>
      </c>
      <c r="F38" s="2"/>
      <c r="G38" s="2">
        <v>37022.400000000001</v>
      </c>
      <c r="H38" s="2"/>
      <c r="I38" s="3">
        <f t="shared" si="49"/>
        <v>0</v>
      </c>
      <c r="J38" s="2"/>
      <c r="K38" s="2"/>
      <c r="L38" s="2"/>
      <c r="M38" s="3">
        <f t="shared" si="50"/>
        <v>0</v>
      </c>
      <c r="N38" s="2"/>
      <c r="O38" s="2"/>
      <c r="P38" s="2"/>
    </row>
    <row r="39" spans="1:16" ht="30" customHeight="1">
      <c r="A39" s="14" t="s">
        <v>32</v>
      </c>
      <c r="B39" s="11">
        <v>250</v>
      </c>
      <c r="C39" s="10"/>
      <c r="D39" s="7"/>
      <c r="E39" s="3">
        <f t="shared" si="3"/>
        <v>0</v>
      </c>
      <c r="F39" s="4">
        <f>F40</f>
        <v>0</v>
      </c>
      <c r="G39" s="4">
        <f t="shared" ref="G39:P39" si="57">G40</f>
        <v>0</v>
      </c>
      <c r="H39" s="4">
        <f t="shared" si="57"/>
        <v>0</v>
      </c>
      <c r="I39" s="3">
        <f t="shared" si="49"/>
        <v>0</v>
      </c>
      <c r="J39" s="4">
        <f>J40</f>
        <v>0</v>
      </c>
      <c r="K39" s="4">
        <f t="shared" si="57"/>
        <v>0</v>
      </c>
      <c r="L39" s="4">
        <f t="shared" si="57"/>
        <v>0</v>
      </c>
      <c r="M39" s="3">
        <f t="shared" si="50"/>
        <v>0</v>
      </c>
      <c r="N39" s="4">
        <f>N40</f>
        <v>0</v>
      </c>
      <c r="O39" s="4">
        <f t="shared" si="57"/>
        <v>0</v>
      </c>
      <c r="P39" s="4">
        <f t="shared" si="57"/>
        <v>0</v>
      </c>
    </row>
    <row r="40" spans="1:16" ht="17.25" customHeight="1">
      <c r="A40" s="15" t="s">
        <v>19</v>
      </c>
      <c r="B40" s="6"/>
      <c r="C40" s="9">
        <v>831</v>
      </c>
      <c r="D40" s="9">
        <v>290</v>
      </c>
      <c r="E40" s="3">
        <f t="shared" si="3"/>
        <v>0</v>
      </c>
      <c r="F40" s="2"/>
      <c r="G40" s="2"/>
      <c r="H40" s="2"/>
      <c r="I40" s="3">
        <f t="shared" si="49"/>
        <v>0</v>
      </c>
      <c r="J40" s="2"/>
      <c r="K40" s="2"/>
      <c r="L40" s="2"/>
      <c r="M40" s="3">
        <f t="shared" si="50"/>
        <v>0</v>
      </c>
      <c r="N40" s="2"/>
      <c r="O40" s="2"/>
      <c r="P40" s="2"/>
    </row>
    <row r="41" spans="1:16" ht="28.5" customHeight="1">
      <c r="A41" s="14" t="s">
        <v>29</v>
      </c>
      <c r="B41" s="5">
        <v>260</v>
      </c>
      <c r="C41" s="7"/>
      <c r="D41" s="7"/>
      <c r="E41" s="3">
        <f t="shared" si="3"/>
        <v>1274154.3899999999</v>
      </c>
      <c r="F41" s="4">
        <f>F42+F46+F47+F61+F62+F66+F70+F71+F72+F76+F77</f>
        <v>160300</v>
      </c>
      <c r="G41" s="4">
        <f>G42+G46+G47+G61+G62+G66+G70+G71+G72+G76+G77</f>
        <v>0</v>
      </c>
      <c r="H41" s="4">
        <f>H42+H46+H47+H61+H62+H66+H70+H71+H72+H76+H77</f>
        <v>1113854.3899999999</v>
      </c>
      <c r="I41" s="3">
        <f t="shared" si="49"/>
        <v>1558109.63</v>
      </c>
      <c r="J41" s="4">
        <f>J42+J46+J47+J61+J62+J66+J70+J71+J72+J76+J77</f>
        <v>537100</v>
      </c>
      <c r="K41" s="4">
        <f>K42+K46+K47+K61+K62+K66+K70+K71+K72+K76+K77</f>
        <v>0</v>
      </c>
      <c r="L41" s="4">
        <f>L42+L46+L47+L61+L62+L66+L70+L71+L72+L76+L77</f>
        <v>1021009.63</v>
      </c>
      <c r="M41" s="3">
        <f t="shared" si="50"/>
        <v>555800</v>
      </c>
      <c r="N41" s="4">
        <f t="shared" ref="N41" si="58">N42+N46+N47+N61+N62+N66+N70+N71+N72+N76+N77</f>
        <v>537100</v>
      </c>
      <c r="O41" s="4">
        <f>O42+O46+O47+O61+O62+O66+O70+O71+O72+O76+O77</f>
        <v>0</v>
      </c>
      <c r="P41" s="4">
        <f>P42+P46+P47+P61+P62+P66+P70+P71+P72+P76+P77</f>
        <v>18700</v>
      </c>
    </row>
    <row r="42" spans="1:16">
      <c r="A42" s="15" t="s">
        <v>10</v>
      </c>
      <c r="B42" s="6"/>
      <c r="C42" s="9">
        <v>244</v>
      </c>
      <c r="D42" s="9">
        <v>221</v>
      </c>
      <c r="E42" s="3">
        <f t="shared" si="3"/>
        <v>51448.88</v>
      </c>
      <c r="F42" s="2">
        <f>F43+F44+F45</f>
        <v>50000</v>
      </c>
      <c r="G42" s="2">
        <f t="shared" ref="G42:H42" si="59">G43+G44+G45</f>
        <v>0</v>
      </c>
      <c r="H42" s="2">
        <f t="shared" si="59"/>
        <v>1448.88</v>
      </c>
      <c r="I42" s="3">
        <f t="shared" si="49"/>
        <v>50000</v>
      </c>
      <c r="J42" s="2">
        <f>J43+J44+J45</f>
        <v>50000</v>
      </c>
      <c r="K42" s="2">
        <f t="shared" ref="K42:L42" si="60">K43+K44+K45</f>
        <v>0</v>
      </c>
      <c r="L42" s="2">
        <f t="shared" si="60"/>
        <v>0</v>
      </c>
      <c r="M42" s="3">
        <f t="shared" si="50"/>
        <v>50000</v>
      </c>
      <c r="N42" s="2">
        <f>N43+N44+N45</f>
        <v>50000</v>
      </c>
      <c r="O42" s="2">
        <f t="shared" ref="O42:P42" si="61">O43+O44+O45</f>
        <v>0</v>
      </c>
      <c r="P42" s="2">
        <f t="shared" si="61"/>
        <v>0</v>
      </c>
    </row>
    <row r="43" spans="1:16">
      <c r="A43" s="15" t="s">
        <v>165</v>
      </c>
      <c r="B43" s="6"/>
      <c r="C43" s="9"/>
      <c r="D43" s="9"/>
      <c r="E43" s="3">
        <f t="shared" si="3"/>
        <v>50000</v>
      </c>
      <c r="F43" s="2">
        <v>50000</v>
      </c>
      <c r="G43" s="2"/>
      <c r="H43" s="2"/>
      <c r="I43" s="3">
        <f t="shared" si="49"/>
        <v>50000</v>
      </c>
      <c r="J43" s="2">
        <v>50000</v>
      </c>
      <c r="K43" s="2"/>
      <c r="L43" s="2"/>
      <c r="M43" s="3">
        <f t="shared" si="50"/>
        <v>50000</v>
      </c>
      <c r="N43" s="2">
        <v>50000</v>
      </c>
      <c r="O43" s="2"/>
      <c r="P43" s="2"/>
    </row>
    <row r="44" spans="1:16">
      <c r="A44" s="15" t="s">
        <v>166</v>
      </c>
      <c r="B44" s="6"/>
      <c r="C44" s="9"/>
      <c r="D44" s="9"/>
      <c r="E44" s="3">
        <f t="shared" si="3"/>
        <v>1448.88</v>
      </c>
      <c r="F44" s="2"/>
      <c r="G44" s="2"/>
      <c r="H44" s="2">
        <v>1448.88</v>
      </c>
      <c r="I44" s="3">
        <f t="shared" si="49"/>
        <v>0</v>
      </c>
      <c r="J44" s="2"/>
      <c r="K44" s="2"/>
      <c r="L44" s="2"/>
      <c r="M44" s="3">
        <f t="shared" si="50"/>
        <v>0</v>
      </c>
      <c r="N44" s="2"/>
      <c r="O44" s="2"/>
      <c r="P44" s="2"/>
    </row>
    <row r="45" spans="1:16">
      <c r="A45" s="15" t="s">
        <v>167</v>
      </c>
      <c r="B45" s="6"/>
      <c r="C45" s="9"/>
      <c r="D45" s="9"/>
      <c r="E45" s="3">
        <f t="shared" si="3"/>
        <v>0</v>
      </c>
      <c r="F45" s="2"/>
      <c r="G45" s="2"/>
      <c r="H45" s="2"/>
      <c r="I45" s="3">
        <f t="shared" si="49"/>
        <v>0</v>
      </c>
      <c r="J45" s="2"/>
      <c r="K45" s="2"/>
      <c r="L45" s="2"/>
      <c r="M45" s="3">
        <f t="shared" si="50"/>
        <v>0</v>
      </c>
      <c r="N45" s="2"/>
      <c r="O45" s="2"/>
      <c r="P45" s="2"/>
    </row>
    <row r="46" spans="1:16">
      <c r="A46" s="15" t="s">
        <v>11</v>
      </c>
      <c r="B46" s="6"/>
      <c r="C46" s="9">
        <v>244</v>
      </c>
      <c r="D46" s="9">
        <v>222</v>
      </c>
      <c r="E46" s="3">
        <f t="shared" si="3"/>
        <v>0</v>
      </c>
      <c r="F46" s="2"/>
      <c r="G46" s="2"/>
      <c r="H46" s="2"/>
      <c r="I46" s="3">
        <f t="shared" si="49"/>
        <v>0</v>
      </c>
      <c r="J46" s="2"/>
      <c r="K46" s="2"/>
      <c r="L46" s="2"/>
      <c r="M46" s="3">
        <f t="shared" si="50"/>
        <v>0</v>
      </c>
      <c r="N46" s="2"/>
      <c r="O46" s="2"/>
      <c r="P46" s="2"/>
    </row>
    <row r="47" spans="1:16">
      <c r="A47" s="15" t="s">
        <v>30</v>
      </c>
      <c r="B47" s="6"/>
      <c r="C47" s="9">
        <v>244</v>
      </c>
      <c r="D47" s="9">
        <v>223</v>
      </c>
      <c r="E47" s="3">
        <f t="shared" si="3"/>
        <v>73058.12999999999</v>
      </c>
      <c r="F47" s="2">
        <f>F48+F52+F53+F57</f>
        <v>0</v>
      </c>
      <c r="G47" s="2">
        <f t="shared" ref="G47:H47" si="62">G48+G52+G53+G57</f>
        <v>0</v>
      </c>
      <c r="H47" s="2">
        <f t="shared" si="62"/>
        <v>73058.12999999999</v>
      </c>
      <c r="I47" s="3">
        <f t="shared" si="49"/>
        <v>0</v>
      </c>
      <c r="J47" s="2">
        <f>J48+J52+J53+J57</f>
        <v>0</v>
      </c>
      <c r="K47" s="2">
        <f t="shared" ref="K47:L47" si="63">K48+K52+K53+K57</f>
        <v>0</v>
      </c>
      <c r="L47" s="2">
        <f t="shared" si="63"/>
        <v>0</v>
      </c>
      <c r="M47" s="3">
        <f t="shared" si="50"/>
        <v>0</v>
      </c>
      <c r="N47" s="2">
        <f>N48+N52+N53+N57</f>
        <v>0</v>
      </c>
      <c r="O47" s="2">
        <f t="shared" ref="O47:P47" si="64">O48+O52+O53+O57</f>
        <v>0</v>
      </c>
      <c r="P47" s="2">
        <f t="shared" si="64"/>
        <v>0</v>
      </c>
    </row>
    <row r="48" spans="1:16">
      <c r="A48" s="15" t="s">
        <v>20</v>
      </c>
      <c r="B48" s="6"/>
      <c r="C48" s="9">
        <v>244</v>
      </c>
      <c r="D48" s="9">
        <v>223</v>
      </c>
      <c r="E48" s="3">
        <f t="shared" si="3"/>
        <v>42867.99</v>
      </c>
      <c r="F48" s="2">
        <f>F49+F50+F51</f>
        <v>0</v>
      </c>
      <c r="G48" s="2">
        <f t="shared" ref="G48:H48" si="65">G49+G50+G51</f>
        <v>0</v>
      </c>
      <c r="H48" s="2">
        <f t="shared" si="65"/>
        <v>42867.99</v>
      </c>
      <c r="I48" s="3">
        <f t="shared" si="49"/>
        <v>0</v>
      </c>
      <c r="J48" s="2">
        <f>J49+J50+J51</f>
        <v>0</v>
      </c>
      <c r="K48" s="2">
        <f t="shared" ref="K48:L48" si="66">K49+K50+K51</f>
        <v>0</v>
      </c>
      <c r="L48" s="2">
        <f t="shared" si="66"/>
        <v>0</v>
      </c>
      <c r="M48" s="3">
        <f t="shared" si="50"/>
        <v>0</v>
      </c>
      <c r="N48" s="2">
        <f t="shared" ref="N48:P48" si="67">N49+N50+N51</f>
        <v>0</v>
      </c>
      <c r="O48" s="2">
        <f t="shared" si="67"/>
        <v>0</v>
      </c>
      <c r="P48" s="2">
        <f t="shared" si="67"/>
        <v>0</v>
      </c>
    </row>
    <row r="49" spans="1:17">
      <c r="A49" s="15" t="s">
        <v>165</v>
      </c>
      <c r="B49" s="6"/>
      <c r="C49" s="9"/>
      <c r="D49" s="9"/>
      <c r="E49" s="3">
        <f t="shared" si="3"/>
        <v>0</v>
      </c>
      <c r="F49" s="2"/>
      <c r="G49" s="2"/>
      <c r="H49" s="2"/>
      <c r="I49" s="3">
        <f t="shared" si="49"/>
        <v>0</v>
      </c>
      <c r="J49" s="2"/>
      <c r="K49" s="2"/>
      <c r="L49" s="2"/>
      <c r="M49" s="3">
        <f t="shared" si="50"/>
        <v>0</v>
      </c>
      <c r="N49" s="2"/>
      <c r="O49" s="2"/>
      <c r="P49" s="2"/>
    </row>
    <row r="50" spans="1:17">
      <c r="A50" s="15" t="s">
        <v>166</v>
      </c>
      <c r="B50" s="6"/>
      <c r="C50" s="9"/>
      <c r="D50" s="9"/>
      <c r="E50" s="3">
        <f t="shared" si="3"/>
        <v>0</v>
      </c>
      <c r="F50" s="2"/>
      <c r="G50" s="2"/>
      <c r="H50" s="2"/>
      <c r="I50" s="3">
        <f t="shared" si="49"/>
        <v>0</v>
      </c>
      <c r="J50" s="2"/>
      <c r="K50" s="2"/>
      <c r="L50" s="2"/>
      <c r="M50" s="3">
        <f t="shared" si="50"/>
        <v>0</v>
      </c>
      <c r="N50" s="2"/>
      <c r="O50" s="2"/>
      <c r="P50" s="2"/>
    </row>
    <row r="51" spans="1:17">
      <c r="A51" s="15" t="s">
        <v>167</v>
      </c>
      <c r="B51" s="6"/>
      <c r="C51" s="9"/>
      <c r="D51" s="9"/>
      <c r="E51" s="3">
        <f t="shared" si="3"/>
        <v>42867.99</v>
      </c>
      <c r="F51" s="2"/>
      <c r="G51" s="2"/>
      <c r="H51" s="2">
        <v>42867.99</v>
      </c>
      <c r="I51" s="3">
        <f t="shared" si="49"/>
        <v>0</v>
      </c>
      <c r="J51" s="2"/>
      <c r="K51" s="2"/>
      <c r="L51" s="2"/>
      <c r="M51" s="3">
        <f t="shared" si="50"/>
        <v>0</v>
      </c>
      <c r="N51" s="2"/>
      <c r="O51" s="2"/>
      <c r="P51" s="2"/>
    </row>
    <row r="52" spans="1:17">
      <c r="A52" s="15" t="s">
        <v>21</v>
      </c>
      <c r="B52" s="6"/>
      <c r="C52" s="9">
        <v>244</v>
      </c>
      <c r="D52" s="9">
        <v>223</v>
      </c>
      <c r="E52" s="3">
        <f t="shared" si="3"/>
        <v>0</v>
      </c>
      <c r="F52" s="2">
        <v>0</v>
      </c>
      <c r="G52" s="2"/>
      <c r="H52" s="2"/>
      <c r="I52" s="3">
        <f t="shared" si="49"/>
        <v>0</v>
      </c>
      <c r="J52" s="2">
        <v>0</v>
      </c>
      <c r="K52" s="2"/>
      <c r="L52" s="2"/>
      <c r="M52" s="3">
        <f t="shared" si="50"/>
        <v>0</v>
      </c>
      <c r="N52" s="2">
        <v>0</v>
      </c>
      <c r="O52" s="2"/>
      <c r="P52" s="2"/>
    </row>
    <row r="53" spans="1:17" ht="18" customHeight="1">
      <c r="A53" s="15" t="s">
        <v>23</v>
      </c>
      <c r="B53" s="6"/>
      <c r="C53" s="9">
        <v>244</v>
      </c>
      <c r="D53" s="9">
        <v>223</v>
      </c>
      <c r="E53" s="3">
        <f t="shared" si="3"/>
        <v>23577.279999999999</v>
      </c>
      <c r="F53" s="2">
        <f>F54+F55+F56</f>
        <v>0</v>
      </c>
      <c r="G53" s="2">
        <f t="shared" ref="G53:H53" si="68">G54+G55+G56</f>
        <v>0</v>
      </c>
      <c r="H53" s="2">
        <f t="shared" si="68"/>
        <v>23577.279999999999</v>
      </c>
      <c r="I53" s="3">
        <f t="shared" si="49"/>
        <v>0</v>
      </c>
      <c r="J53" s="2">
        <f>J54+J55+J56</f>
        <v>0</v>
      </c>
      <c r="K53" s="2">
        <f t="shared" ref="K53:L53" si="69">K54+K55+K56</f>
        <v>0</v>
      </c>
      <c r="L53" s="2">
        <f t="shared" si="69"/>
        <v>0</v>
      </c>
      <c r="M53" s="3">
        <f t="shared" si="50"/>
        <v>0</v>
      </c>
      <c r="N53" s="2">
        <f t="shared" ref="N53:P53" si="70">N54+N55+N56</f>
        <v>0</v>
      </c>
      <c r="O53" s="2">
        <f t="shared" si="70"/>
        <v>0</v>
      </c>
      <c r="P53" s="2">
        <f t="shared" si="70"/>
        <v>0</v>
      </c>
    </row>
    <row r="54" spans="1:17" ht="16.5" customHeight="1">
      <c r="A54" s="15" t="s">
        <v>165</v>
      </c>
      <c r="B54" s="6"/>
      <c r="C54" s="9"/>
      <c r="D54" s="9"/>
      <c r="E54" s="3">
        <f t="shared" si="3"/>
        <v>0</v>
      </c>
      <c r="F54" s="2"/>
      <c r="G54" s="2"/>
      <c r="H54" s="2"/>
      <c r="I54" s="3">
        <f t="shared" si="49"/>
        <v>0</v>
      </c>
      <c r="J54" s="2"/>
      <c r="K54" s="2"/>
      <c r="L54" s="2"/>
      <c r="M54" s="3">
        <f t="shared" si="50"/>
        <v>0</v>
      </c>
      <c r="N54" s="2"/>
      <c r="O54" s="2"/>
      <c r="P54" s="2"/>
    </row>
    <row r="55" spans="1:17" ht="15" customHeight="1">
      <c r="A55" s="15" t="s">
        <v>166</v>
      </c>
      <c r="B55" s="6"/>
      <c r="C55" s="9"/>
      <c r="D55" s="9"/>
      <c r="E55" s="3">
        <f t="shared" si="3"/>
        <v>0</v>
      </c>
      <c r="F55" s="2"/>
      <c r="G55" s="2"/>
      <c r="H55" s="2"/>
      <c r="I55" s="3">
        <f t="shared" si="49"/>
        <v>0</v>
      </c>
      <c r="J55" s="2"/>
      <c r="K55" s="2"/>
      <c r="L55" s="2"/>
      <c r="M55" s="3">
        <f t="shared" si="50"/>
        <v>0</v>
      </c>
      <c r="N55" s="2"/>
      <c r="O55" s="2"/>
      <c r="P55" s="2"/>
    </row>
    <row r="56" spans="1:17" ht="18" customHeight="1">
      <c r="A56" s="15" t="s">
        <v>167</v>
      </c>
      <c r="B56" s="6"/>
      <c r="C56" s="9"/>
      <c r="D56" s="9"/>
      <c r="E56" s="3">
        <f t="shared" si="3"/>
        <v>23577.279999999999</v>
      </c>
      <c r="F56" s="2"/>
      <c r="G56" s="2"/>
      <c r="H56" s="2">
        <v>23577.279999999999</v>
      </c>
      <c r="I56" s="3">
        <f t="shared" si="49"/>
        <v>0</v>
      </c>
      <c r="J56" s="2"/>
      <c r="K56" s="2"/>
      <c r="L56" s="2"/>
      <c r="M56" s="3">
        <f t="shared" si="50"/>
        <v>0</v>
      </c>
      <c r="N56" s="2"/>
      <c r="O56" s="2"/>
      <c r="P56" s="2"/>
    </row>
    <row r="57" spans="1:17">
      <c r="A57" s="15" t="s">
        <v>22</v>
      </c>
      <c r="B57" s="6"/>
      <c r="C57" s="9">
        <v>244</v>
      </c>
      <c r="D57" s="9">
        <v>223</v>
      </c>
      <c r="E57" s="3">
        <f t="shared" si="3"/>
        <v>6612.86</v>
      </c>
      <c r="F57" s="2">
        <f>F58+F59+F60</f>
        <v>0</v>
      </c>
      <c r="G57" s="2">
        <f t="shared" ref="G57" si="71">G58+G59+G60</f>
        <v>0</v>
      </c>
      <c r="H57" s="2">
        <f>H58+H59+H60</f>
        <v>6612.86</v>
      </c>
      <c r="I57" s="3">
        <f t="shared" si="49"/>
        <v>0</v>
      </c>
      <c r="J57" s="2">
        <f>J58+J59+J60</f>
        <v>0</v>
      </c>
      <c r="K57" s="2">
        <f t="shared" ref="K57" si="72">K58+K59+K60</f>
        <v>0</v>
      </c>
      <c r="L57" s="2">
        <f>L58+L59+L60</f>
        <v>0</v>
      </c>
      <c r="M57" s="3">
        <f t="shared" si="50"/>
        <v>0</v>
      </c>
      <c r="N57" s="2">
        <f t="shared" ref="N57:P57" si="73">N58+N59+N60</f>
        <v>0</v>
      </c>
      <c r="O57" s="2">
        <f t="shared" si="73"/>
        <v>0</v>
      </c>
      <c r="P57" s="2">
        <f t="shared" si="73"/>
        <v>0</v>
      </c>
      <c r="Q57" s="2"/>
    </row>
    <row r="58" spans="1:17">
      <c r="A58" s="15" t="s">
        <v>165</v>
      </c>
      <c r="B58" s="6"/>
      <c r="C58" s="9"/>
      <c r="D58" s="9"/>
      <c r="E58" s="3">
        <f t="shared" si="3"/>
        <v>0</v>
      </c>
      <c r="F58" s="2"/>
      <c r="G58" s="2"/>
      <c r="H58" s="2"/>
      <c r="I58" s="3">
        <f t="shared" si="49"/>
        <v>0</v>
      </c>
      <c r="J58" s="2"/>
      <c r="K58" s="2"/>
      <c r="L58" s="2"/>
      <c r="M58" s="3">
        <f t="shared" si="50"/>
        <v>0</v>
      </c>
      <c r="N58" s="2"/>
      <c r="O58" s="2"/>
      <c r="P58" s="2"/>
    </row>
    <row r="59" spans="1:17">
      <c r="A59" s="15" t="s">
        <v>166</v>
      </c>
      <c r="B59" s="6"/>
      <c r="C59" s="9"/>
      <c r="D59" s="9"/>
      <c r="E59" s="3">
        <f t="shared" si="3"/>
        <v>0</v>
      </c>
      <c r="F59" s="2"/>
      <c r="G59" s="2"/>
      <c r="H59" s="2"/>
      <c r="I59" s="3">
        <f t="shared" si="49"/>
        <v>0</v>
      </c>
      <c r="J59" s="2"/>
      <c r="K59" s="2"/>
      <c r="L59" s="2"/>
      <c r="M59" s="3">
        <f t="shared" si="50"/>
        <v>0</v>
      </c>
      <c r="N59" s="2"/>
      <c r="O59" s="2"/>
      <c r="P59" s="2"/>
    </row>
    <row r="60" spans="1:17">
      <c r="A60" s="15" t="s">
        <v>167</v>
      </c>
      <c r="B60" s="6"/>
      <c r="C60" s="9"/>
      <c r="D60" s="9"/>
      <c r="E60" s="3">
        <f t="shared" si="3"/>
        <v>6612.86</v>
      </c>
      <c r="F60" s="2"/>
      <c r="G60" s="2"/>
      <c r="H60" s="2">
        <v>6612.86</v>
      </c>
      <c r="I60" s="3">
        <f t="shared" si="49"/>
        <v>0</v>
      </c>
      <c r="J60" s="2"/>
      <c r="K60" s="2"/>
      <c r="L60" s="2"/>
      <c r="M60" s="3">
        <f t="shared" si="50"/>
        <v>0</v>
      </c>
      <c r="N60" s="2"/>
      <c r="O60" s="2"/>
      <c r="P60" s="2"/>
    </row>
    <row r="61" spans="1:17">
      <c r="A61" s="66" t="s">
        <v>35</v>
      </c>
      <c r="B61" s="67"/>
      <c r="C61" s="68">
        <v>244</v>
      </c>
      <c r="D61" s="68">
        <v>224</v>
      </c>
      <c r="E61" s="3">
        <f t="shared" si="3"/>
        <v>0</v>
      </c>
      <c r="F61" s="69"/>
      <c r="G61" s="69"/>
      <c r="H61" s="69"/>
      <c r="I61" s="3">
        <f t="shared" si="49"/>
        <v>0</v>
      </c>
      <c r="J61" s="69"/>
      <c r="K61" s="69"/>
      <c r="L61" s="69"/>
      <c r="M61" s="3">
        <f t="shared" si="50"/>
        <v>0</v>
      </c>
      <c r="N61" s="69"/>
      <c r="O61" s="69"/>
      <c r="P61" s="69"/>
      <c r="Q61" s="70"/>
    </row>
    <row r="62" spans="1:17">
      <c r="A62" s="15" t="s">
        <v>171</v>
      </c>
      <c r="B62" s="6"/>
      <c r="C62" s="9">
        <v>244</v>
      </c>
      <c r="D62" s="9">
        <v>225</v>
      </c>
      <c r="E62" s="3">
        <f t="shared" si="3"/>
        <v>21652</v>
      </c>
      <c r="F62" s="2">
        <f>F63+F64+F65</f>
        <v>20000</v>
      </c>
      <c r="G62" s="2">
        <f t="shared" ref="G62:H62" si="74">G63+G64+G65</f>
        <v>0</v>
      </c>
      <c r="H62" s="2">
        <f t="shared" si="74"/>
        <v>1652</v>
      </c>
      <c r="I62" s="3">
        <f t="shared" si="49"/>
        <v>457100</v>
      </c>
      <c r="J62" s="2">
        <f>J63+J64+J65</f>
        <v>457100</v>
      </c>
      <c r="K62" s="2">
        <f t="shared" ref="K62:L62" si="75">K63+K64+K65</f>
        <v>0</v>
      </c>
      <c r="L62" s="2">
        <f t="shared" si="75"/>
        <v>0</v>
      </c>
      <c r="M62" s="3">
        <f t="shared" si="50"/>
        <v>457100</v>
      </c>
      <c r="N62" s="2">
        <f t="shared" ref="N62:P62" si="76">N63+N64+N65</f>
        <v>457100</v>
      </c>
      <c r="O62" s="2">
        <f t="shared" si="76"/>
        <v>0</v>
      </c>
      <c r="P62" s="2">
        <f t="shared" si="76"/>
        <v>0</v>
      </c>
    </row>
    <row r="63" spans="1:17">
      <c r="A63" s="15" t="s">
        <v>165</v>
      </c>
      <c r="B63" s="6"/>
      <c r="C63" s="9"/>
      <c r="D63" s="9"/>
      <c r="E63" s="3">
        <f t="shared" si="3"/>
        <v>20000</v>
      </c>
      <c r="F63" s="2">
        <v>20000</v>
      </c>
      <c r="G63" s="2"/>
      <c r="H63" s="2"/>
      <c r="I63" s="3">
        <f t="shared" si="49"/>
        <v>457100</v>
      </c>
      <c r="J63" s="2">
        <v>457100</v>
      </c>
      <c r="K63" s="2"/>
      <c r="L63" s="2"/>
      <c r="M63" s="3">
        <f t="shared" si="50"/>
        <v>457100</v>
      </c>
      <c r="N63" s="2">
        <v>457100</v>
      </c>
      <c r="O63" s="2"/>
      <c r="P63" s="2"/>
    </row>
    <row r="64" spans="1:17">
      <c r="A64" s="15" t="s">
        <v>166</v>
      </c>
      <c r="B64" s="6"/>
      <c r="C64" s="9"/>
      <c r="D64" s="9"/>
      <c r="E64" s="3">
        <f t="shared" si="3"/>
        <v>0</v>
      </c>
      <c r="F64" s="2"/>
      <c r="G64" s="2"/>
      <c r="H64" s="2"/>
      <c r="I64" s="3">
        <f t="shared" si="49"/>
        <v>0</v>
      </c>
      <c r="J64" s="2"/>
      <c r="K64" s="2"/>
      <c r="L64" s="2"/>
      <c r="M64" s="3">
        <f t="shared" si="50"/>
        <v>0</v>
      </c>
      <c r="N64" s="2"/>
      <c r="O64" s="2"/>
      <c r="P64" s="2"/>
    </row>
    <row r="65" spans="1:16">
      <c r="A65" s="15" t="s">
        <v>167</v>
      </c>
      <c r="B65" s="6"/>
      <c r="C65" s="9"/>
      <c r="D65" s="9"/>
      <c r="E65" s="3">
        <f t="shared" si="3"/>
        <v>1652</v>
      </c>
      <c r="F65" s="2"/>
      <c r="G65" s="2"/>
      <c r="H65" s="2">
        <v>1652</v>
      </c>
      <c r="I65" s="3">
        <f t="shared" si="49"/>
        <v>0</v>
      </c>
      <c r="J65" s="2"/>
      <c r="K65" s="2"/>
      <c r="L65" s="2"/>
      <c r="M65" s="3">
        <f t="shared" si="50"/>
        <v>0</v>
      </c>
      <c r="N65" s="2"/>
      <c r="O65" s="2"/>
      <c r="P65" s="2"/>
    </row>
    <row r="66" spans="1:16">
      <c r="A66" s="15" t="s">
        <v>0</v>
      </c>
      <c r="B66" s="6"/>
      <c r="C66" s="9">
        <v>244</v>
      </c>
      <c r="D66" s="9">
        <v>226</v>
      </c>
      <c r="E66" s="3">
        <f t="shared" si="3"/>
        <v>68132.91</v>
      </c>
      <c r="F66" s="2">
        <f>F67+F68+F69</f>
        <v>60300</v>
      </c>
      <c r="G66" s="2">
        <f t="shared" ref="G66" si="77">G67+G68+G69</f>
        <v>0</v>
      </c>
      <c r="H66" s="2">
        <f>H67+H68+H69</f>
        <v>7832.91</v>
      </c>
      <c r="I66" s="3">
        <f t="shared" si="49"/>
        <v>486509.63</v>
      </c>
      <c r="J66" s="2">
        <f>J67+J68+J69</f>
        <v>30000</v>
      </c>
      <c r="K66" s="2">
        <f t="shared" ref="K66" si="78">K67+K68+K69</f>
        <v>0</v>
      </c>
      <c r="L66" s="2">
        <f>L67+L68+L69</f>
        <v>456509.63</v>
      </c>
      <c r="M66" s="3">
        <f t="shared" si="50"/>
        <v>40000</v>
      </c>
      <c r="N66" s="2">
        <f t="shared" ref="N66:P66" si="79">N67+N68+N69</f>
        <v>30000</v>
      </c>
      <c r="O66" s="2">
        <f t="shared" si="79"/>
        <v>0</v>
      </c>
      <c r="P66" s="2">
        <f t="shared" si="79"/>
        <v>10000</v>
      </c>
    </row>
    <row r="67" spans="1:16">
      <c r="A67" s="15" t="s">
        <v>165</v>
      </c>
      <c r="B67" s="6"/>
      <c r="C67" s="9"/>
      <c r="D67" s="9"/>
      <c r="E67" s="3">
        <f t="shared" si="3"/>
        <v>60300</v>
      </c>
      <c r="F67" s="2">
        <f>36700+23600</f>
        <v>60300</v>
      </c>
      <c r="G67" s="2"/>
      <c r="H67" s="2"/>
      <c r="I67" s="3">
        <f t="shared" si="49"/>
        <v>30000</v>
      </c>
      <c r="J67" s="2">
        <v>30000</v>
      </c>
      <c r="K67" s="2"/>
      <c r="L67" s="2"/>
      <c r="M67" s="3">
        <f t="shared" si="50"/>
        <v>30000</v>
      </c>
      <c r="N67" s="2">
        <v>30000</v>
      </c>
      <c r="O67" s="2"/>
      <c r="P67" s="2"/>
    </row>
    <row r="68" spans="1:16">
      <c r="A68" s="15" t="s">
        <v>166</v>
      </c>
      <c r="B68" s="6"/>
      <c r="C68" s="9"/>
      <c r="D68" s="9"/>
      <c r="E68" s="3">
        <f t="shared" si="3"/>
        <v>0</v>
      </c>
      <c r="F68" s="2"/>
      <c r="G68" s="2"/>
      <c r="H68" s="2"/>
      <c r="I68" s="3">
        <f t="shared" si="49"/>
        <v>0</v>
      </c>
      <c r="J68" s="2"/>
      <c r="K68" s="2"/>
      <c r="L68" s="2"/>
      <c r="M68" s="3">
        <f t="shared" si="50"/>
        <v>10000</v>
      </c>
      <c r="N68" s="2"/>
      <c r="O68" s="2"/>
      <c r="P68" s="2">
        <v>10000</v>
      </c>
    </row>
    <row r="69" spans="1:16">
      <c r="A69" s="15" t="s">
        <v>167</v>
      </c>
      <c r="B69" s="6"/>
      <c r="C69" s="9"/>
      <c r="D69" s="9"/>
      <c r="E69" s="3">
        <f t="shared" si="3"/>
        <v>7832.91</v>
      </c>
      <c r="F69" s="2"/>
      <c r="G69" s="2"/>
      <c r="H69" s="2">
        <v>7832.91</v>
      </c>
      <c r="I69" s="3">
        <f t="shared" si="49"/>
        <v>456509.63</v>
      </c>
      <c r="J69" s="2"/>
      <c r="K69" s="2"/>
      <c r="L69" s="2">
        <v>456509.63</v>
      </c>
      <c r="M69" s="3">
        <f t="shared" si="50"/>
        <v>0</v>
      </c>
      <c r="N69" s="2"/>
      <c r="O69" s="2"/>
      <c r="P69" s="2"/>
    </row>
    <row r="70" spans="1:16">
      <c r="A70" s="15" t="s">
        <v>13</v>
      </c>
      <c r="B70" s="6"/>
      <c r="C70" s="9">
        <v>244</v>
      </c>
      <c r="D70" s="9">
        <v>290</v>
      </c>
      <c r="E70" s="3">
        <f t="shared" si="3"/>
        <v>0</v>
      </c>
      <c r="F70" s="2"/>
      <c r="G70" s="2"/>
      <c r="H70" s="2"/>
      <c r="I70" s="3">
        <f t="shared" si="49"/>
        <v>0</v>
      </c>
      <c r="J70" s="2"/>
      <c r="K70" s="2"/>
      <c r="L70" s="2"/>
      <c r="M70" s="3">
        <f t="shared" si="50"/>
        <v>0</v>
      </c>
      <c r="N70" s="2"/>
      <c r="O70" s="2"/>
      <c r="P70" s="2"/>
    </row>
    <row r="71" spans="1:16" hidden="1">
      <c r="A71" s="15" t="s">
        <v>0</v>
      </c>
      <c r="B71" s="6"/>
      <c r="C71" s="9">
        <v>244</v>
      </c>
      <c r="D71" s="9">
        <v>226</v>
      </c>
      <c r="E71" s="3">
        <f t="shared" ref="E71:E88" si="80">F71+G71+H71</f>
        <v>0</v>
      </c>
      <c r="F71" s="2"/>
      <c r="G71" s="2"/>
      <c r="H71" s="2"/>
      <c r="I71" s="3">
        <f t="shared" si="49"/>
        <v>0</v>
      </c>
      <c r="J71" s="2"/>
      <c r="K71" s="2"/>
      <c r="L71" s="2"/>
      <c r="M71" s="3">
        <f t="shared" si="50"/>
        <v>0</v>
      </c>
      <c r="N71" s="2"/>
      <c r="O71" s="2"/>
      <c r="P71" s="2"/>
    </row>
    <row r="72" spans="1:16">
      <c r="A72" s="15" t="s">
        <v>16</v>
      </c>
      <c r="B72" s="6"/>
      <c r="C72" s="9">
        <v>244</v>
      </c>
      <c r="D72" s="9">
        <v>310</v>
      </c>
      <c r="E72" s="3">
        <f t="shared" si="80"/>
        <v>0</v>
      </c>
      <c r="F72" s="2">
        <f>F73+F74+F75</f>
        <v>0</v>
      </c>
      <c r="G72" s="2">
        <f t="shared" ref="G72:H72" si="81">G73+G74+G75</f>
        <v>0</v>
      </c>
      <c r="H72" s="2">
        <f t="shared" si="81"/>
        <v>0</v>
      </c>
      <c r="I72" s="3">
        <f t="shared" si="49"/>
        <v>550000</v>
      </c>
      <c r="J72" s="2">
        <f>J73+J74+J75</f>
        <v>0</v>
      </c>
      <c r="K72" s="2">
        <f t="shared" ref="K72:L72" si="82">K73+K74+K75</f>
        <v>0</v>
      </c>
      <c r="L72" s="2">
        <f t="shared" si="82"/>
        <v>550000</v>
      </c>
      <c r="M72" s="3">
        <f t="shared" si="50"/>
        <v>0</v>
      </c>
      <c r="N72" s="2">
        <f t="shared" ref="N72:P72" si="83">N73+N74+N75</f>
        <v>0</v>
      </c>
      <c r="O72" s="2">
        <f t="shared" si="83"/>
        <v>0</v>
      </c>
      <c r="P72" s="2">
        <f t="shared" si="83"/>
        <v>0</v>
      </c>
    </row>
    <row r="73" spans="1:16">
      <c r="A73" s="15" t="s">
        <v>165</v>
      </c>
      <c r="B73" s="6"/>
      <c r="C73" s="9"/>
      <c r="D73" s="9"/>
      <c r="E73" s="3">
        <f t="shared" si="80"/>
        <v>0</v>
      </c>
      <c r="F73" s="2"/>
      <c r="G73" s="2"/>
      <c r="H73" s="2"/>
      <c r="I73" s="3">
        <f t="shared" si="49"/>
        <v>0</v>
      </c>
      <c r="J73" s="2"/>
      <c r="K73" s="2"/>
      <c r="L73" s="2"/>
      <c r="M73" s="3">
        <f t="shared" si="50"/>
        <v>0</v>
      </c>
      <c r="N73" s="2"/>
      <c r="O73" s="2"/>
      <c r="P73" s="2"/>
    </row>
    <row r="74" spans="1:16">
      <c r="A74" s="15" t="s">
        <v>166</v>
      </c>
      <c r="B74" s="6"/>
      <c r="C74" s="9"/>
      <c r="D74" s="9"/>
      <c r="E74" s="3">
        <f t="shared" si="80"/>
        <v>0</v>
      </c>
      <c r="F74" s="2"/>
      <c r="G74" s="2"/>
      <c r="H74" s="2"/>
      <c r="I74" s="3">
        <f t="shared" si="49"/>
        <v>0</v>
      </c>
      <c r="J74" s="2"/>
      <c r="K74" s="2"/>
      <c r="L74" s="2"/>
      <c r="M74" s="3">
        <f t="shared" si="50"/>
        <v>0</v>
      </c>
      <c r="N74" s="2"/>
      <c r="O74" s="2"/>
      <c r="P74" s="2"/>
    </row>
    <row r="75" spans="1:16">
      <c r="A75" s="15" t="s">
        <v>167</v>
      </c>
      <c r="B75" s="6"/>
      <c r="C75" s="9"/>
      <c r="D75" s="9"/>
      <c r="E75" s="3">
        <f t="shared" si="80"/>
        <v>0</v>
      </c>
      <c r="F75" s="2"/>
      <c r="G75" s="2"/>
      <c r="H75" s="2"/>
      <c r="I75" s="3">
        <f t="shared" si="49"/>
        <v>550000</v>
      </c>
      <c r="J75" s="2"/>
      <c r="K75" s="2"/>
      <c r="L75" s="2">
        <v>550000</v>
      </c>
      <c r="M75" s="3">
        <f t="shared" si="50"/>
        <v>0</v>
      </c>
      <c r="N75" s="2"/>
      <c r="O75" s="2"/>
      <c r="P75" s="2"/>
    </row>
    <row r="76" spans="1:16" ht="25.5" hidden="1">
      <c r="A76" s="15" t="s">
        <v>17</v>
      </c>
      <c r="B76" s="6"/>
      <c r="C76" s="9">
        <v>244</v>
      </c>
      <c r="D76" s="9">
        <v>320</v>
      </c>
      <c r="E76" s="3">
        <f t="shared" si="80"/>
        <v>0</v>
      </c>
      <c r="F76" s="2"/>
      <c r="G76" s="2"/>
      <c r="H76" s="2"/>
      <c r="I76" s="3">
        <f t="shared" si="49"/>
        <v>0</v>
      </c>
      <c r="J76" s="2"/>
      <c r="K76" s="2"/>
      <c r="L76" s="2"/>
      <c r="M76" s="3">
        <f t="shared" si="50"/>
        <v>0</v>
      </c>
      <c r="N76" s="2"/>
      <c r="O76" s="2"/>
      <c r="P76" s="2"/>
    </row>
    <row r="77" spans="1:16">
      <c r="A77" s="15" t="s">
        <v>18</v>
      </c>
      <c r="B77" s="6"/>
      <c r="C77" s="9">
        <v>244</v>
      </c>
      <c r="D77" s="9">
        <v>340</v>
      </c>
      <c r="E77" s="3">
        <f t="shared" si="80"/>
        <v>1059862.47</v>
      </c>
      <c r="F77" s="2">
        <f>F78+F79+F80</f>
        <v>30000</v>
      </c>
      <c r="G77" s="2">
        <f t="shared" ref="G77:H77" si="84">G78+G79+G80</f>
        <v>0</v>
      </c>
      <c r="H77" s="2">
        <f t="shared" si="84"/>
        <v>1029862.47</v>
      </c>
      <c r="I77" s="3">
        <f t="shared" si="49"/>
        <v>14500</v>
      </c>
      <c r="J77" s="2">
        <f>J78+J79+J80</f>
        <v>0</v>
      </c>
      <c r="K77" s="2">
        <f t="shared" ref="K77:L77" si="85">K78+K79+K80</f>
        <v>0</v>
      </c>
      <c r="L77" s="2">
        <f t="shared" si="85"/>
        <v>14500</v>
      </c>
      <c r="M77" s="3">
        <f t="shared" si="50"/>
        <v>8700</v>
      </c>
      <c r="N77" s="2">
        <f t="shared" ref="N77:P77" si="86">N78+N79+N80</f>
        <v>0</v>
      </c>
      <c r="O77" s="2">
        <f t="shared" si="86"/>
        <v>0</v>
      </c>
      <c r="P77" s="2">
        <f t="shared" si="86"/>
        <v>8700</v>
      </c>
    </row>
    <row r="78" spans="1:16">
      <c r="A78" s="15" t="s">
        <v>165</v>
      </c>
      <c r="B78" s="6"/>
      <c r="C78" s="9"/>
      <c r="D78" s="9"/>
      <c r="E78" s="3">
        <f t="shared" si="80"/>
        <v>30000</v>
      </c>
      <c r="F78" s="2">
        <v>30000</v>
      </c>
      <c r="G78" s="2"/>
      <c r="H78" s="2"/>
      <c r="I78" s="3">
        <f t="shared" si="49"/>
        <v>0</v>
      </c>
      <c r="J78" s="2"/>
      <c r="K78" s="2"/>
      <c r="L78" s="2"/>
      <c r="M78" s="3">
        <f t="shared" si="50"/>
        <v>0</v>
      </c>
      <c r="N78" s="2"/>
      <c r="O78" s="2"/>
      <c r="P78" s="2"/>
    </row>
    <row r="79" spans="1:16">
      <c r="A79" s="15" t="s">
        <v>166</v>
      </c>
      <c r="B79" s="6"/>
      <c r="C79" s="9"/>
      <c r="D79" s="9"/>
      <c r="E79" s="3">
        <f t="shared" si="80"/>
        <v>23352.84</v>
      </c>
      <c r="F79" s="2"/>
      <c r="G79" s="2"/>
      <c r="H79" s="2">
        <f>H87</f>
        <v>23352.84</v>
      </c>
      <c r="I79" s="3">
        <f t="shared" si="49"/>
        <v>14500</v>
      </c>
      <c r="J79" s="2"/>
      <c r="K79" s="2"/>
      <c r="L79" s="2">
        <v>14500</v>
      </c>
      <c r="M79" s="3">
        <f t="shared" si="50"/>
        <v>8700</v>
      </c>
      <c r="N79" s="2"/>
      <c r="O79" s="2"/>
      <c r="P79" s="2">
        <v>8700</v>
      </c>
    </row>
    <row r="80" spans="1:16">
      <c r="A80" s="15" t="s">
        <v>167</v>
      </c>
      <c r="B80" s="6"/>
      <c r="C80" s="9"/>
      <c r="D80" s="9"/>
      <c r="E80" s="3">
        <f t="shared" si="80"/>
        <v>1006509.63</v>
      </c>
      <c r="F80" s="2"/>
      <c r="G80" s="2"/>
      <c r="H80" s="2">
        <f>H88</f>
        <v>1006509.63</v>
      </c>
      <c r="I80" s="3">
        <f t="shared" si="49"/>
        <v>0</v>
      </c>
      <c r="J80" s="2"/>
      <c r="K80" s="2"/>
      <c r="L80" s="2"/>
      <c r="M80" s="3">
        <f t="shared" si="50"/>
        <v>0</v>
      </c>
      <c r="N80" s="2"/>
      <c r="O80" s="2"/>
      <c r="P80" s="2"/>
    </row>
    <row r="81" spans="1:16" ht="18" customHeight="1">
      <c r="A81" s="71" t="s">
        <v>163</v>
      </c>
      <c r="B81" s="71">
        <v>500</v>
      </c>
      <c r="C81" s="71"/>
      <c r="D81" s="71"/>
      <c r="E81" s="3">
        <f t="shared" si="80"/>
        <v>716464.24</v>
      </c>
      <c r="F81" s="77">
        <f>SUM(F82:F84)</f>
        <v>18192.689999999999</v>
      </c>
      <c r="G81" s="77">
        <f t="shared" ref="G81:H81" si="87">SUM(G82:G84)</f>
        <v>0</v>
      </c>
      <c r="H81" s="77">
        <f t="shared" si="87"/>
        <v>698271.55</v>
      </c>
      <c r="I81" s="3">
        <f t="shared" si="49"/>
        <v>1048055.1599999999</v>
      </c>
      <c r="J81" s="77">
        <f>SUM(J82:J84)</f>
        <v>18192.689999999999</v>
      </c>
      <c r="K81" s="77">
        <f t="shared" ref="K81:L81" si="88">SUM(K82:K84)</f>
        <v>0</v>
      </c>
      <c r="L81" s="77">
        <f t="shared" si="88"/>
        <v>1029862.47</v>
      </c>
      <c r="M81" s="3">
        <f t="shared" si="50"/>
        <v>0</v>
      </c>
      <c r="N81" s="77">
        <f>SUM(N82:N84)</f>
        <v>0</v>
      </c>
      <c r="O81" s="77">
        <f t="shared" ref="O81:P81" si="89">SUM(O82:O84)</f>
        <v>0</v>
      </c>
      <c r="P81" s="77">
        <f t="shared" si="89"/>
        <v>0</v>
      </c>
    </row>
    <row r="82" spans="1:16" ht="22.5" customHeight="1">
      <c r="A82" s="76" t="s">
        <v>164</v>
      </c>
      <c r="B82" s="71"/>
      <c r="C82" s="72"/>
      <c r="D82" s="72"/>
      <c r="E82" s="3">
        <f t="shared" si="80"/>
        <v>18192.689999999999</v>
      </c>
      <c r="F82" s="99">
        <v>18192.689999999999</v>
      </c>
      <c r="G82" s="99"/>
      <c r="H82" s="99"/>
      <c r="I82" s="3">
        <f t="shared" si="49"/>
        <v>18192.689999999999</v>
      </c>
      <c r="J82" s="73">
        <v>18192.689999999999</v>
      </c>
      <c r="K82" s="73"/>
      <c r="L82" s="73"/>
      <c r="M82" s="3">
        <f t="shared" si="50"/>
        <v>0</v>
      </c>
      <c r="N82" s="73"/>
      <c r="O82" s="72"/>
      <c r="P82" s="72"/>
    </row>
    <row r="83" spans="1:16" ht="30.75" customHeight="1">
      <c r="A83" s="76" t="s">
        <v>162</v>
      </c>
      <c r="B83" s="71"/>
      <c r="C83" s="72"/>
      <c r="D83" s="72"/>
      <c r="E83" s="3">
        <f t="shared" si="80"/>
        <v>0</v>
      </c>
      <c r="F83" s="99"/>
      <c r="G83" s="99"/>
      <c r="H83" s="99"/>
      <c r="I83" s="3">
        <f t="shared" si="49"/>
        <v>23352.84</v>
      </c>
      <c r="J83" s="73"/>
      <c r="K83" s="73"/>
      <c r="L83" s="73">
        <v>23352.84</v>
      </c>
      <c r="M83" s="3">
        <f t="shared" si="50"/>
        <v>0</v>
      </c>
      <c r="N83" s="73"/>
      <c r="O83" s="72"/>
      <c r="P83" s="72"/>
    </row>
    <row r="84" spans="1:16" ht="30.75" customHeight="1">
      <c r="A84" s="76" t="s">
        <v>161</v>
      </c>
      <c r="B84" s="71"/>
      <c r="C84" s="72"/>
      <c r="D84" s="72"/>
      <c r="E84" s="3">
        <f t="shared" si="80"/>
        <v>698271.55</v>
      </c>
      <c r="F84" s="99"/>
      <c r="G84" s="99"/>
      <c r="H84" s="99">
        <v>698271.55</v>
      </c>
      <c r="I84" s="3">
        <f t="shared" si="49"/>
        <v>1006509.63</v>
      </c>
      <c r="J84" s="73"/>
      <c r="K84" s="73"/>
      <c r="L84" s="73">
        <v>1006509.63</v>
      </c>
      <c r="M84" s="3">
        <f t="shared" si="50"/>
        <v>0</v>
      </c>
      <c r="N84" s="73"/>
      <c r="O84" s="72"/>
      <c r="P84" s="72"/>
    </row>
    <row r="85" spans="1:16" ht="16.5" customHeight="1">
      <c r="A85" s="65" t="s">
        <v>42</v>
      </c>
      <c r="B85" s="5">
        <v>600</v>
      </c>
      <c r="C85" s="64"/>
      <c r="D85" s="64"/>
      <c r="E85" s="3">
        <f t="shared" si="80"/>
        <v>1048055.1599999999</v>
      </c>
      <c r="F85" s="100">
        <f>SUM(F86:F88)</f>
        <v>18192.689999999999</v>
      </c>
      <c r="G85" s="100">
        <f t="shared" ref="G85:H85" si="90">SUM(G86:G88)</f>
        <v>0</v>
      </c>
      <c r="H85" s="100">
        <f t="shared" si="90"/>
        <v>1029862.47</v>
      </c>
      <c r="I85" s="3">
        <f t="shared" si="49"/>
        <v>0</v>
      </c>
      <c r="J85" s="77">
        <f>SUM(J86:J88)</f>
        <v>0</v>
      </c>
      <c r="K85" s="77">
        <f t="shared" ref="K85:L85" si="91">SUM(K86:K88)</f>
        <v>0</v>
      </c>
      <c r="L85" s="77">
        <f t="shared" si="91"/>
        <v>0</v>
      </c>
      <c r="M85" s="3">
        <f t="shared" si="50"/>
        <v>0</v>
      </c>
      <c r="N85" s="77">
        <f>SUM(N86:N88)</f>
        <v>0</v>
      </c>
      <c r="O85" s="77">
        <f t="shared" ref="O85:P85" si="92">SUM(O86:O88)</f>
        <v>0</v>
      </c>
      <c r="P85" s="77">
        <f t="shared" si="92"/>
        <v>0</v>
      </c>
    </row>
    <row r="86" spans="1:16">
      <c r="A86" s="76" t="s">
        <v>209</v>
      </c>
      <c r="B86" s="64"/>
      <c r="C86" s="64"/>
      <c r="D86" s="64"/>
      <c r="E86" s="98">
        <f t="shared" si="80"/>
        <v>18192.689999999999</v>
      </c>
      <c r="F86" s="99">
        <v>18192.689999999999</v>
      </c>
      <c r="G86" s="99"/>
      <c r="H86" s="99"/>
      <c r="I86" s="3">
        <f t="shared" si="49"/>
        <v>0</v>
      </c>
      <c r="J86" s="64"/>
      <c r="K86" s="64"/>
      <c r="L86" s="64"/>
      <c r="M86" s="3">
        <f t="shared" si="50"/>
        <v>0</v>
      </c>
      <c r="N86" s="64"/>
      <c r="O86" s="64"/>
      <c r="P86" s="64"/>
    </row>
    <row r="87" spans="1:16" ht="30">
      <c r="A87" s="76" t="s">
        <v>210</v>
      </c>
      <c r="B87" s="64"/>
      <c r="C87" s="64"/>
      <c r="D87" s="64"/>
      <c r="E87" s="98">
        <f t="shared" si="80"/>
        <v>23352.84</v>
      </c>
      <c r="F87" s="99"/>
      <c r="G87" s="99"/>
      <c r="H87" s="99">
        <v>23352.84</v>
      </c>
      <c r="I87" s="3">
        <f t="shared" ref="I87:I88" si="93">J87+K87+L87</f>
        <v>0</v>
      </c>
      <c r="J87" s="64"/>
      <c r="K87" s="64"/>
      <c r="L87" s="64"/>
      <c r="M87" s="3">
        <f t="shared" ref="M87:M88" si="94">N87+O87+P87</f>
        <v>0</v>
      </c>
      <c r="N87" s="64"/>
      <c r="O87" s="64"/>
      <c r="P87" s="64"/>
    </row>
    <row r="88" spans="1:16" ht="30">
      <c r="A88" s="76" t="s">
        <v>211</v>
      </c>
      <c r="B88" s="64"/>
      <c r="C88" s="64"/>
      <c r="D88" s="64"/>
      <c r="E88" s="98">
        <f t="shared" si="80"/>
        <v>1006509.63</v>
      </c>
      <c r="F88" s="99"/>
      <c r="G88" s="99"/>
      <c r="H88" s="99">
        <v>1006509.63</v>
      </c>
      <c r="I88" s="3">
        <f t="shared" si="93"/>
        <v>0</v>
      </c>
      <c r="J88" s="64"/>
      <c r="K88" s="64"/>
      <c r="L88" s="64"/>
      <c r="M88" s="3">
        <f t="shared" si="94"/>
        <v>0</v>
      </c>
      <c r="N88" s="64"/>
      <c r="O88" s="64"/>
      <c r="P88" s="64"/>
    </row>
  </sheetData>
  <mergeCells count="7">
    <mergeCell ref="I4:L4"/>
    <mergeCell ref="M4:P4"/>
    <mergeCell ref="E4:H4"/>
    <mergeCell ref="A4:A5"/>
    <mergeCell ref="B4:B5"/>
    <mergeCell ref="C4:C5"/>
    <mergeCell ref="D4:D5"/>
  </mergeCells>
  <pageMargins left="0.31496062992125984" right="0.31496062992125984" top="0.35433070866141736" bottom="0.35433070866141736" header="0" footer="0"/>
  <pageSetup paperSize="9" scale="54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1"/>
  <sheetViews>
    <sheetView view="pageBreakPreview" zoomScale="60" workbookViewId="0">
      <selection activeCell="L7" sqref="L7"/>
    </sheetView>
  </sheetViews>
  <sheetFormatPr defaultRowHeight="15"/>
  <cols>
    <col min="1" max="1" width="23.5703125" customWidth="1"/>
    <col min="2" max="2" width="13.28515625" customWidth="1"/>
    <col min="3" max="3" width="12" customWidth="1"/>
    <col min="4" max="4" width="19.140625" customWidth="1"/>
    <col min="5" max="5" width="14.42578125" customWidth="1"/>
    <col min="6" max="6" width="15.5703125" customWidth="1"/>
    <col min="7" max="7" width="15.42578125" customWidth="1"/>
    <col min="8" max="8" width="13.42578125" customWidth="1"/>
    <col min="9" max="9" width="15.28515625" customWidth="1"/>
    <col min="10" max="10" width="17.42578125" customWidth="1"/>
    <col min="11" max="11" width="14.85546875" customWidth="1"/>
    <col min="12" max="12" width="17.42578125" customWidth="1"/>
  </cols>
  <sheetData>
    <row r="1" spans="1:12" ht="17.25" customHeight="1">
      <c r="A1" s="16"/>
      <c r="B1" s="16"/>
      <c r="C1" s="16"/>
      <c r="D1" s="16"/>
      <c r="E1" s="16"/>
      <c r="F1" s="16"/>
      <c r="G1" s="16"/>
      <c r="H1" s="16"/>
      <c r="I1" s="16"/>
      <c r="J1" s="16"/>
      <c r="K1" s="16" t="s">
        <v>37</v>
      </c>
    </row>
    <row r="2" spans="1:12" ht="27.75" customHeight="1">
      <c r="A2" s="16" t="s">
        <v>222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4" spans="1:12" ht="27.75" customHeight="1">
      <c r="A4" s="130" t="s">
        <v>140</v>
      </c>
      <c r="B4" s="130" t="s">
        <v>28</v>
      </c>
      <c r="C4" s="130" t="s">
        <v>141</v>
      </c>
      <c r="D4" s="133" t="s">
        <v>142</v>
      </c>
      <c r="E4" s="134"/>
      <c r="F4" s="134"/>
      <c r="G4" s="134"/>
      <c r="H4" s="134"/>
      <c r="I4" s="134"/>
      <c r="J4" s="134"/>
      <c r="K4" s="134"/>
      <c r="L4" s="135"/>
    </row>
    <row r="5" spans="1:12" ht="30" customHeight="1">
      <c r="A5" s="131"/>
      <c r="B5" s="131"/>
      <c r="C5" s="131"/>
      <c r="D5" s="136" t="s">
        <v>143</v>
      </c>
      <c r="E5" s="136"/>
      <c r="F5" s="136"/>
      <c r="G5" s="133" t="s">
        <v>73</v>
      </c>
      <c r="H5" s="134"/>
      <c r="I5" s="134"/>
      <c r="J5" s="134"/>
      <c r="K5" s="134"/>
      <c r="L5" s="135"/>
    </row>
    <row r="6" spans="1:12" ht="110.25" customHeight="1">
      <c r="A6" s="131"/>
      <c r="B6" s="131"/>
      <c r="C6" s="131"/>
      <c r="D6" s="136"/>
      <c r="E6" s="136"/>
      <c r="F6" s="136"/>
      <c r="G6" s="136" t="s">
        <v>144</v>
      </c>
      <c r="H6" s="136"/>
      <c r="I6" s="136"/>
      <c r="J6" s="134" t="s">
        <v>145</v>
      </c>
      <c r="K6" s="134"/>
      <c r="L6" s="135"/>
    </row>
    <row r="7" spans="1:12" ht="60">
      <c r="A7" s="132"/>
      <c r="B7" s="132"/>
      <c r="C7" s="132"/>
      <c r="D7" s="97" t="s">
        <v>214</v>
      </c>
      <c r="E7" s="102" t="s">
        <v>224</v>
      </c>
      <c r="F7" s="102" t="s">
        <v>225</v>
      </c>
      <c r="G7" s="97" t="s">
        <v>214</v>
      </c>
      <c r="H7" s="102" t="s">
        <v>226</v>
      </c>
      <c r="I7" s="102" t="s">
        <v>227</v>
      </c>
      <c r="J7" s="97" t="s">
        <v>214</v>
      </c>
      <c r="K7" s="102" t="s">
        <v>228</v>
      </c>
      <c r="L7" s="102" t="s">
        <v>223</v>
      </c>
    </row>
    <row r="8" spans="1:12">
      <c r="A8" s="53">
        <v>1</v>
      </c>
      <c r="B8" s="53">
        <v>2</v>
      </c>
      <c r="C8" s="53">
        <v>3</v>
      </c>
      <c r="D8" s="53">
        <v>4</v>
      </c>
      <c r="E8" s="53">
        <v>5</v>
      </c>
      <c r="F8" s="53">
        <v>6</v>
      </c>
      <c r="G8" s="53">
        <v>7</v>
      </c>
      <c r="H8" s="53">
        <v>8</v>
      </c>
      <c r="I8" s="53">
        <v>9</v>
      </c>
      <c r="J8" s="53">
        <v>10</v>
      </c>
      <c r="K8" s="53">
        <v>11</v>
      </c>
      <c r="L8" s="53">
        <v>12</v>
      </c>
    </row>
    <row r="9" spans="1:12" ht="51.75" customHeight="1">
      <c r="A9" s="6" t="s">
        <v>146</v>
      </c>
      <c r="B9" s="55" t="s">
        <v>147</v>
      </c>
      <c r="C9" s="54" t="s">
        <v>137</v>
      </c>
      <c r="D9" s="61">
        <v>244291.92</v>
      </c>
      <c r="E9" s="61">
        <f t="shared" ref="E9:F9" si="0">E10+E11</f>
        <v>1558109.63</v>
      </c>
      <c r="F9" s="61">
        <f t="shared" si="0"/>
        <v>555800</v>
      </c>
      <c r="G9" s="61">
        <v>244291.92</v>
      </c>
      <c r="H9" s="61">
        <f t="shared" ref="H9:L9" si="1">H10+H11</f>
        <v>1558109.63</v>
      </c>
      <c r="I9" s="61">
        <f t="shared" si="1"/>
        <v>555800</v>
      </c>
      <c r="J9" s="61">
        <f t="shared" si="1"/>
        <v>0</v>
      </c>
      <c r="K9" s="61">
        <f t="shared" si="1"/>
        <v>0</v>
      </c>
      <c r="L9" s="61">
        <f t="shared" si="1"/>
        <v>0</v>
      </c>
    </row>
    <row r="10" spans="1:12" ht="83.25" customHeight="1">
      <c r="A10" s="6" t="s">
        <v>148</v>
      </c>
      <c r="B10" s="56">
        <v>1001</v>
      </c>
      <c r="C10" s="54" t="s">
        <v>137</v>
      </c>
      <c r="D10" s="61"/>
      <c r="E10" s="61"/>
      <c r="F10" s="61"/>
      <c r="G10" s="61"/>
      <c r="H10" s="61"/>
      <c r="I10" s="61"/>
      <c r="J10" s="61"/>
      <c r="K10" s="61"/>
      <c r="L10" s="61"/>
    </row>
    <row r="11" spans="1:12" ht="74.25" customHeight="1">
      <c r="A11" s="6" t="s">
        <v>149</v>
      </c>
      <c r="B11" s="56">
        <v>2001</v>
      </c>
      <c r="C11" s="54"/>
      <c r="D11" s="61">
        <v>244291.92</v>
      </c>
      <c r="E11" s="61">
        <f>H11+K11</f>
        <v>1558109.63</v>
      </c>
      <c r="F11" s="61">
        <f t="shared" ref="F11" si="2">I11+L11</f>
        <v>555800</v>
      </c>
      <c r="G11" s="61">
        <v>244291.92</v>
      </c>
      <c r="H11" s="61">
        <f>'Таблица 2'!I41</f>
        <v>1558109.63</v>
      </c>
      <c r="I11" s="61">
        <f>'Таблица 2'!M41</f>
        <v>555800</v>
      </c>
      <c r="J11" s="61">
        <v>0</v>
      </c>
      <c r="K11" s="61">
        <v>0</v>
      </c>
      <c r="L11" s="61">
        <v>0</v>
      </c>
    </row>
  </sheetData>
  <mergeCells count="8">
    <mergeCell ref="A4:A7"/>
    <mergeCell ref="B4:B7"/>
    <mergeCell ref="C4:C7"/>
    <mergeCell ref="D4:L4"/>
    <mergeCell ref="D5:F6"/>
    <mergeCell ref="G5:L5"/>
    <mergeCell ref="G6:I6"/>
    <mergeCell ref="J6:L6"/>
  </mergeCells>
  <pageMargins left="0.31496062992125984" right="0.31496062992125984" top="0.35433070866141736" bottom="0.35433070866141736" header="0" footer="0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0"/>
  <sheetViews>
    <sheetView view="pageBreakPreview" zoomScale="60" workbookViewId="0">
      <selection activeCell="A56" sqref="A56"/>
    </sheetView>
  </sheetViews>
  <sheetFormatPr defaultRowHeight="15"/>
  <cols>
    <col min="1" max="1" width="70.85546875" customWidth="1"/>
    <col min="2" max="2" width="46.7109375" customWidth="1"/>
    <col min="3" max="3" width="49.140625" customWidth="1"/>
  </cols>
  <sheetData>
    <row r="1" spans="1:3" ht="15.75">
      <c r="A1" s="17"/>
      <c r="B1" s="17"/>
      <c r="C1" s="18" t="s">
        <v>38</v>
      </c>
    </row>
    <row r="2" spans="1:3" ht="28.5" customHeight="1">
      <c r="A2" s="17" t="s">
        <v>218</v>
      </c>
      <c r="B2" s="17"/>
      <c r="C2" s="17"/>
    </row>
    <row r="3" spans="1:3" ht="15.75">
      <c r="A3" s="17"/>
      <c r="B3" s="17"/>
      <c r="C3" s="17"/>
    </row>
    <row r="4" spans="1:3" ht="69" customHeight="1">
      <c r="A4" s="19" t="s">
        <v>1</v>
      </c>
      <c r="B4" s="19" t="s">
        <v>28</v>
      </c>
      <c r="C4" s="19" t="s">
        <v>39</v>
      </c>
    </row>
    <row r="5" spans="1:3" ht="15.75">
      <c r="A5" s="20">
        <v>1</v>
      </c>
      <c r="B5" s="20">
        <v>2</v>
      </c>
      <c r="C5" s="20">
        <v>3</v>
      </c>
    </row>
    <row r="6" spans="1:3" ht="26.25" customHeight="1">
      <c r="A6" s="21" t="s">
        <v>40</v>
      </c>
      <c r="B6" s="22" t="s">
        <v>41</v>
      </c>
      <c r="C6" s="32">
        <v>0</v>
      </c>
    </row>
    <row r="7" spans="1:3" ht="20.25" customHeight="1">
      <c r="A7" s="21" t="s">
        <v>42</v>
      </c>
      <c r="B7" s="22" t="s">
        <v>43</v>
      </c>
      <c r="C7" s="32">
        <v>0</v>
      </c>
    </row>
    <row r="8" spans="1:3" ht="21.75" customHeight="1">
      <c r="A8" s="21" t="s">
        <v>44</v>
      </c>
      <c r="B8" s="22" t="s">
        <v>45</v>
      </c>
      <c r="C8" s="32">
        <v>0</v>
      </c>
    </row>
    <row r="9" spans="1:3" ht="21.75" customHeight="1">
      <c r="A9" s="21" t="s">
        <v>46</v>
      </c>
      <c r="B9" s="22" t="s">
        <v>47</v>
      </c>
      <c r="C9" s="32">
        <v>0</v>
      </c>
    </row>
    <row r="10" spans="1:3" ht="18.75">
      <c r="C10" s="23"/>
    </row>
  </sheetData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8"/>
  <sheetViews>
    <sheetView view="pageBreakPreview" zoomScale="60" workbookViewId="0">
      <selection activeCell="A11" sqref="A11:C18"/>
    </sheetView>
  </sheetViews>
  <sheetFormatPr defaultRowHeight="15"/>
  <cols>
    <col min="1" max="1" width="78.140625" customWidth="1"/>
    <col min="2" max="2" width="37.42578125" customWidth="1"/>
    <col min="3" max="3" width="38.7109375" customWidth="1"/>
  </cols>
  <sheetData>
    <row r="1" spans="1:3" ht="15.75">
      <c r="A1" s="24"/>
      <c r="B1" s="24"/>
      <c r="C1" s="25" t="s">
        <v>48</v>
      </c>
    </row>
    <row r="2" spans="1:3" ht="15.75">
      <c r="A2" s="17" t="s">
        <v>189</v>
      </c>
      <c r="B2" s="24"/>
      <c r="C2" s="24"/>
    </row>
    <row r="3" spans="1:3" ht="15.75">
      <c r="A3" s="24"/>
      <c r="B3" s="24"/>
      <c r="C3" s="24"/>
    </row>
    <row r="4" spans="1:3" ht="15.75">
      <c r="A4" s="26" t="s">
        <v>1</v>
      </c>
      <c r="B4" s="26" t="s">
        <v>28</v>
      </c>
      <c r="C4" s="26" t="s">
        <v>49</v>
      </c>
    </row>
    <row r="5" spans="1:3" ht="15.75">
      <c r="A5" s="26">
        <v>1</v>
      </c>
      <c r="B5" s="26">
        <v>2</v>
      </c>
      <c r="C5" s="26">
        <v>3</v>
      </c>
    </row>
    <row r="6" spans="1:3" ht="27" customHeight="1">
      <c r="A6" s="27" t="s">
        <v>50</v>
      </c>
      <c r="B6" s="28" t="s">
        <v>41</v>
      </c>
      <c r="C6" s="94">
        <v>0</v>
      </c>
    </row>
    <row r="7" spans="1:3" ht="95.25" customHeight="1">
      <c r="A7" s="29" t="s">
        <v>51</v>
      </c>
      <c r="B7" s="22" t="s">
        <v>43</v>
      </c>
      <c r="C7" s="30">
        <v>0</v>
      </c>
    </row>
    <row r="8" spans="1:3" ht="48.75" customHeight="1">
      <c r="A8" s="31" t="s">
        <v>52</v>
      </c>
      <c r="B8" s="22" t="s">
        <v>45</v>
      </c>
      <c r="C8" s="94">
        <v>0</v>
      </c>
    </row>
    <row r="9" spans="1:3" ht="17.25" customHeight="1">
      <c r="A9" s="24"/>
      <c r="B9" s="24"/>
      <c r="C9" s="24"/>
    </row>
    <row r="10" spans="1:3" ht="15.75">
      <c r="A10" s="33"/>
      <c r="B10" s="33"/>
      <c r="C10" s="33"/>
    </row>
    <row r="11" spans="1:3" ht="81.75" customHeight="1">
      <c r="A11" s="82" t="s">
        <v>177</v>
      </c>
      <c r="B11" s="83"/>
      <c r="C11" s="84" t="s">
        <v>175</v>
      </c>
    </row>
    <row r="12" spans="1:3" ht="15.75" customHeight="1">
      <c r="A12" s="85"/>
      <c r="B12" s="35"/>
      <c r="C12" s="86"/>
    </row>
    <row r="13" spans="1:3" ht="15.75">
      <c r="A13" s="87"/>
      <c r="B13" s="35"/>
      <c r="C13" s="86"/>
    </row>
    <row r="14" spans="1:3" ht="15.75">
      <c r="A14" s="88" t="s">
        <v>172</v>
      </c>
      <c r="B14" s="89"/>
      <c r="C14" s="86" t="s">
        <v>173</v>
      </c>
    </row>
    <row r="15" spans="1:3" ht="15.75">
      <c r="A15" s="87"/>
      <c r="B15" s="35"/>
      <c r="C15" s="86"/>
    </row>
    <row r="16" spans="1:3" ht="15.75">
      <c r="A16" s="87"/>
      <c r="B16" s="35"/>
      <c r="C16" s="86"/>
    </row>
    <row r="17" spans="1:3" ht="15.75">
      <c r="A17" s="88" t="s">
        <v>215</v>
      </c>
      <c r="B17" s="89"/>
      <c r="C17" s="86" t="s">
        <v>174</v>
      </c>
    </row>
    <row r="18" spans="1:3" ht="15.75">
      <c r="A18" s="33"/>
      <c r="B18" s="33"/>
      <c r="C18" s="33"/>
    </row>
    <row r="19" spans="1:3" ht="15.75">
      <c r="A19" s="34"/>
      <c r="B19" s="35"/>
      <c r="C19" s="36"/>
    </row>
    <row r="20" spans="1:3" ht="15.75">
      <c r="A20" s="37"/>
      <c r="B20" s="35"/>
      <c r="C20" s="36"/>
    </row>
    <row r="21" spans="1:3" ht="15.75">
      <c r="A21" s="37"/>
      <c r="B21" s="35"/>
      <c r="C21" s="36"/>
    </row>
    <row r="22" spans="1:3" ht="15.75">
      <c r="A22" s="37"/>
      <c r="B22" s="35"/>
      <c r="C22" s="36"/>
    </row>
    <row r="23" spans="1:3" ht="15.75">
      <c r="A23" s="37"/>
      <c r="B23" s="35"/>
      <c r="C23" s="36"/>
    </row>
    <row r="24" spans="1:3" ht="15.75">
      <c r="A24" s="37"/>
      <c r="B24" s="35"/>
      <c r="C24" s="36"/>
    </row>
    <row r="25" spans="1:3" ht="15.75">
      <c r="A25" s="37"/>
      <c r="B25" s="35"/>
      <c r="C25" s="36"/>
    </row>
    <row r="26" spans="1:3" ht="15.75">
      <c r="A26" s="37"/>
      <c r="B26" s="35"/>
      <c r="C26" s="36"/>
    </row>
    <row r="27" spans="1:3" ht="15.75">
      <c r="A27" s="37"/>
      <c r="B27" s="35"/>
      <c r="C27" s="36"/>
    </row>
    <row r="28" spans="1:3" ht="15.75">
      <c r="A28" s="37"/>
      <c r="B28" s="35"/>
      <c r="C28" s="36"/>
    </row>
  </sheetData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план титул</vt:lpstr>
      <vt:lpstr>Таблица 1</vt:lpstr>
      <vt:lpstr>Таблица 2</vt:lpstr>
      <vt:lpstr>Таблица 2.1.</vt:lpstr>
      <vt:lpstr>Таблица 3</vt:lpstr>
      <vt:lpstr>Таблица 4</vt:lpstr>
      <vt:lpstr>'план титул'!Область_печати</vt:lpstr>
      <vt:lpstr>'Таблица 2'!Область_печати</vt:lpstr>
      <vt:lpstr>'Таблица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Пользователь Windows</cp:lastModifiedBy>
  <cp:lastPrinted>2017-08-29T14:54:39Z</cp:lastPrinted>
  <dcterms:created xsi:type="dcterms:W3CDTF">2016-05-25T03:20:39Z</dcterms:created>
  <dcterms:modified xsi:type="dcterms:W3CDTF">2018-08-20T13:33:46Z</dcterms:modified>
</cp:coreProperties>
</file>