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715"/>
  <workbookPr/>
  <mc:AlternateContent xmlns:mc="http://schemas.openxmlformats.org/markup-compatibility/2006">
    <mc:Choice Requires="x15">
      <x15ac:absPath xmlns:x15ac="http://schemas.microsoft.com/office/spreadsheetml/2010/11/ac" url="/Users/home/Downloads/"/>
    </mc:Choice>
  </mc:AlternateContent>
  <bookViews>
    <workbookView xWindow="0" yWindow="460" windowWidth="28800" windowHeight="12300" activeTab="6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  <sheet name="Иные" sheetId="11" r:id="rId7"/>
  </sheets>
  <definedNames>
    <definedName name="_xlnm.Print_Area" localSheetId="1">'Таблица 1'!$A$1:$L$76</definedName>
  </definedNames>
  <calcPr calcId="150001" refMode="R1C1" iterateDelta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" i="1" l="1"/>
  <c r="G33" i="1"/>
  <c r="EN29" i="11"/>
  <c r="DP29" i="11"/>
  <c r="H33" i="1"/>
  <c r="I11" i="9"/>
  <c r="I10" i="9"/>
  <c r="H10" i="9"/>
  <c r="G10" i="9"/>
  <c r="H17" i="1"/>
  <c r="F18" i="1"/>
  <c r="I62" i="7"/>
  <c r="I32" i="7"/>
  <c r="I18" i="7"/>
  <c r="I47" i="7"/>
  <c r="I44" i="7"/>
  <c r="P33" i="1"/>
  <c r="L33" i="1"/>
  <c r="P17" i="1"/>
  <c r="P18" i="1"/>
  <c r="N18" i="1"/>
  <c r="J33" i="1"/>
  <c r="J7" i="1"/>
  <c r="J25" i="1"/>
  <c r="I9" i="1"/>
  <c r="L17" i="1"/>
  <c r="L18" i="1"/>
  <c r="J18" i="1"/>
  <c r="H18" i="1"/>
  <c r="E9" i="1"/>
  <c r="O7" i="1"/>
  <c r="N7" i="1"/>
  <c r="P7" i="1"/>
  <c r="M9" i="1"/>
  <c r="L7" i="1"/>
  <c r="I33" i="1"/>
  <c r="H7" i="1"/>
  <c r="G7" i="1"/>
  <c r="F7" i="1"/>
  <c r="E21" i="1"/>
  <c r="G20" i="1"/>
  <c r="P20" i="1"/>
  <c r="O20" i="1"/>
  <c r="N20" i="1"/>
  <c r="L20" i="1"/>
  <c r="K20" i="1"/>
  <c r="J20" i="1"/>
  <c r="H20" i="1"/>
  <c r="F20" i="1"/>
  <c r="M22" i="1"/>
  <c r="I22" i="1"/>
  <c r="E22" i="1"/>
  <c r="M36" i="1"/>
  <c r="M35" i="1"/>
  <c r="I36" i="1"/>
  <c r="I35" i="1"/>
  <c r="O30" i="1"/>
  <c r="P30" i="1"/>
  <c r="N30" i="1"/>
  <c r="L30" i="1"/>
  <c r="J30" i="1"/>
  <c r="H30" i="1"/>
  <c r="G30" i="1"/>
  <c r="F30" i="1"/>
  <c r="M31" i="1"/>
  <c r="I31" i="1"/>
  <c r="E31" i="1"/>
  <c r="M32" i="1"/>
  <c r="I32" i="1"/>
  <c r="E32" i="1"/>
  <c r="E35" i="1"/>
  <c r="P16" i="1"/>
  <c r="P15" i="1"/>
  <c r="O16" i="1"/>
  <c r="O15" i="1"/>
  <c r="N16" i="1"/>
  <c r="N15" i="1"/>
  <c r="L16" i="1"/>
  <c r="L15" i="1"/>
  <c r="K16" i="1"/>
  <c r="K15" i="1"/>
  <c r="J16" i="1"/>
  <c r="J15" i="1"/>
  <c r="H16" i="1"/>
  <c r="H15" i="1"/>
  <c r="G16" i="1"/>
  <c r="G15" i="1"/>
  <c r="F16" i="1"/>
  <c r="P24" i="1"/>
  <c r="O24" i="1"/>
  <c r="N24" i="1"/>
  <c r="L24" i="1"/>
  <c r="K24" i="1"/>
  <c r="J24" i="1"/>
  <c r="H24" i="1"/>
  <c r="G24" i="1"/>
  <c r="F24" i="1"/>
  <c r="M19" i="1"/>
  <c r="I19" i="1"/>
  <c r="E19" i="1"/>
  <c r="M8" i="1"/>
  <c r="M7" i="1"/>
  <c r="I8" i="1"/>
  <c r="E8" i="1"/>
  <c r="I7" i="1"/>
  <c r="M13" i="1"/>
  <c r="M12" i="1"/>
  <c r="M11" i="1"/>
  <c r="M10" i="1"/>
  <c r="I13" i="1"/>
  <c r="I12" i="1"/>
  <c r="I11" i="1"/>
  <c r="I10" i="1"/>
  <c r="E13" i="1"/>
  <c r="E12" i="1"/>
  <c r="E11" i="1"/>
  <c r="E10" i="1"/>
  <c r="M34" i="1"/>
  <c r="M33" i="1"/>
  <c r="I34" i="1"/>
  <c r="I29" i="1"/>
  <c r="M29" i="1"/>
  <c r="M27" i="1"/>
  <c r="M26" i="1"/>
  <c r="M25" i="1"/>
  <c r="I27" i="1"/>
  <c r="I26" i="1"/>
  <c r="I25" i="1"/>
  <c r="M18" i="1"/>
  <c r="M17" i="1"/>
  <c r="I18" i="1"/>
  <c r="I17" i="1"/>
  <c r="M23" i="1"/>
  <c r="M21" i="1"/>
  <c r="I23" i="1"/>
  <c r="I21" i="1"/>
  <c r="P28" i="1"/>
  <c r="O28" i="1"/>
  <c r="N28" i="1"/>
  <c r="L28" i="1"/>
  <c r="K28" i="1"/>
  <c r="J28" i="1"/>
  <c r="H28" i="1"/>
  <c r="G28" i="1"/>
  <c r="F28" i="1"/>
  <c r="E23" i="1"/>
  <c r="E27" i="1"/>
  <c r="E26" i="1"/>
  <c r="E25" i="1"/>
  <c r="E29" i="1"/>
  <c r="E34" i="1"/>
  <c r="E33" i="1"/>
  <c r="E18" i="1"/>
  <c r="E17" i="1"/>
  <c r="H14" i="1"/>
  <c r="H36" i="1"/>
  <c r="G14" i="1"/>
  <c r="G36" i="1"/>
  <c r="L14" i="1"/>
  <c r="I24" i="1"/>
  <c r="M20" i="1"/>
  <c r="M24" i="1"/>
  <c r="E16" i="1"/>
  <c r="I20" i="1"/>
  <c r="I30" i="1"/>
  <c r="I15" i="1"/>
  <c r="M16" i="1"/>
  <c r="M15" i="1"/>
  <c r="I28" i="1"/>
  <c r="M28" i="1"/>
  <c r="E7" i="1"/>
  <c r="I16" i="1"/>
  <c r="M30" i="1"/>
  <c r="E20" i="1"/>
  <c r="E28" i="1"/>
  <c r="P14" i="1"/>
  <c r="O14" i="1"/>
  <c r="N14" i="1"/>
  <c r="J14" i="1"/>
  <c r="E30" i="1"/>
  <c r="D9" i="9"/>
  <c r="E24" i="1"/>
  <c r="F15" i="1"/>
  <c r="G9" i="9"/>
  <c r="D11" i="9"/>
  <c r="F9" i="9"/>
  <c r="I9" i="9"/>
  <c r="E9" i="9"/>
  <c r="H9" i="9"/>
  <c r="G11" i="9"/>
  <c r="F14" i="1"/>
  <c r="F36" i="1"/>
  <c r="E36" i="1"/>
  <c r="M14" i="1"/>
  <c r="I14" i="1"/>
  <c r="E15" i="1"/>
  <c r="E14" i="1"/>
</calcChain>
</file>

<file path=xl/sharedStrings.xml><?xml version="1.0" encoding="utf-8"?>
<sst xmlns="http://schemas.openxmlformats.org/spreadsheetml/2006/main" count="384" uniqueCount="286">
  <si>
    <t>Наименование показателя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</si>
  <si>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</si>
  <si>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</si>
  <si>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</si>
  <si>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</si>
  <si>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</si>
  <si>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из них оплата труда и начисления по оплате труда</t>
  </si>
  <si>
    <t>Код строки</t>
  </si>
  <si>
    <t>Уплата иных платежей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</si>
  <si>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</si>
  <si>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</si>
  <si>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</si>
  <si>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</si>
  <si>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</si>
  <si>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</si>
  <si>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</si>
  <si>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</si>
  <si>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</si>
  <si>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</si>
  <si>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</si>
  <si>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</si>
  <si>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</si>
  <si>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</si>
  <si>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</si>
  <si>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</si>
  <si>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</si>
  <si>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</si>
  <si>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</si>
  <si>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</si>
  <si>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</si>
  <si>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</si>
  <si>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</si>
  <si>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</si>
  <si>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</si>
  <si>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</si>
  <si>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</si>
  <si>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</si>
  <si>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</si>
  <si>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</si>
  <si>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</si>
  <si>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>I. Сведения о деятельности муниципального учреждения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</si>
  <si>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</si>
  <si>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</si>
  <si>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</si>
  <si>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</si>
  <si>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</si>
  <si>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</si>
  <si>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</si>
  <si>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</si>
  <si>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</si>
  <si>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</si>
  <si>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</si>
  <si>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</si>
  <si>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</si>
  <si>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</si>
  <si>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</si>
  <si>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</si>
  <si>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</si>
  <si>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</si>
  <si>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</si>
  <si>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</si>
  <si>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</si>
  <si>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</si>
  <si>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</si>
  <si>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</si>
  <si>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</si>
  <si>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</si>
  <si>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</si>
  <si>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</si>
  <si>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</si>
  <si>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</si>
  <si>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</si>
  <si>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</si>
  <si>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</si>
  <si>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</si>
  <si>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</si>
  <si>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</si>
  <si>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</si>
  <si>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</si>
  <si>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</si>
  <si>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</si>
  <si>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</si>
  <si>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</si>
  <si>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</si>
  <si>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</si>
  <si>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</si>
  <si>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</si>
  <si>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</si>
  <si>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</si>
  <si>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</si>
  <si>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</si>
  <si>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</si>
  <si>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</si>
  <si>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</si>
  <si>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</si>
  <si>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</si>
  <si>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</si>
  <si>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</si>
  <si>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</si>
  <si>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</si>
  <si>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</si>
  <si>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</si>
  <si>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</si>
  <si>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</si>
  <si>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</si>
  <si>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</si>
  <si>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</si>
  <si>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</si>
  <si>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</si>
  <si>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</si>
  <si>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1.2. Виды деятельности муниципального  учреждения (подразделения): </t>
  </si>
  <si>
    <t>Х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</si>
  <si>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</si>
  <si>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</si>
  <si>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</si>
  <si>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</si>
  <si>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</si>
  <si>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</si>
  <si>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</si>
  <si>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</si>
  <si>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</si>
  <si>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</si>
  <si>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</si>
  <si>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</si>
  <si>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</si>
  <si>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</si>
  <si>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</si>
  <si>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</si>
  <si>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X</t>
  </si>
  <si>
    <t>СУБКОСГУ
(Код аналитики)</t>
  </si>
  <si>
    <t>Фонд оплаты труда</t>
  </si>
  <si>
    <t>Иные выплаты персоналу учреждений, за исключением фонда оплаты труда</t>
  </si>
  <si>
    <t>Иные выплаты населению</t>
  </si>
  <si>
    <t>Налог на имущество организаций и земельного налога</t>
  </si>
  <si>
    <t>Уплата прочих налогов и сборов</t>
  </si>
  <si>
    <t>в том числе на оплату персоналу, всего:</t>
  </si>
  <si>
    <t>Вид расходов
в соотв. с КБК
(строки 200-260)</t>
  </si>
  <si>
    <t xml:space="preserve">Закупка товаров, работ, услуг в целях капитального ремонта государственного (муниципального)  имущества
Информация официального сайта Министерства финансов Российской Федерации: http://minfin.ru/ru/perfomance/budget/classandaccounting/?id_38=94716&amp;page_id=808&amp;popup=Y&amp;area_id=38##ixzz4VbuU55gH
</t>
  </si>
  <si>
    <t xml:space="preserve"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</t>
  </si>
  <si>
    <t xml:space="preserve">Прочая закупка товаров, работ и услуг для обеспечения государственных (муниципальных) нужд
</t>
  </si>
  <si>
    <t xml:space="preserve">Научно-исследовательские и опытно-конструкторские работы
</t>
  </si>
  <si>
    <t xml:space="preserve">Прочие расходы (кроме расходов на закупку товаров, работ, услуг)
</t>
  </si>
  <si>
    <t xml:space="preserve">Исполнение судебных актов Российской Федерации и мировых соглашений по возмещению вреда, причиненного в результате деятельности учреждения
</t>
  </si>
  <si>
    <t>Расходы на закупку товаров, работ, услуг, всего</t>
  </si>
  <si>
    <t>Социальные и иные выплаты населению</t>
  </si>
  <si>
    <t>Расходы на уплату налогов, сборов и иных платежей, всего</t>
  </si>
  <si>
    <t>Стипендии</t>
  </si>
  <si>
    <t>Пособия, компенсации и иные социальные выплаты гражданам, кроме публичных нормативных обязательств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</si>
  <si>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</si>
  <si>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ИНН/КПП  5038028420/503801001</t>
  </si>
  <si>
    <t>Московская область,г.Пушкино, ул. 50 лет ВЛКСМ дом 26</t>
  </si>
  <si>
    <t>1.1. Цели деятельности  муниципального учреждения (подразделения): Вовлечение граждан в систематические занятия физической культурой и спортом</t>
  </si>
  <si>
    <t>1.2.1. Развитие и содержание физкультурно-оздоровительных, спортивных сооружений. Оказание на основе таких сооружений физкультурно-оздоровительных и спортивных услуг</t>
  </si>
  <si>
    <t>1.2.2. Организация физкультурно-оздоровительных и спортивно-массовых мероприятий для граждан различных возрастных групп с учетом специфики их деятельности и соответствующих научно-методических рекомендаций</t>
  </si>
  <si>
    <t>1.2.3. Пропаганда массовой физической культуры, спорта, здорового образа жизни, основ знаний о физической культуре и спорте, популярных физкультурно-оздоровительных и спортивных программ, комплексов физических упражнений, а также издание массовой литературы и выпуск видео материалов в данной области</t>
  </si>
  <si>
    <t>1.2.4. Обеспечение участия спортивных команд и спортсменов МБУ «ФСК «Пушкино» в официальных спортивных мероприятиях, в том числе в областных, межрегиональных, всероссийских, международных официальных соревнованиях, а также учебно-тренировочных сборах и других мероприятиях по подготовке спортивных команд и спортсменов.</t>
  </si>
  <si>
    <t>1.2.5. Осуществление деятельности по подготовке спортсменов высокого класса</t>
  </si>
  <si>
    <t>1.2.6. Создание условий для широкого использования средств физической культуры и спорта в целях укрепления здоровья матери и ребенка</t>
  </si>
  <si>
    <t>-деятельность спортивных объектов</t>
  </si>
  <si>
    <t>-прокат инвентаря и оборудования для проведения досуга и отдыха</t>
  </si>
  <si>
    <t>-физкультурно-оздоровительная деятельность</t>
  </si>
  <si>
    <t>-торговля товарами и оборудованием спортивного назначения</t>
  </si>
  <si>
    <t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</t>
  </si>
  <si>
    <t>Цена единицы услуги(работы)</t>
  </si>
  <si>
    <t>Предоставление спортивного зала с предоставлением спортинвентаря (не более 35 человек), 1 час</t>
  </si>
  <si>
    <t>Предоставление теннисного стола с предоставлением спортинвентаря (не более 2-х человек), 1 час</t>
  </si>
  <si>
    <t>Предоставление футбольного поля (не более 40 человек), 1 час</t>
  </si>
  <si>
    <t>Посещение бассейна:</t>
  </si>
  <si>
    <t>Посещение большой чаши бассейна:</t>
  </si>
  <si>
    <t>Разовое посещение 1 человека, 45мин.</t>
  </si>
  <si>
    <t>Разовое посещение 1 человека с водной горкой, 45мин.</t>
  </si>
  <si>
    <t>Абонемент на 4 посещения в месяц</t>
  </si>
  <si>
    <t>Абонемент на 8 посещений в месяц</t>
  </si>
  <si>
    <t>Посещение групп обучения плаванию: абонемент на 4 посещения в месяц</t>
  </si>
  <si>
    <t>Посещение групп обучения плаванию: абонемент на 8 посещений в месяц</t>
  </si>
  <si>
    <t>Предоставление одной дорожки большой чаши бассейна (не более 8 человек), 45мин.</t>
  </si>
  <si>
    <t>Посещение малой чаши бассейна:</t>
  </si>
  <si>
    <t>Разовое посещение 1 ребенка до 7 лет, 45мин.</t>
  </si>
  <si>
    <t>Предоставление малой чаши бассейна (не более 11 детей до 7-ми лет), 45мин.</t>
  </si>
  <si>
    <t>Посещение турецкой бани «Хаммам» (в течение сеанса плавания), 1 человек</t>
  </si>
  <si>
    <t>Предоставление «Хаммам» полностью в течение сеанса плавания, 45 мин.</t>
  </si>
  <si>
    <t>Предоставление всего бассейна, 45 мин.</t>
  </si>
  <si>
    <t>Индивидуальные занятия обучения плаванию, 45 мин.</t>
  </si>
  <si>
    <t>Посещение сауны, 2 часа</t>
  </si>
  <si>
    <t>Посещение солярия, 1 мин.</t>
  </si>
  <si>
    <t>Посещение группы обучения футболу, 1 человек, 1 месяц</t>
  </si>
  <si>
    <t>Посещение группы обучения гребле, 1 человек, 1 месяц</t>
  </si>
  <si>
    <t>Посещение открытого катка, 1 человек, 1час</t>
  </si>
  <si>
    <t>Прокат коньков (с учетом стоимости входа на каток), 1 час</t>
  </si>
  <si>
    <t>Прокат лодок и катамаранов на водно-спортивной базе «Серебрянка», 1 час</t>
  </si>
  <si>
    <t>Разовое посещение тренажерного зала, 1 человек, 1 час</t>
  </si>
  <si>
    <t xml:space="preserve">Наименование услуги (работы), 
единица измерения
</t>
  </si>
  <si>
    <t>Предоставление большой чаши бассейна (не более 34 человек), 45 мин</t>
  </si>
  <si>
    <t>Муниципальное_бюджетное учреждение "Физкультурно-спортивный комплекс "Пушкино"________</t>
  </si>
  <si>
    <r>
      <t xml:space="preserve">в соответствии с </t>
    </r>
    <r>
      <rPr>
        <b/>
        <u/>
        <sz val="12"/>
        <color theme="1"/>
        <rFont val="Times New Roman"/>
        <family val="1"/>
        <charset val="204"/>
      </rPr>
      <t>Федеральным законом</t>
    </r>
    <r>
      <rPr>
        <b/>
        <sz val="12"/>
        <color theme="1"/>
        <rFont val="Times New Roman"/>
        <family val="1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</si>
  <si>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План финансово-хозяйственной деятельности</t>
  </si>
  <si>
    <t xml:space="preserve"> Муниципального бюджетного учреждения "Физкультурно-спортивный комплекс "Пушкино"</t>
  </si>
  <si>
    <t xml:space="preserve">Раздел III. Показатели по поступлениям и выплатам </t>
  </si>
  <si>
    <t>Справочная информация</t>
  </si>
  <si>
    <t xml:space="preserve">Раздел  V.  </t>
  </si>
  <si>
    <t xml:space="preserve">  Раздел II.  Показатели финансового состояния учреждения на "01" января 2018 года</t>
  </si>
  <si>
    <t>Первый год планового периода
2019</t>
  </si>
  <si>
    <t>Второй год планового периода
2020</t>
  </si>
  <si>
    <t>на 2018г. очередной финансовый год</t>
  </si>
  <si>
    <t>на 2019г.     1-ый год планового периода</t>
  </si>
  <si>
    <t>на 2020г.     2-ой год планового периода</t>
  </si>
  <si>
    <t>на 2019г.         1-ый год планового периода</t>
  </si>
  <si>
    <t>на 2020г.                        2-ой год планового периода</t>
  </si>
  <si>
    <t xml:space="preserve"> Раздел  IV.  Сведения о средствах, поступающих во временное распоряжение учреждения (подразделения) на 2018 год</t>
  </si>
  <si>
    <t>СВЕДЕНИЯ</t>
  </si>
  <si>
    <t>ОБ ОПЕРАЦИЯХ С ЦЕЛЕВЫМИ СУБСИДИЯМИ, ПРЕДОСТАВЛЕННЫМИ МУНИЦИПАЛЬНОМУ УЧРЕЖДЕНИЮ НА 20</t>
  </si>
  <si>
    <t>18</t>
  </si>
  <si>
    <t xml:space="preserve"> Г.</t>
  </si>
  <si>
    <t>Форма по ОКУД</t>
  </si>
  <si>
    <t>0501016</t>
  </si>
  <si>
    <t>от "</t>
  </si>
  <si>
    <t>"</t>
  </si>
  <si>
    <t xml:space="preserve"> г.</t>
  </si>
  <si>
    <t>Дата</t>
  </si>
  <si>
    <t>Муниципальное</t>
  </si>
  <si>
    <t>МУНИЦИПАЛЬНОЕ БЮДЖЕТНОЕ УЧРЕЖДЕНИЕ "ФИЗКУЛЬТУРНО-СПОРТИВНЫЙ КОМПЛЕКС "ПУШКИНО"</t>
  </si>
  <si>
    <t>48776135</t>
  </si>
  <si>
    <t>учреждение (подразделение)</t>
  </si>
  <si>
    <t>по ОКПО</t>
  </si>
  <si>
    <t>ИНН/КПП</t>
  </si>
  <si>
    <t xml:space="preserve"> 5038028420/503801001</t>
  </si>
  <si>
    <t>Дата представления предыдущих Сведений</t>
  </si>
  <si>
    <t>Наименование бюджета</t>
  </si>
  <si>
    <t xml:space="preserve">бюджет города Пушкино </t>
  </si>
  <si>
    <t>по ОКТМО</t>
  </si>
  <si>
    <t>46647101</t>
  </si>
  <si>
    <t>Наименование органа, осуществляющего</t>
  </si>
  <si>
    <t>функции и полномочия учредителя</t>
  </si>
  <si>
    <t>Глава по БК</t>
  </si>
  <si>
    <t>710</t>
  </si>
  <si>
    <t>Комитет по финансовой и налоговой политике Администрации Пушкинского муниципального района</t>
  </si>
  <si>
    <t>ведение лицевого счета</t>
  </si>
  <si>
    <t>Единица измерения: руб. (с точностью до второго десятичного знака)</t>
  </si>
  <si>
    <t>по ОКЕИ</t>
  </si>
  <si>
    <t>383</t>
  </si>
  <si>
    <t>Наименование субсидии</t>
  </si>
  <si>
    <t>Код
субсидии</t>
  </si>
  <si>
    <t>Код 
по бюджетной классификации Российской Федерации</t>
  </si>
  <si>
    <t>Код объекта ФАИП</t>
  </si>
  <si>
    <t>Разрешенный к использованию</t>
  </si>
  <si>
    <t>Суммы возврата дебиторской задолженности прошлых лет</t>
  </si>
  <si>
    <t>Планируемые</t>
  </si>
  <si>
    <t>остаток субсидии прошлых лет</t>
  </si>
  <si>
    <t>на начало 20</t>
  </si>
  <si>
    <t>код</t>
  </si>
  <si>
    <t>сумма</t>
  </si>
  <si>
    <t>поступления</t>
  </si>
  <si>
    <t>выплаты</t>
  </si>
  <si>
    <t>Приобретение навесного оборудования для трактора</t>
  </si>
  <si>
    <t>000 0000 0000000000 244</t>
  </si>
  <si>
    <t>710099963</t>
  </si>
  <si>
    <t>х</t>
  </si>
  <si>
    <t>Номер страницы</t>
  </si>
  <si>
    <t>1</t>
  </si>
  <si>
    <t>Руководитель</t>
  </si>
  <si>
    <t>Минаев Н.В.</t>
  </si>
  <si>
    <t>Всего страниц</t>
  </si>
  <si>
    <t>(подпись)</t>
  </si>
  <si>
    <t>(расшифровка подписи)</t>
  </si>
  <si>
    <t>ОТМЕТКА ОРГАНА, ОСУЩЕСТВЛЯЮЩЕГО ВЕДЕНИЕ ЛИЦЕВОГО СЧЕТА,</t>
  </si>
  <si>
    <t>О ПРИНЯТИИ НАСТОЯЩИХ СВЕДЕНИЙ</t>
  </si>
  <si>
    <t>Главный бухгалтер</t>
  </si>
  <si>
    <t>Ответственный</t>
  </si>
  <si>
    <t>исполнитель</t>
  </si>
  <si>
    <t>(должность)</t>
  </si>
  <si>
    <t>(телефон)</t>
  </si>
  <si>
    <t>Исполнение наказов депутатов в соответствии с адресным перечнем МБУ "ФСК"Пушкино"</t>
  </si>
  <si>
    <t>Золотцева Е.П.</t>
  </si>
  <si>
    <t>8 (496) 532 28 70</t>
  </si>
  <si>
    <t>710099964</t>
  </si>
  <si>
    <t>01</t>
  </si>
  <si>
    <t>710099985</t>
  </si>
  <si>
    <t>710099987</t>
  </si>
  <si>
    <t>Приобретение спортивной формы</t>
  </si>
  <si>
    <t>Приобретение модульного сооружения из 4-х блок контейнеров и производство работ по устройству фундамента на винтовых сваях, Текущий ремонт помещений «Физкультурно-спортивного комплекса «Пушкино»</t>
  </si>
  <si>
    <t>" 01" декабря 2018 г.</t>
  </si>
  <si>
    <t>на "01" декабря 2018 года</t>
  </si>
  <si>
    <t>Раздел III.I  Показатели выплат по расходам на закупку товаров, работ, услуг учреждения (подразделения) на "01" декабря 2018 года</t>
  </si>
  <si>
    <t>декабря</t>
  </si>
  <si>
    <r>
      <rPr>
        <b/>
        <sz val="8"/>
        <rFont val="Times New Roman"/>
        <family val="1"/>
        <charset val="204"/>
      </rPr>
      <t xml:space="preserve">Приложение №1
</t>
    </r>
    <r>
      <rPr>
        <sz val="8"/>
        <rFont val="Times New Roman"/>
        <family val="1"/>
        <charset val="204"/>
      </rPr>
      <t>к Постановлению администрации Пушкинского муниципального района
Московской области
от "05"</t>
    </r>
    <r>
      <rPr>
        <sz val="8"/>
        <color theme="0"/>
        <rFont val="Times New Roman"/>
        <family val="1"/>
        <charset val="204"/>
      </rPr>
      <t xml:space="preserve"> </t>
    </r>
    <r>
      <rPr>
        <sz val="8"/>
        <color theme="1"/>
        <rFont val="Times New Roman"/>
      </rPr>
      <t xml:space="preserve">декабря </t>
    </r>
    <r>
      <rPr>
        <sz val="8"/>
        <rFont val="Times New Roman"/>
        <family val="1"/>
        <charset val="204"/>
      </rPr>
      <t xml:space="preserve"> 2018г</t>
    </r>
    <r>
      <rPr>
        <sz val="8"/>
        <color theme="1"/>
        <rFont val="Times New Roman"/>
      </rPr>
      <t>. № 2513</t>
    </r>
  </si>
  <si>
    <t>Приложение №2
к Постановлению администрации Пушкинского муниципального района Московской области
от "05" декабря 2018г № 2513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</si>
</sst>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indexed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6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8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8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Fill="1" applyBorder="1"/>
    <xf numFmtId="0" fontId="3" fillId="0" borderId="0" xfId="0" applyFont="1"/>
    <xf numFmtId="0" fontId="3" fillId="0" borderId="0" xfId="0" applyFont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3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6" xfId="0" applyFont="1" applyFill="1" applyBorder="1"/>
    <xf numFmtId="0" fontId="6" fillId="0" borderId="0" xfId="0" applyFont="1" applyFill="1" applyAlignment="1"/>
    <xf numFmtId="0" fontId="6" fillId="0" borderId="5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  <xf numFmtId="0" fontId="11" fillId="0" borderId="0" xfId="0" applyFont="1"/>
    <xf numFmtId="0" fontId="9" fillId="0" borderId="0" xfId="0" applyFont="1"/>
    <xf numFmtId="0" fontId="14" fillId="0" borderId="0" xfId="1" applyFont="1" applyFill="1" applyAlignment="1" applyProtection="1">
      <alignment horizontal="justify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1" xfId="0" applyFont="1" applyBorder="1"/>
    <xf numFmtId="0" fontId="10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9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" fontId="9" fillId="0" borderId="1" xfId="0" applyNumberFormat="1" applyFont="1" applyBorder="1" applyAlignment="1">
      <alignment horizont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16" fillId="0" borderId="0" xfId="0" applyNumberFormat="1" applyFont="1" applyBorder="1" applyAlignment="1">
      <alignment horizontal="left"/>
    </xf>
    <xf numFmtId="0" fontId="18" fillId="0" borderId="0" xfId="0" applyNumberFormat="1" applyFont="1" applyFill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 vertical="center"/>
    </xf>
    <xf numFmtId="0" fontId="19" fillId="0" borderId="0" xfId="0" applyNumberFormat="1" applyFont="1" applyBorder="1" applyAlignment="1">
      <alignment horizontal="left" vertical="center"/>
    </xf>
    <xf numFmtId="0" fontId="19" fillId="0" borderId="0" xfId="0" applyNumberFormat="1" applyFont="1" applyBorder="1" applyAlignment="1">
      <alignment horizontal="right" vertical="center"/>
    </xf>
    <xf numFmtId="0" fontId="19" fillId="0" borderId="0" xfId="0" applyNumberFormat="1" applyFont="1" applyBorder="1" applyAlignment="1">
      <alignment horizontal="right"/>
    </xf>
    <xf numFmtId="0" fontId="19" fillId="0" borderId="0" xfId="0" applyNumberFormat="1" applyFont="1" applyBorder="1" applyAlignment="1">
      <alignment horizontal="left" wrapText="1"/>
    </xf>
    <xf numFmtId="0" fontId="20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19" fillId="0" borderId="34" xfId="0" applyNumberFormat="1" applyFont="1" applyBorder="1" applyAlignment="1">
      <alignment horizontal="left"/>
    </xf>
    <xf numFmtId="0" fontId="19" fillId="0" borderId="35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 vertical="top"/>
    </xf>
    <xf numFmtId="0" fontId="19" fillId="0" borderId="36" xfId="0" applyNumberFormat="1" applyFont="1" applyBorder="1" applyAlignment="1">
      <alignment horizontal="left" vertical="top"/>
    </xf>
    <xf numFmtId="0" fontId="19" fillId="0" borderId="8" xfId="0" applyNumberFormat="1" applyFont="1" applyBorder="1" applyAlignment="1">
      <alignment horizontal="left" vertical="top"/>
    </xf>
    <xf numFmtId="0" fontId="19" fillId="0" borderId="37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/>
    </xf>
    <xf numFmtId="0" fontId="23" fillId="0" borderId="47" xfId="0" applyNumberFormat="1" applyFont="1" applyBorder="1" applyAlignment="1">
      <alignment horizontal="center"/>
    </xf>
    <xf numFmtId="0" fontId="23" fillId="0" borderId="48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0" fontId="23" fillId="0" borderId="50" xfId="0" applyNumberFormat="1" applyFont="1" applyBorder="1" applyAlignment="1">
      <alignment horizontal="center"/>
    </xf>
    <xf numFmtId="0" fontId="21" fillId="0" borderId="49" xfId="0" applyNumberFormat="1" applyFont="1" applyBorder="1" applyAlignment="1">
      <alignment horizontal="left"/>
    </xf>
    <xf numFmtId="0" fontId="19" fillId="0" borderId="5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 vertical="top"/>
    </xf>
    <xf numFmtId="0" fontId="22" fillId="0" borderId="51" xfId="0" applyNumberFormat="1" applyFont="1" applyBorder="1" applyAlignment="1">
      <alignment horizontal="left"/>
    </xf>
    <xf numFmtId="0" fontId="22" fillId="0" borderId="52" xfId="0" applyNumberFormat="1" applyFont="1" applyBorder="1" applyAlignment="1">
      <alignment horizontal="left"/>
    </xf>
    <xf numFmtId="0" fontId="22" fillId="0" borderId="53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4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/>
    </xf>
    <xf numFmtId="4" fontId="10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49" fontId="6" fillId="2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top" wrapText="1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 wrapText="1"/>
    </xf>
    <xf numFmtId="0" fontId="11" fillId="0" borderId="0" xfId="0" applyNumberFormat="1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11" fillId="0" borderId="0" xfId="0" applyFont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9" fillId="0" borderId="0" xfId="0" applyFont="1" applyFill="1" applyAlignment="1">
      <alignment horizontal="right" vertical="top" wrapText="1"/>
    </xf>
    <xf numFmtId="0" fontId="11" fillId="0" borderId="0" xfId="0" applyFont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22" fillId="0" borderId="18" xfId="0" applyNumberFormat="1" applyFont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9" fillId="0" borderId="16" xfId="0" applyNumberFormat="1" applyFont="1" applyFill="1" applyBorder="1" applyAlignment="1">
      <alignment horizontal="center" vertical="center"/>
    </xf>
    <xf numFmtId="4" fontId="19" fillId="0" borderId="41" xfId="0" applyNumberFormat="1" applyFont="1" applyFill="1" applyBorder="1" applyAlignment="1">
      <alignment horizontal="center" vertical="center"/>
    </xf>
    <xf numFmtId="0" fontId="19" fillId="0" borderId="38" xfId="0" applyNumberFormat="1" applyFont="1" applyBorder="1" applyAlignment="1">
      <alignment horizontal="center" vertical="center"/>
    </xf>
    <xf numFmtId="0" fontId="19" fillId="0" borderId="9" xfId="0" applyNumberFormat="1" applyFont="1" applyBorder="1" applyAlignment="1">
      <alignment horizontal="center" vertical="center"/>
    </xf>
    <xf numFmtId="49" fontId="19" fillId="0" borderId="17" xfId="0" applyNumberFormat="1" applyFont="1" applyFill="1" applyBorder="1" applyAlignment="1">
      <alignment horizontal="center"/>
    </xf>
    <xf numFmtId="49" fontId="19" fillId="0" borderId="18" xfId="0" applyNumberFormat="1" applyFont="1" applyFill="1" applyBorder="1" applyAlignment="1">
      <alignment horizontal="center"/>
    </xf>
    <xf numFmtId="49" fontId="19" fillId="0" borderId="19" xfId="0" applyNumberFormat="1" applyFont="1" applyFill="1" applyBorder="1" applyAlignment="1">
      <alignment horizontal="center"/>
    </xf>
    <xf numFmtId="49" fontId="19" fillId="0" borderId="20" xfId="0" applyNumberFormat="1" applyFont="1" applyFill="1" applyBorder="1" applyAlignment="1">
      <alignment horizontal="center"/>
    </xf>
    <xf numFmtId="49" fontId="19" fillId="0" borderId="8" xfId="0" applyNumberFormat="1" applyFont="1" applyFill="1" applyBorder="1" applyAlignment="1">
      <alignment horizontal="center"/>
    </xf>
    <xf numFmtId="49" fontId="19" fillId="0" borderId="21" xfId="0" applyNumberFormat="1" applyFont="1" applyFill="1" applyBorder="1" applyAlignment="1">
      <alignment horizontal="center"/>
    </xf>
    <xf numFmtId="49" fontId="19" fillId="0" borderId="30" xfId="0" applyNumberFormat="1" applyFont="1" applyFill="1" applyBorder="1" applyAlignment="1">
      <alignment horizontal="center"/>
    </xf>
    <xf numFmtId="49" fontId="19" fillId="0" borderId="3" xfId="0" applyNumberFormat="1" applyFont="1" applyFill="1" applyBorder="1" applyAlignment="1">
      <alignment horizontal="center"/>
    </xf>
    <xf numFmtId="49" fontId="19" fillId="0" borderId="31" xfId="0" applyNumberFormat="1" applyFont="1" applyFill="1" applyBorder="1" applyAlignment="1">
      <alignment horizontal="center"/>
    </xf>
    <xf numFmtId="0" fontId="19" fillId="0" borderId="32" xfId="0" applyNumberFormat="1" applyFont="1" applyBorder="1" applyAlignment="1">
      <alignment horizontal="center" vertical="center"/>
    </xf>
    <xf numFmtId="0" fontId="19" fillId="0" borderId="18" xfId="0" applyNumberFormat="1" applyFont="1" applyBorder="1" applyAlignment="1">
      <alignment horizontal="center" vertical="center"/>
    </xf>
    <xf numFmtId="0" fontId="19" fillId="0" borderId="34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/>
    </xf>
    <xf numFmtId="0" fontId="19" fillId="0" borderId="36" xfId="0" applyNumberFormat="1" applyFont="1" applyBorder="1" applyAlignment="1">
      <alignment horizontal="center" vertical="center"/>
    </xf>
    <xf numFmtId="0" fontId="19" fillId="0" borderId="8" xfId="0" applyNumberFormat="1" applyFont="1" applyBorder="1" applyAlignment="1">
      <alignment horizontal="center" vertical="center"/>
    </xf>
    <xf numFmtId="49" fontId="19" fillId="0" borderId="13" xfId="0" applyNumberFormat="1" applyFont="1" applyFill="1" applyBorder="1" applyAlignment="1">
      <alignment horizontal="center"/>
    </xf>
    <xf numFmtId="2" fontId="19" fillId="0" borderId="13" xfId="0" applyNumberFormat="1" applyFont="1" applyFill="1" applyBorder="1" applyAlignment="1">
      <alignment horizontal="center"/>
    </xf>
    <xf numFmtId="4" fontId="19" fillId="0" borderId="13" xfId="0" applyNumberFormat="1" applyFont="1" applyFill="1" applyBorder="1" applyAlignment="1">
      <alignment horizontal="center"/>
    </xf>
    <xf numFmtId="4" fontId="19" fillId="0" borderId="14" xfId="0" applyNumberFormat="1" applyFont="1" applyFill="1" applyBorder="1" applyAlignment="1">
      <alignment horizontal="center"/>
    </xf>
    <xf numFmtId="0" fontId="19" fillId="0" borderId="1" xfId="0" applyNumberFormat="1" applyFont="1" applyBorder="1" applyAlignment="1">
      <alignment horizontal="center" vertical="top"/>
    </xf>
    <xf numFmtId="0" fontId="22" fillId="0" borderId="18" xfId="0" applyNumberFormat="1" applyFont="1" applyBorder="1" applyAlignment="1">
      <alignment horizontal="center" vertical="top"/>
    </xf>
    <xf numFmtId="0" fontId="22" fillId="0" borderId="0" xfId="0" applyNumberFormat="1" applyFont="1" applyBorder="1" applyAlignment="1">
      <alignment horizontal="center" vertical="top"/>
    </xf>
    <xf numFmtId="2" fontId="19" fillId="0" borderId="40" xfId="0" applyNumberFormat="1" applyFont="1" applyFill="1" applyBorder="1" applyAlignment="1">
      <alignment horizontal="center" vertical="center"/>
    </xf>
    <xf numFmtId="2" fontId="19" fillId="0" borderId="10" xfId="0" applyNumberFormat="1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49" fontId="19" fillId="0" borderId="38" xfId="0" applyNumberFormat="1" applyFont="1" applyBorder="1" applyAlignment="1">
      <alignment horizontal="center" vertical="center"/>
    </xf>
    <xf numFmtId="2" fontId="19" fillId="0" borderId="38" xfId="0" applyNumberFormat="1" applyFont="1" applyFill="1" applyBorder="1" applyAlignment="1">
      <alignment horizontal="center" vertical="center"/>
    </xf>
    <xf numFmtId="0" fontId="19" fillId="0" borderId="0" xfId="0" applyNumberFormat="1" applyFont="1" applyBorder="1" applyAlignment="1">
      <alignment horizontal="right"/>
    </xf>
    <xf numFmtId="0" fontId="22" fillId="0" borderId="0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/>
    </xf>
    <xf numFmtId="0" fontId="22" fillId="0" borderId="0" xfId="0" applyNumberFormat="1" applyFont="1" applyFill="1" applyBorder="1" applyAlignment="1">
      <alignment horizontal="center"/>
    </xf>
    <xf numFmtId="49" fontId="22" fillId="0" borderId="8" xfId="0" applyNumberFormat="1" applyFont="1" applyFill="1" applyBorder="1" applyAlignment="1">
      <alignment horizontal="center"/>
    </xf>
    <xf numFmtId="0" fontId="23" fillId="0" borderId="46" xfId="0" applyNumberFormat="1" applyFont="1" applyBorder="1" applyAlignment="1">
      <alignment horizontal="center"/>
    </xf>
    <xf numFmtId="0" fontId="23" fillId="0" borderId="47" xfId="0" applyNumberFormat="1" applyFont="1" applyBorder="1" applyAlignment="1">
      <alignment horizontal="center"/>
    </xf>
    <xf numFmtId="0" fontId="23" fillId="0" borderId="49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0" fontId="19" fillId="0" borderId="3" xfId="0" applyNumberFormat="1" applyFont="1" applyFill="1" applyBorder="1" applyAlignment="1">
      <alignment horizontal="left" vertical="top" wrapText="1"/>
    </xf>
    <xf numFmtId="0" fontId="19" fillId="0" borderId="31" xfId="0" applyNumberFormat="1" applyFont="1" applyFill="1" applyBorder="1" applyAlignment="1">
      <alignment horizontal="left" vertical="top" wrapText="1"/>
    </xf>
    <xf numFmtId="49" fontId="19" fillId="0" borderId="39" xfId="0" applyNumberFormat="1" applyFont="1" applyFill="1" applyBorder="1" applyAlignment="1">
      <alignment horizontal="center" vertical="center"/>
    </xf>
    <xf numFmtId="49" fontId="19" fillId="0" borderId="38" xfId="0" applyNumberFormat="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center" wrapText="1"/>
    </xf>
    <xf numFmtId="49" fontId="19" fillId="0" borderId="42" xfId="0" applyNumberFormat="1" applyFont="1" applyFill="1" applyBorder="1" applyAlignment="1">
      <alignment horizontal="center"/>
    </xf>
    <xf numFmtId="49" fontId="19" fillId="0" borderId="43" xfId="0" applyNumberFormat="1" applyFont="1" applyFill="1" applyBorder="1" applyAlignment="1">
      <alignment horizontal="center"/>
    </xf>
    <xf numFmtId="49" fontId="19" fillId="0" borderId="44" xfId="0" applyNumberFormat="1" applyFont="1" applyFill="1" applyBorder="1" applyAlignment="1">
      <alignment horizontal="center"/>
    </xf>
    <xf numFmtId="0" fontId="19" fillId="0" borderId="40" xfId="0" applyNumberFormat="1" applyFont="1" applyFill="1" applyBorder="1" applyAlignment="1">
      <alignment horizontal="center"/>
    </xf>
    <xf numFmtId="0" fontId="19" fillId="0" borderId="10" xfId="0" applyNumberFormat="1" applyFont="1" applyFill="1" applyBorder="1" applyAlignment="1">
      <alignment horizontal="center"/>
    </xf>
    <xf numFmtId="0" fontId="19" fillId="0" borderId="45" xfId="0" applyNumberFormat="1" applyFont="1" applyFill="1" applyBorder="1" applyAlignment="1">
      <alignment horizontal="center"/>
    </xf>
    <xf numFmtId="49" fontId="19" fillId="2" borderId="39" xfId="0" applyNumberFormat="1" applyFont="1" applyFill="1" applyBorder="1" applyAlignment="1">
      <alignment horizontal="center" vertical="center"/>
    </xf>
    <xf numFmtId="49" fontId="19" fillId="2" borderId="38" xfId="0" applyNumberFormat="1" applyFont="1" applyFill="1" applyBorder="1" applyAlignment="1">
      <alignment horizontal="center" vertical="center"/>
    </xf>
    <xf numFmtId="49" fontId="24" fillId="2" borderId="13" xfId="0" applyNumberFormat="1" applyFont="1" applyFill="1" applyBorder="1" applyAlignment="1">
      <alignment horizontal="center" wrapText="1"/>
    </xf>
    <xf numFmtId="0" fontId="19" fillId="2" borderId="3" xfId="0" applyNumberFormat="1" applyFont="1" applyFill="1" applyBorder="1" applyAlignment="1">
      <alignment horizontal="left" vertical="top" wrapText="1"/>
    </xf>
    <xf numFmtId="0" fontId="19" fillId="2" borderId="31" xfId="0" applyNumberFormat="1" applyFont="1" applyFill="1" applyBorder="1" applyAlignment="1">
      <alignment horizontal="left" vertical="top" wrapText="1"/>
    </xf>
    <xf numFmtId="0" fontId="19" fillId="0" borderId="4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/>
    </xf>
    <xf numFmtId="0" fontId="19" fillId="0" borderId="5" xfId="0" applyNumberFormat="1" applyFont="1" applyBorder="1" applyAlignment="1">
      <alignment horizontal="center" vertical="center"/>
    </xf>
    <xf numFmtId="0" fontId="19" fillId="0" borderId="2" xfId="0" applyNumberFormat="1" applyFont="1" applyBorder="1" applyAlignment="1">
      <alignment horizontal="center" vertical="top"/>
    </xf>
    <xf numFmtId="0" fontId="17" fillId="0" borderId="0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right"/>
    </xf>
    <xf numFmtId="49" fontId="18" fillId="0" borderId="8" xfId="0" applyNumberFormat="1" applyFont="1" applyFill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49" fontId="19" fillId="0" borderId="9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49" fontId="19" fillId="0" borderId="15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/>
    </xf>
    <xf numFmtId="49" fontId="19" fillId="0" borderId="16" xfId="0" applyNumberFormat="1" applyFont="1" applyFill="1" applyBorder="1" applyAlignment="1">
      <alignment horizontal="center"/>
    </xf>
    <xf numFmtId="0" fontId="19" fillId="0" borderId="0" xfId="0" applyNumberFormat="1" applyFont="1" applyFill="1" applyBorder="1" applyAlignment="1">
      <alignment horizontal="left"/>
    </xf>
    <xf numFmtId="0" fontId="19" fillId="0" borderId="8" xfId="0" applyNumberFormat="1" applyFont="1" applyFill="1" applyBorder="1" applyAlignment="1">
      <alignment horizontal="left"/>
    </xf>
    <xf numFmtId="49" fontId="19" fillId="0" borderId="25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49" fontId="19" fillId="0" borderId="26" xfId="0" applyNumberFormat="1" applyFont="1" applyFill="1" applyBorder="1" applyAlignment="1">
      <alignment horizontal="center"/>
    </xf>
    <xf numFmtId="49" fontId="20" fillId="0" borderId="22" xfId="0" applyNumberFormat="1" applyFont="1" applyFill="1" applyBorder="1" applyAlignment="1">
      <alignment horizontal="center" vertical="center"/>
    </xf>
    <xf numFmtId="49" fontId="20" fillId="0" borderId="23" xfId="0" applyNumberFormat="1" applyFont="1" applyFill="1" applyBorder="1" applyAlignment="1">
      <alignment horizontal="center" vertical="center"/>
    </xf>
    <xf numFmtId="49" fontId="20" fillId="0" borderId="24" xfId="0" applyNumberFormat="1" applyFont="1" applyFill="1" applyBorder="1" applyAlignment="1">
      <alignment horizontal="center" vertical="center"/>
    </xf>
    <xf numFmtId="49" fontId="20" fillId="0" borderId="27" xfId="0" applyNumberFormat="1" applyFont="1" applyFill="1" applyBorder="1" applyAlignment="1">
      <alignment horizontal="center" vertical="center"/>
    </xf>
    <xf numFmtId="49" fontId="20" fillId="0" borderId="28" xfId="0" applyNumberFormat="1" applyFont="1" applyFill="1" applyBorder="1" applyAlignment="1">
      <alignment horizontal="center" vertical="center"/>
    </xf>
    <xf numFmtId="49" fontId="20" fillId="0" borderId="29" xfId="0" applyNumberFormat="1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left" wrapText="1"/>
    </xf>
    <xf numFmtId="0" fontId="19" fillId="0" borderId="0" xfId="0" applyNumberFormat="1" applyFont="1" applyFill="1" applyBorder="1" applyAlignment="1">
      <alignment horizontal="left" wrapText="1"/>
    </xf>
    <xf numFmtId="0" fontId="19" fillId="0" borderId="1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19" fillId="0" borderId="32" xfId="0" applyNumberFormat="1" applyFont="1" applyBorder="1" applyAlignment="1">
      <alignment horizontal="center"/>
    </xf>
    <xf numFmtId="0" fontId="19" fillId="0" borderId="18" xfId="0" applyNumberFormat="1" applyFont="1" applyBorder="1" applyAlignment="1">
      <alignment horizontal="center"/>
    </xf>
    <xf numFmtId="0" fontId="19" fillId="0" borderId="33" xfId="0" applyNumberFormat="1" applyFont="1" applyBorder="1" applyAlignment="1">
      <alignment horizontal="center"/>
    </xf>
    <xf numFmtId="0" fontId="19" fillId="0" borderId="32" xfId="0" applyNumberFormat="1" applyFont="1" applyBorder="1" applyAlignment="1">
      <alignment horizontal="center"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0" fontId="19" fillId="0" borderId="33" xfId="0" applyNumberFormat="1" applyFont="1" applyBorder="1" applyAlignment="1">
      <alignment horizontal="center" vertical="center" wrapText="1"/>
    </xf>
    <xf numFmtId="0" fontId="19" fillId="0" borderId="34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35" xfId="0" applyNumberFormat="1" applyFont="1" applyBorder="1" applyAlignment="1">
      <alignment horizontal="center" vertical="center" wrapText="1"/>
    </xf>
    <xf numFmtId="0" fontId="19" fillId="0" borderId="36" xfId="0" applyNumberFormat="1" applyFont="1" applyBorder="1" applyAlignment="1">
      <alignment horizontal="center" vertical="center" wrapText="1"/>
    </xf>
    <xf numFmtId="0" fontId="19" fillId="0" borderId="8" xfId="0" applyNumberFormat="1" applyFont="1" applyBorder="1" applyAlignment="1">
      <alignment horizontal="center" vertical="center" wrapText="1"/>
    </xf>
    <xf numFmtId="0" fontId="19" fillId="0" borderId="37" xfId="0" applyNumberFormat="1" applyFont="1" applyBorder="1" applyAlignment="1">
      <alignment horizontal="center" vertical="center" wrapText="1"/>
    </xf>
    <xf numFmtId="0" fontId="19" fillId="0" borderId="3" xfId="0" applyNumberFormat="1" applyFont="1" applyBorder="1" applyAlignment="1">
      <alignment horizontal="center" vertical="top"/>
    </xf>
    <xf numFmtId="0" fontId="19" fillId="0" borderId="4" xfId="0" applyNumberFormat="1" applyFont="1" applyBorder="1" applyAlignment="1">
      <alignment horizontal="center" vertical="top"/>
    </xf>
    <xf numFmtId="0" fontId="19" fillId="0" borderId="34" xfId="0" applyNumberFormat="1" applyFont="1" applyBorder="1" applyAlignment="1">
      <alignment horizontal="center"/>
    </xf>
    <xf numFmtId="0" fontId="19" fillId="0" borderId="0" xfId="0" applyNumberFormat="1" applyFont="1" applyBorder="1" applyAlignment="1">
      <alignment horizontal="center"/>
    </xf>
    <xf numFmtId="0" fontId="19" fillId="0" borderId="35" xfId="0" applyNumberFormat="1" applyFont="1" applyBorder="1" applyAlignment="1">
      <alignment horizontal="center"/>
    </xf>
    <xf numFmtId="0" fontId="19" fillId="0" borderId="4" xfId="0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left" vertical="top" wrapText="1"/>
    </xf>
    <xf numFmtId="0" fontId="19" fillId="0" borderId="2" xfId="0" applyNumberFormat="1" applyFont="1" applyFill="1" applyBorder="1" applyAlignment="1">
      <alignment horizontal="left" vertical="top" wrapText="1"/>
    </xf>
    <xf numFmtId="49" fontId="19" fillId="0" borderId="12" xfId="0" applyNumberFormat="1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75"/>
  <sheetViews>
    <sheetView workbookViewId="0">
      <selection activeCell="I1" sqref="I1:L2"/>
    </sheetView>
  </sheetViews>
  <sheetFormatPr baseColWidth="10" defaultColWidth="8.83203125" defaultRowHeight="15" x14ac:dyDescent="0.2"/>
  <cols>
    <col min="2" max="7" width="9.1640625" customWidth="1"/>
    <col min="8" max="8" width="34.1640625" customWidth="1"/>
    <col min="9" max="10" width="9.1640625" customWidth="1"/>
    <col min="11" max="11" width="11.33203125" customWidth="1"/>
    <col min="12" max="12" width="15.5" customWidth="1"/>
  </cols>
  <sheetData>
    <row r="1" spans="1:12" ht="16" x14ac:dyDescent="0.2">
      <c r="A1" s="12"/>
      <c r="B1" s="12"/>
      <c r="C1" s="12"/>
      <c r="D1" s="12"/>
      <c r="E1" s="13"/>
      <c r="F1" s="13"/>
      <c r="G1" s="13"/>
      <c r="H1" s="13"/>
      <c r="I1" s="147" t="s">
        <v>284</v>
      </c>
      <c r="J1" s="147"/>
      <c r="K1" s="147"/>
      <c r="L1" s="147"/>
    </row>
    <row r="2" spans="1:12" ht="45.75" customHeight="1" x14ac:dyDescent="0.2">
      <c r="A2" s="14"/>
      <c r="B2" s="14"/>
      <c r="C2" s="14"/>
      <c r="D2" s="14"/>
      <c r="E2" s="15"/>
      <c r="F2" s="15"/>
      <c r="G2" s="15"/>
      <c r="H2" s="15"/>
      <c r="I2" s="147"/>
      <c r="J2" s="147"/>
      <c r="K2" s="147"/>
      <c r="L2" s="147"/>
    </row>
    <row r="3" spans="1:12" ht="16" x14ac:dyDescent="0.2">
      <c r="A3" s="14"/>
      <c r="B3" s="14"/>
      <c r="C3" s="14"/>
      <c r="D3" s="14"/>
      <c r="E3" s="15"/>
      <c r="F3" s="15"/>
      <c r="G3" s="15"/>
      <c r="H3" s="16"/>
      <c r="I3" s="17"/>
      <c r="J3" s="17"/>
      <c r="K3" s="17"/>
      <c r="L3" s="17"/>
    </row>
    <row r="4" spans="1:12" ht="16" x14ac:dyDescent="0.2">
      <c r="A4" s="127" t="s">
        <v>195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</row>
    <row r="5" spans="1:12" ht="16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2" ht="15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2" ht="15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ht="15" customHeight="1" x14ac:dyDescent="0.2">
      <c r="A8" s="127" t="s">
        <v>196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12" ht="22.5" customHeight="1" x14ac:dyDescent="0.2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12" ht="15" customHeight="1" x14ac:dyDescent="0.2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12" ht="16" x14ac:dyDescent="0.2">
      <c r="A11" s="14"/>
      <c r="B11" s="14"/>
      <c r="C11" s="14"/>
      <c r="D11" s="18"/>
      <c r="E11" s="125"/>
      <c r="F11" s="126"/>
      <c r="G11" s="126"/>
      <c r="H11" s="126"/>
      <c r="I11" s="126"/>
      <c r="J11" s="126"/>
      <c r="K11" s="14"/>
      <c r="L11" s="19" t="s">
        <v>23</v>
      </c>
    </row>
    <row r="12" spans="1:12" ht="16" x14ac:dyDescent="0.2">
      <c r="A12" s="14"/>
      <c r="B12" s="14"/>
      <c r="C12" s="14"/>
      <c r="D12" s="135" t="s">
        <v>280</v>
      </c>
      <c r="E12" s="135"/>
      <c r="F12" s="135"/>
      <c r="G12" s="135"/>
      <c r="H12" s="14"/>
      <c r="I12" s="136" t="s">
        <v>24</v>
      </c>
      <c r="J12" s="136"/>
      <c r="K12" s="12"/>
      <c r="L12" s="20"/>
    </row>
    <row r="13" spans="1:12" ht="16" x14ac:dyDescent="0.2">
      <c r="A13" s="14"/>
      <c r="B13" s="14"/>
      <c r="C13" s="14"/>
      <c r="D13" s="18"/>
      <c r="E13" s="14"/>
      <c r="F13" s="14"/>
      <c r="G13" s="14"/>
      <c r="H13" s="14"/>
      <c r="I13" s="14"/>
      <c r="J13" s="14"/>
      <c r="K13" s="14"/>
      <c r="L13" s="21"/>
    </row>
    <row r="14" spans="1:12" ht="16" x14ac:dyDescent="0.2">
      <c r="A14" s="14"/>
      <c r="B14" s="14"/>
      <c r="C14" s="14"/>
      <c r="D14" s="18"/>
      <c r="E14" s="14"/>
      <c r="F14" s="14"/>
      <c r="G14" s="14"/>
      <c r="H14" s="14"/>
      <c r="I14" s="14"/>
      <c r="J14" s="14"/>
      <c r="K14" s="14"/>
      <c r="L14" s="20"/>
    </row>
    <row r="15" spans="1:12" ht="16" x14ac:dyDescent="0.2">
      <c r="A15" s="14"/>
      <c r="B15" s="14"/>
      <c r="C15" s="14"/>
      <c r="D15" s="18"/>
      <c r="E15" s="14"/>
      <c r="F15" s="14"/>
      <c r="G15" s="14"/>
      <c r="H15" s="14"/>
      <c r="I15" s="14"/>
      <c r="J15" s="14"/>
      <c r="K15" s="14"/>
      <c r="L15" s="21"/>
    </row>
    <row r="16" spans="1:12" ht="16" x14ac:dyDescent="0.2">
      <c r="A16" s="128" t="s">
        <v>25</v>
      </c>
      <c r="B16" s="128"/>
      <c r="C16" s="128"/>
      <c r="D16" s="128"/>
      <c r="E16" s="128"/>
      <c r="F16" s="128"/>
      <c r="G16" s="128"/>
      <c r="H16" s="128"/>
      <c r="I16" s="128"/>
      <c r="J16" s="128"/>
      <c r="K16" s="22" t="s">
        <v>26</v>
      </c>
      <c r="L16" s="23">
        <v>13390497</v>
      </c>
    </row>
    <row r="17" spans="1:12" ht="16" x14ac:dyDescent="0.2">
      <c r="A17" s="128" t="s">
        <v>27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4"/>
      <c r="L17" s="24"/>
    </row>
    <row r="18" spans="1:12" ht="16" x14ac:dyDescent="0.2">
      <c r="A18" s="128" t="s">
        <v>28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4"/>
      <c r="L18" s="24"/>
    </row>
    <row r="19" spans="1:12" ht="16" x14ac:dyDescent="0.2">
      <c r="A19" s="141" t="s">
        <v>193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"/>
      <c r="L19" s="25"/>
    </row>
    <row r="20" spans="1:12" ht="16" x14ac:dyDescent="0.2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"/>
      <c r="L20" s="25"/>
    </row>
    <row r="21" spans="1:12" ht="16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14"/>
      <c r="L21" s="25"/>
    </row>
    <row r="22" spans="1:12" ht="16" x14ac:dyDescent="0.2">
      <c r="A22" s="128" t="s">
        <v>149</v>
      </c>
      <c r="B22" s="128"/>
      <c r="C22" s="128" t="s">
        <v>29</v>
      </c>
      <c r="D22" s="128"/>
      <c r="E22" s="128"/>
      <c r="F22" s="128"/>
      <c r="G22" s="128"/>
      <c r="H22" s="128"/>
      <c r="I22" s="128"/>
      <c r="J22" s="128"/>
      <c r="K22" s="14"/>
      <c r="L22" s="25"/>
    </row>
    <row r="23" spans="1:12" ht="16" x14ac:dyDescent="0.2">
      <c r="A23" s="128" t="s">
        <v>30</v>
      </c>
      <c r="B23" s="128"/>
      <c r="C23" s="128"/>
      <c r="D23" s="128" t="s">
        <v>31</v>
      </c>
      <c r="E23" s="128"/>
      <c r="F23" s="128"/>
      <c r="G23" s="128"/>
      <c r="H23" s="128"/>
      <c r="I23" s="128"/>
      <c r="J23" s="128"/>
      <c r="K23" s="22" t="s">
        <v>32</v>
      </c>
      <c r="L23" s="25">
        <v>383</v>
      </c>
    </row>
    <row r="24" spans="1:12" ht="16" x14ac:dyDescent="0.2">
      <c r="A24" s="140" t="s">
        <v>33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</row>
    <row r="25" spans="1:12" ht="16" x14ac:dyDescent="0.2">
      <c r="A25" s="140" t="s">
        <v>34</v>
      </c>
      <c r="B25" s="140"/>
      <c r="C25" s="140"/>
      <c r="D25" s="140"/>
      <c r="E25" s="140"/>
      <c r="F25" s="140"/>
      <c r="G25" s="140" t="s">
        <v>35</v>
      </c>
      <c r="H25" s="140"/>
      <c r="I25" s="140" t="s">
        <v>36</v>
      </c>
      <c r="J25" s="140"/>
      <c r="K25" s="140"/>
      <c r="L25" s="140"/>
    </row>
    <row r="26" spans="1:12" ht="16" x14ac:dyDescent="0.2">
      <c r="A26" s="141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</row>
    <row r="27" spans="1:12" ht="16" x14ac:dyDescent="0.2">
      <c r="A27" s="140" t="s">
        <v>37</v>
      </c>
      <c r="B27" s="140"/>
      <c r="C27" s="140"/>
      <c r="D27" s="140"/>
      <c r="E27" s="140"/>
      <c r="F27" s="140"/>
      <c r="G27" s="140" t="s">
        <v>38</v>
      </c>
      <c r="H27" s="140"/>
      <c r="I27" s="140" t="s">
        <v>39</v>
      </c>
      <c r="J27" s="140"/>
      <c r="K27" s="140"/>
      <c r="L27" s="140"/>
    </row>
    <row r="28" spans="1:12" ht="16" x14ac:dyDescent="0.2">
      <c r="A28" s="140" t="s">
        <v>150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</row>
    <row r="29" spans="1:12" ht="16" x14ac:dyDescent="0.2">
      <c r="A29" s="140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</row>
    <row r="30" spans="1:12" ht="16" x14ac:dyDescent="0.2">
      <c r="A30" s="140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</row>
    <row r="31" spans="1:12" ht="16" x14ac:dyDescent="0.2">
      <c r="A31" s="11"/>
      <c r="B31" s="11"/>
      <c r="C31" s="11"/>
      <c r="D31" s="11"/>
      <c r="E31" s="16"/>
      <c r="F31" s="16"/>
      <c r="G31" s="16"/>
      <c r="H31" s="16"/>
      <c r="I31" s="11"/>
      <c r="J31" s="11"/>
      <c r="K31" s="11"/>
      <c r="L31" s="11"/>
    </row>
    <row r="32" spans="1:12" ht="16" x14ac:dyDescent="0.2">
      <c r="A32" s="142" t="s">
        <v>40</v>
      </c>
      <c r="B32" s="142"/>
      <c r="C32" s="142"/>
      <c r="D32" s="142"/>
      <c r="E32" s="142"/>
      <c r="F32" s="142"/>
      <c r="G32" s="142" t="s">
        <v>38</v>
      </c>
      <c r="H32" s="142"/>
      <c r="I32" s="142" t="s">
        <v>39</v>
      </c>
      <c r="J32" s="142"/>
      <c r="K32" s="142"/>
      <c r="L32" s="142"/>
    </row>
    <row r="33" spans="1:12" ht="16" x14ac:dyDescent="0.2">
      <c r="A33" s="11"/>
      <c r="B33" s="11"/>
      <c r="C33" s="11"/>
      <c r="D33" s="11"/>
      <c r="E33" s="16"/>
      <c r="F33" s="16"/>
      <c r="G33" s="16"/>
      <c r="H33" s="16"/>
      <c r="I33" s="11"/>
      <c r="J33" s="11"/>
      <c r="K33" s="11"/>
      <c r="L33" s="11"/>
    </row>
    <row r="34" spans="1:12" ht="48.75" customHeight="1" x14ac:dyDescent="0.2">
      <c r="A34" s="140" t="s">
        <v>151</v>
      </c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</row>
    <row r="35" spans="1:12" ht="18.75" customHeight="1" x14ac:dyDescent="0.2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</row>
    <row r="36" spans="1:12" ht="20.25" customHeight="1" x14ac:dyDescent="0.2">
      <c r="A36" s="129" t="s">
        <v>110</v>
      </c>
      <c r="B36" s="129"/>
      <c r="C36" s="129"/>
      <c r="D36" s="129"/>
      <c r="E36" s="129"/>
      <c r="F36" s="129"/>
      <c r="G36" s="129"/>
      <c r="H36" s="129"/>
      <c r="I36" s="129" t="s">
        <v>41</v>
      </c>
      <c r="J36" s="129"/>
      <c r="K36" s="129"/>
      <c r="L36" s="129"/>
    </row>
    <row r="37" spans="1:12" ht="51.75" customHeight="1" x14ac:dyDescent="0.2">
      <c r="A37" s="130" t="s">
        <v>152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</row>
    <row r="38" spans="1:12" ht="54.75" customHeight="1" x14ac:dyDescent="0.2">
      <c r="A38" s="130" t="s">
        <v>153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</row>
    <row r="39" spans="1:12" ht="72.75" customHeight="1" x14ac:dyDescent="0.2">
      <c r="A39" s="137" t="s">
        <v>154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</row>
    <row r="40" spans="1:12" ht="76.5" customHeight="1" x14ac:dyDescent="0.2">
      <c r="A40" s="137" t="s">
        <v>155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</row>
    <row r="41" spans="1:12" ht="33.75" customHeight="1" x14ac:dyDescent="0.2">
      <c r="A41" s="131" t="s">
        <v>156</v>
      </c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</row>
    <row r="42" spans="1:12" ht="45.75" customHeight="1" x14ac:dyDescent="0.2">
      <c r="A42" s="131" t="s">
        <v>157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1:12" ht="30.75" customHeight="1" x14ac:dyDescent="0.2">
      <c r="A43" s="133" t="s">
        <v>148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</row>
    <row r="44" spans="1:12" s="69" customFormat="1" ht="14.25" customHeight="1" x14ac:dyDescent="0.2">
      <c r="A44" s="131" t="s">
        <v>158</v>
      </c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</row>
    <row r="45" spans="1:12" s="69" customFormat="1" ht="15.75" customHeight="1" x14ac:dyDescent="0.2">
      <c r="A45" s="131" t="s">
        <v>159</v>
      </c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</row>
    <row r="46" spans="1:12" s="69" customFormat="1" ht="18.75" customHeight="1" x14ac:dyDescent="0.2">
      <c r="A46" s="131" t="s">
        <v>160</v>
      </c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</row>
    <row r="47" spans="1:12" s="69" customFormat="1" ht="17.25" customHeight="1" x14ac:dyDescent="0.2">
      <c r="A47" s="131" t="s">
        <v>161</v>
      </c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</row>
    <row r="48" spans="1:12" ht="69" customHeight="1" x14ac:dyDescent="0.2">
      <c r="A48" s="134" t="s">
        <v>162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2" ht="35.25" customHeight="1" x14ac:dyDescent="0.2">
      <c r="A49" s="143"/>
      <c r="B49" s="143"/>
      <c r="C49" s="144" t="s">
        <v>191</v>
      </c>
      <c r="D49" s="144"/>
      <c r="E49" s="144"/>
      <c r="F49" s="144"/>
      <c r="G49" s="144"/>
      <c r="H49" s="144"/>
      <c r="I49" s="144"/>
      <c r="J49" s="144"/>
      <c r="K49" s="144" t="s">
        <v>163</v>
      </c>
      <c r="L49" s="144"/>
    </row>
    <row r="50" spans="1:12" ht="15" customHeight="1" x14ac:dyDescent="0.2">
      <c r="A50" s="143"/>
      <c r="B50" s="143"/>
      <c r="C50" s="145" t="s">
        <v>164</v>
      </c>
      <c r="D50" s="145"/>
      <c r="E50" s="145"/>
      <c r="F50" s="145"/>
      <c r="G50" s="145"/>
      <c r="H50" s="145"/>
      <c r="I50" s="145"/>
      <c r="J50" s="145"/>
      <c r="K50" s="145">
        <v>2400</v>
      </c>
      <c r="L50" s="145"/>
    </row>
    <row r="51" spans="1:12" ht="15" customHeight="1" x14ac:dyDescent="0.2">
      <c r="A51" s="143"/>
      <c r="B51" s="143"/>
      <c r="C51" s="145" t="s">
        <v>165</v>
      </c>
      <c r="D51" s="145"/>
      <c r="E51" s="145"/>
      <c r="F51" s="145"/>
      <c r="G51" s="145"/>
      <c r="H51" s="145"/>
      <c r="I51" s="145"/>
      <c r="J51" s="145"/>
      <c r="K51" s="145">
        <v>100</v>
      </c>
      <c r="L51" s="145"/>
    </row>
    <row r="52" spans="1:12" ht="15" customHeight="1" x14ac:dyDescent="0.2">
      <c r="A52" s="143"/>
      <c r="B52" s="143"/>
      <c r="C52" s="145" t="s">
        <v>166</v>
      </c>
      <c r="D52" s="145"/>
      <c r="E52" s="145"/>
      <c r="F52" s="145"/>
      <c r="G52" s="145"/>
      <c r="H52" s="145"/>
      <c r="I52" s="145"/>
      <c r="J52" s="145"/>
      <c r="K52" s="145">
        <v>5200</v>
      </c>
      <c r="L52" s="145"/>
    </row>
    <row r="53" spans="1:12" ht="15" customHeight="1" x14ac:dyDescent="0.2">
      <c r="A53" s="143"/>
      <c r="B53" s="143"/>
      <c r="C53" s="146" t="s">
        <v>167</v>
      </c>
      <c r="D53" s="146"/>
      <c r="E53" s="146"/>
      <c r="F53" s="146"/>
      <c r="G53" s="146"/>
      <c r="H53" s="146"/>
      <c r="I53" s="146"/>
      <c r="J53" s="146"/>
      <c r="K53" s="145"/>
      <c r="L53" s="145"/>
    </row>
    <row r="54" spans="1:12" ht="15" customHeight="1" x14ac:dyDescent="0.2">
      <c r="A54" s="143"/>
      <c r="B54" s="143"/>
      <c r="C54" s="146" t="s">
        <v>168</v>
      </c>
      <c r="D54" s="146"/>
      <c r="E54" s="146"/>
      <c r="F54" s="146"/>
      <c r="G54" s="146"/>
      <c r="H54" s="146"/>
      <c r="I54" s="146"/>
      <c r="J54" s="146"/>
      <c r="K54" s="145"/>
      <c r="L54" s="145"/>
    </row>
    <row r="55" spans="1:12" ht="15" customHeight="1" x14ac:dyDescent="0.2">
      <c r="A55" s="143"/>
      <c r="B55" s="143"/>
      <c r="C55" s="145" t="s">
        <v>169</v>
      </c>
      <c r="D55" s="145"/>
      <c r="E55" s="145"/>
      <c r="F55" s="145"/>
      <c r="G55" s="145"/>
      <c r="H55" s="145"/>
      <c r="I55" s="145"/>
      <c r="J55" s="145"/>
      <c r="K55" s="145">
        <v>150</v>
      </c>
      <c r="L55" s="145"/>
    </row>
    <row r="56" spans="1:12" ht="15" customHeight="1" x14ac:dyDescent="0.2">
      <c r="A56" s="143"/>
      <c r="B56" s="143"/>
      <c r="C56" s="145" t="s">
        <v>170</v>
      </c>
      <c r="D56" s="145"/>
      <c r="E56" s="145"/>
      <c r="F56" s="145"/>
      <c r="G56" s="145"/>
      <c r="H56" s="145"/>
      <c r="I56" s="145"/>
      <c r="J56" s="145"/>
      <c r="K56" s="145">
        <v>190</v>
      </c>
      <c r="L56" s="145"/>
    </row>
    <row r="57" spans="1:12" ht="15" customHeight="1" x14ac:dyDescent="0.2">
      <c r="A57" s="143"/>
      <c r="B57" s="143"/>
      <c r="C57" s="145" t="s">
        <v>171</v>
      </c>
      <c r="D57" s="145"/>
      <c r="E57" s="145"/>
      <c r="F57" s="145"/>
      <c r="G57" s="145"/>
      <c r="H57" s="145"/>
      <c r="I57" s="145"/>
      <c r="J57" s="145"/>
      <c r="K57" s="145">
        <v>600</v>
      </c>
      <c r="L57" s="145"/>
    </row>
    <row r="58" spans="1:12" ht="15" customHeight="1" x14ac:dyDescent="0.2">
      <c r="A58" s="143"/>
      <c r="B58" s="143"/>
      <c r="C58" s="145" t="s">
        <v>172</v>
      </c>
      <c r="D58" s="145"/>
      <c r="E58" s="145"/>
      <c r="F58" s="145"/>
      <c r="G58" s="145"/>
      <c r="H58" s="145"/>
      <c r="I58" s="145"/>
      <c r="J58" s="145"/>
      <c r="K58" s="145">
        <v>1050</v>
      </c>
      <c r="L58" s="145"/>
    </row>
    <row r="59" spans="1:12" ht="16.5" customHeight="1" x14ac:dyDescent="0.2">
      <c r="A59" s="143"/>
      <c r="B59" s="143"/>
      <c r="C59" s="145" t="s">
        <v>173</v>
      </c>
      <c r="D59" s="145"/>
      <c r="E59" s="145"/>
      <c r="F59" s="145"/>
      <c r="G59" s="145"/>
      <c r="H59" s="145"/>
      <c r="I59" s="145"/>
      <c r="J59" s="145"/>
      <c r="K59" s="145">
        <v>600</v>
      </c>
      <c r="L59" s="145"/>
    </row>
    <row r="60" spans="1:12" ht="15" customHeight="1" x14ac:dyDescent="0.2">
      <c r="A60" s="143"/>
      <c r="B60" s="143"/>
      <c r="C60" s="145" t="s">
        <v>174</v>
      </c>
      <c r="D60" s="145"/>
      <c r="E60" s="145"/>
      <c r="F60" s="145"/>
      <c r="G60" s="145"/>
      <c r="H60" s="145"/>
      <c r="I60" s="145"/>
      <c r="J60" s="145"/>
      <c r="K60" s="145">
        <v>1200</v>
      </c>
      <c r="L60" s="145"/>
    </row>
    <row r="61" spans="1:12" ht="15" customHeight="1" x14ac:dyDescent="0.2">
      <c r="A61" s="143"/>
      <c r="B61" s="143"/>
      <c r="C61" s="145" t="s">
        <v>192</v>
      </c>
      <c r="D61" s="145"/>
      <c r="E61" s="145"/>
      <c r="F61" s="145"/>
      <c r="G61" s="145"/>
      <c r="H61" s="145"/>
      <c r="I61" s="145"/>
      <c r="J61" s="145"/>
      <c r="K61" s="145">
        <v>5100</v>
      </c>
      <c r="L61" s="145"/>
    </row>
    <row r="62" spans="1:12" ht="15" customHeight="1" x14ac:dyDescent="0.2">
      <c r="A62" s="143"/>
      <c r="B62" s="143"/>
      <c r="C62" s="145" t="s">
        <v>175</v>
      </c>
      <c r="D62" s="145"/>
      <c r="E62" s="145"/>
      <c r="F62" s="145"/>
      <c r="G62" s="145"/>
      <c r="H62" s="145"/>
      <c r="I62" s="145"/>
      <c r="J62" s="145"/>
      <c r="K62" s="145">
        <v>1300</v>
      </c>
      <c r="L62" s="145"/>
    </row>
    <row r="63" spans="1:12" ht="15" customHeight="1" x14ac:dyDescent="0.2">
      <c r="A63" s="143"/>
      <c r="B63" s="143"/>
      <c r="C63" s="146" t="s">
        <v>176</v>
      </c>
      <c r="D63" s="146"/>
      <c r="E63" s="146"/>
      <c r="F63" s="146"/>
      <c r="G63" s="146"/>
      <c r="H63" s="146"/>
      <c r="I63" s="146"/>
      <c r="J63" s="146"/>
      <c r="K63" s="145"/>
      <c r="L63" s="145"/>
    </row>
    <row r="64" spans="1:12" ht="15" customHeight="1" x14ac:dyDescent="0.2">
      <c r="A64" s="143"/>
      <c r="B64" s="143"/>
      <c r="C64" s="145" t="s">
        <v>177</v>
      </c>
      <c r="D64" s="145"/>
      <c r="E64" s="145"/>
      <c r="F64" s="145"/>
      <c r="G64" s="145"/>
      <c r="H64" s="145"/>
      <c r="I64" s="145"/>
      <c r="J64" s="145"/>
      <c r="K64" s="145">
        <v>90</v>
      </c>
      <c r="L64" s="145"/>
    </row>
    <row r="65" spans="1:12" ht="15" customHeight="1" x14ac:dyDescent="0.2">
      <c r="A65" s="143"/>
      <c r="B65" s="143"/>
      <c r="C65" s="145" t="s">
        <v>171</v>
      </c>
      <c r="D65" s="145"/>
      <c r="E65" s="145"/>
      <c r="F65" s="145"/>
      <c r="G65" s="145"/>
      <c r="H65" s="145"/>
      <c r="I65" s="145"/>
      <c r="J65" s="145"/>
      <c r="K65" s="145">
        <v>360</v>
      </c>
      <c r="L65" s="145"/>
    </row>
    <row r="66" spans="1:12" ht="15" customHeight="1" x14ac:dyDescent="0.2">
      <c r="A66" s="143"/>
      <c r="B66" s="143"/>
      <c r="C66" s="145" t="s">
        <v>172</v>
      </c>
      <c r="D66" s="145"/>
      <c r="E66" s="145"/>
      <c r="F66" s="145"/>
      <c r="G66" s="145"/>
      <c r="H66" s="145"/>
      <c r="I66" s="145"/>
      <c r="J66" s="145"/>
      <c r="K66" s="145">
        <v>720</v>
      </c>
      <c r="L66" s="145"/>
    </row>
    <row r="67" spans="1:12" ht="15" customHeight="1" x14ac:dyDescent="0.2">
      <c r="A67" s="143"/>
      <c r="B67" s="143"/>
      <c r="C67" s="145" t="s">
        <v>178</v>
      </c>
      <c r="D67" s="145"/>
      <c r="E67" s="145"/>
      <c r="F67" s="145"/>
      <c r="G67" s="145"/>
      <c r="H67" s="145"/>
      <c r="I67" s="145"/>
      <c r="J67" s="145"/>
      <c r="K67" s="145">
        <v>990</v>
      </c>
      <c r="L67" s="145"/>
    </row>
    <row r="68" spans="1:12" ht="15" customHeight="1" x14ac:dyDescent="0.2">
      <c r="A68" s="143"/>
      <c r="B68" s="143"/>
      <c r="C68" s="145" t="s">
        <v>179</v>
      </c>
      <c r="D68" s="145"/>
      <c r="E68" s="145"/>
      <c r="F68" s="145"/>
      <c r="G68" s="145"/>
      <c r="H68" s="145"/>
      <c r="I68" s="145"/>
      <c r="J68" s="145"/>
      <c r="K68" s="145">
        <v>70</v>
      </c>
      <c r="L68" s="145"/>
    </row>
    <row r="69" spans="1:12" ht="15" customHeight="1" x14ac:dyDescent="0.2">
      <c r="A69" s="143"/>
      <c r="B69" s="143"/>
      <c r="C69" s="145" t="s">
        <v>180</v>
      </c>
      <c r="D69" s="145"/>
      <c r="E69" s="145"/>
      <c r="F69" s="145"/>
      <c r="G69" s="145"/>
      <c r="H69" s="145"/>
      <c r="I69" s="145"/>
      <c r="J69" s="145"/>
      <c r="K69" s="145">
        <v>700</v>
      </c>
      <c r="L69" s="145"/>
    </row>
    <row r="70" spans="1:12" ht="15" customHeight="1" x14ac:dyDescent="0.2">
      <c r="A70" s="143"/>
      <c r="B70" s="143"/>
      <c r="C70" s="145" t="s">
        <v>181</v>
      </c>
      <c r="D70" s="145"/>
      <c r="E70" s="145"/>
      <c r="F70" s="145"/>
      <c r="G70" s="145"/>
      <c r="H70" s="145"/>
      <c r="I70" s="145"/>
      <c r="J70" s="145"/>
      <c r="K70" s="145">
        <v>6790</v>
      </c>
      <c r="L70" s="145"/>
    </row>
    <row r="71" spans="1:12" ht="15" customHeight="1" x14ac:dyDescent="0.2">
      <c r="A71" s="143"/>
      <c r="B71" s="143"/>
      <c r="C71" s="145" t="s">
        <v>182</v>
      </c>
      <c r="D71" s="145"/>
      <c r="E71" s="145"/>
      <c r="F71" s="145"/>
      <c r="G71" s="145"/>
      <c r="H71" s="145"/>
      <c r="I71" s="145"/>
      <c r="J71" s="145"/>
      <c r="K71" s="145">
        <v>600</v>
      </c>
      <c r="L71" s="145"/>
    </row>
    <row r="72" spans="1:12" ht="15" customHeight="1" x14ac:dyDescent="0.2">
      <c r="A72" s="143"/>
      <c r="B72" s="143"/>
      <c r="C72" s="145" t="s">
        <v>183</v>
      </c>
      <c r="D72" s="145"/>
      <c r="E72" s="145"/>
      <c r="F72" s="145"/>
      <c r="G72" s="145"/>
      <c r="H72" s="145"/>
      <c r="I72" s="145"/>
      <c r="J72" s="145"/>
      <c r="K72" s="145">
        <v>2300</v>
      </c>
      <c r="L72" s="145"/>
    </row>
    <row r="73" spans="1:12" ht="15" customHeight="1" x14ac:dyDescent="0.2">
      <c r="A73" s="143"/>
      <c r="B73" s="143"/>
      <c r="C73" s="145" t="s">
        <v>184</v>
      </c>
      <c r="D73" s="145"/>
      <c r="E73" s="145"/>
      <c r="F73" s="145"/>
      <c r="G73" s="145"/>
      <c r="H73" s="145"/>
      <c r="I73" s="145"/>
      <c r="J73" s="145"/>
      <c r="K73" s="145">
        <v>14</v>
      </c>
      <c r="L73" s="145"/>
    </row>
    <row r="74" spans="1:12" ht="15" customHeight="1" x14ac:dyDescent="0.2">
      <c r="A74" s="143"/>
      <c r="B74" s="143"/>
      <c r="C74" s="145" t="s">
        <v>185</v>
      </c>
      <c r="D74" s="145"/>
      <c r="E74" s="145"/>
      <c r="F74" s="145"/>
      <c r="G74" s="145"/>
      <c r="H74" s="145"/>
      <c r="I74" s="145"/>
      <c r="J74" s="145"/>
      <c r="K74" s="145">
        <v>600</v>
      </c>
      <c r="L74" s="145"/>
    </row>
    <row r="75" spans="1:12" ht="15" customHeight="1" x14ac:dyDescent="0.2">
      <c r="A75" s="143"/>
      <c r="B75" s="143"/>
      <c r="C75" s="145" t="s">
        <v>186</v>
      </c>
      <c r="D75" s="145"/>
      <c r="E75" s="145"/>
      <c r="F75" s="145"/>
      <c r="G75" s="145"/>
      <c r="H75" s="145"/>
      <c r="I75" s="145"/>
      <c r="J75" s="145"/>
      <c r="K75" s="145">
        <v>300</v>
      </c>
      <c r="L75" s="145"/>
    </row>
    <row r="76" spans="1:12" ht="15" customHeight="1" x14ac:dyDescent="0.2">
      <c r="A76" s="143"/>
      <c r="B76" s="143"/>
      <c r="C76" s="145" t="s">
        <v>187</v>
      </c>
      <c r="D76" s="145"/>
      <c r="E76" s="145"/>
      <c r="F76" s="145"/>
      <c r="G76" s="145"/>
      <c r="H76" s="145"/>
      <c r="I76" s="145"/>
      <c r="J76" s="145"/>
      <c r="K76" s="145">
        <v>70</v>
      </c>
      <c r="L76" s="145"/>
    </row>
    <row r="77" spans="1:12" ht="15" customHeight="1" x14ac:dyDescent="0.2">
      <c r="A77" s="143"/>
      <c r="B77" s="143"/>
      <c r="C77" s="145" t="s">
        <v>188</v>
      </c>
      <c r="D77" s="145"/>
      <c r="E77" s="145"/>
      <c r="F77" s="145"/>
      <c r="G77" s="145"/>
      <c r="H77" s="145"/>
      <c r="I77" s="145"/>
      <c r="J77" s="145"/>
      <c r="K77" s="145">
        <v>130</v>
      </c>
      <c r="L77" s="145"/>
    </row>
    <row r="78" spans="1:12" ht="15" customHeight="1" x14ac:dyDescent="0.2">
      <c r="A78" s="143"/>
      <c r="B78" s="143"/>
      <c r="C78" s="145" t="s">
        <v>189</v>
      </c>
      <c r="D78" s="145"/>
      <c r="E78" s="145"/>
      <c r="F78" s="145"/>
      <c r="G78" s="145"/>
      <c r="H78" s="145"/>
      <c r="I78" s="145"/>
      <c r="J78" s="145"/>
      <c r="K78" s="145">
        <v>150</v>
      </c>
      <c r="L78" s="145"/>
    </row>
    <row r="79" spans="1:12" ht="15" customHeight="1" x14ac:dyDescent="0.2">
      <c r="A79" s="143"/>
      <c r="B79" s="143"/>
      <c r="C79" s="145" t="s">
        <v>190</v>
      </c>
      <c r="D79" s="145"/>
      <c r="E79" s="145"/>
      <c r="F79" s="145"/>
      <c r="G79" s="145"/>
      <c r="H79" s="145"/>
      <c r="I79" s="145"/>
      <c r="J79" s="145"/>
      <c r="K79" s="145">
        <v>140</v>
      </c>
      <c r="L79" s="145"/>
    </row>
    <row r="80" spans="1:12" ht="15" customHeight="1" x14ac:dyDescent="0.2">
      <c r="A80" s="143"/>
      <c r="B80" s="143"/>
      <c r="C80" s="148"/>
      <c r="D80" s="148"/>
      <c r="E80" s="148"/>
      <c r="F80" s="148"/>
      <c r="G80" s="148"/>
      <c r="H80" s="148"/>
      <c r="I80" s="148"/>
      <c r="J80" s="148"/>
      <c r="K80" s="148"/>
      <c r="L80" s="148"/>
    </row>
    <row r="81" spans="1:12" ht="15" customHeight="1" x14ac:dyDescent="0.2">
      <c r="A81" s="143"/>
      <c r="B81" s="143"/>
      <c r="C81" s="148"/>
      <c r="D81" s="148"/>
      <c r="E81" s="148"/>
      <c r="F81" s="148"/>
      <c r="G81" s="148"/>
      <c r="H81" s="148"/>
      <c r="I81" s="148"/>
      <c r="J81" s="148"/>
      <c r="K81" s="148"/>
      <c r="L81" s="148"/>
    </row>
    <row r="82" spans="1:12" ht="15" customHeight="1" x14ac:dyDescent="0.2">
      <c r="A82" s="143"/>
      <c r="B82" s="143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t="15" customHeight="1" x14ac:dyDescent="0.2">
      <c r="A83" s="143"/>
      <c r="B83" s="143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5" customHeight="1" x14ac:dyDescent="0.2">
      <c r="A84" s="143"/>
      <c r="B84" s="143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1:12" ht="15" customHeight="1" x14ac:dyDescent="0.2">
      <c r="A85" s="143"/>
      <c r="B85" s="143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1:12" ht="8.25" customHeight="1" x14ac:dyDescent="0.2">
      <c r="A86" s="143"/>
      <c r="B86" s="143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1:12" ht="15" customHeight="1" x14ac:dyDescent="0.2">
      <c r="A87" s="143"/>
      <c r="B87" s="143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1:12" ht="15" customHeight="1" x14ac:dyDescent="0.2">
      <c r="A88" s="143"/>
      <c r="B88" s="143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1:12" ht="15" customHeight="1" x14ac:dyDescent="0.2">
      <c r="A89" s="143"/>
      <c r="B89" s="143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1:12" ht="15" customHeight="1" x14ac:dyDescent="0.2">
      <c r="A90" s="143"/>
      <c r="B90" s="143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1:12" ht="15" customHeight="1" x14ac:dyDescent="0.2">
      <c r="A91" s="143"/>
      <c r="B91" s="143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1:12" ht="15" customHeight="1" x14ac:dyDescent="0.2">
      <c r="A92" s="143"/>
      <c r="B92" s="143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1:12" ht="15" customHeight="1" x14ac:dyDescent="0.2">
      <c r="A93" s="143"/>
      <c r="B93" s="143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1:12" ht="15" customHeight="1" x14ac:dyDescent="0.2">
      <c r="A94" s="143"/>
      <c r="B94" s="143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1:12" ht="15" customHeight="1" x14ac:dyDescent="0.2">
      <c r="A95" s="143"/>
      <c r="B95" s="143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1:12" ht="15" customHeight="1" x14ac:dyDescent="0.2">
      <c r="A96" s="143"/>
      <c r="B96" s="143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1:12" ht="15" customHeight="1" x14ac:dyDescent="0.2">
      <c r="A97" s="143"/>
      <c r="B97" s="143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1:12" ht="15" customHeight="1" x14ac:dyDescent="0.2">
      <c r="A98" s="143"/>
      <c r="B98" s="143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1:12" ht="15" customHeight="1" x14ac:dyDescent="0.2">
      <c r="A99" s="143"/>
      <c r="B99" s="143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1:12" ht="15" customHeight="1" x14ac:dyDescent="0.2">
      <c r="A100" s="143"/>
      <c r="B100" s="143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1:12" ht="15" customHeight="1" x14ac:dyDescent="0.2">
      <c r="A101" s="143"/>
      <c r="B101" s="143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1:12" ht="15" customHeight="1" x14ac:dyDescent="0.2">
      <c r="A102" s="143"/>
      <c r="B102" s="143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1:12" ht="15" customHeight="1" x14ac:dyDescent="0.2">
      <c r="A103" s="143"/>
      <c r="B103" s="143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1:12" ht="15" customHeight="1" x14ac:dyDescent="0.2">
      <c r="A104" s="143"/>
      <c r="B104" s="143"/>
      <c r="C104" s="27"/>
      <c r="D104" s="27"/>
      <c r="E104" s="27"/>
      <c r="F104" s="27"/>
      <c r="G104" s="27"/>
      <c r="H104" s="27"/>
      <c r="I104" s="27"/>
      <c r="J104" s="27"/>
      <c r="K104" s="27"/>
      <c r="L104" s="27"/>
    </row>
    <row r="105" spans="1:12" ht="15" customHeight="1" x14ac:dyDescent="0.2">
      <c r="A105" s="143"/>
      <c r="B105" s="143"/>
      <c r="C105" s="27"/>
      <c r="D105" s="27"/>
      <c r="E105" s="27"/>
      <c r="F105" s="27"/>
      <c r="G105" s="27"/>
      <c r="H105" s="27"/>
      <c r="I105" s="27"/>
      <c r="J105" s="27"/>
      <c r="K105" s="27"/>
      <c r="L105" s="27"/>
    </row>
    <row r="106" spans="1:12" ht="15" customHeight="1" x14ac:dyDescent="0.2">
      <c r="A106" s="143"/>
      <c r="B106" s="143"/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1:12" ht="15" customHeight="1" x14ac:dyDescent="0.2">
      <c r="A107" s="143"/>
      <c r="B107" s="143"/>
      <c r="C107" s="27"/>
      <c r="D107" s="27"/>
      <c r="E107" s="27"/>
      <c r="F107" s="27"/>
      <c r="G107" s="27"/>
      <c r="H107" s="27"/>
      <c r="I107" s="27"/>
      <c r="J107" s="27"/>
      <c r="K107" s="27"/>
      <c r="L107" s="27"/>
    </row>
    <row r="108" spans="1:12" ht="15" customHeight="1" x14ac:dyDescent="0.2">
      <c r="A108" s="143"/>
      <c r="B108" s="143"/>
      <c r="C108" s="27"/>
      <c r="D108" s="27"/>
      <c r="E108" s="27"/>
      <c r="F108" s="27"/>
      <c r="G108" s="27"/>
      <c r="H108" s="27"/>
      <c r="I108" s="27"/>
      <c r="J108" s="27"/>
      <c r="K108" s="27"/>
      <c r="L108" s="27"/>
    </row>
    <row r="109" spans="1:12" ht="15" customHeight="1" x14ac:dyDescent="0.2">
      <c r="A109" s="143"/>
      <c r="B109" s="143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  <row r="110" spans="1:12" ht="15" customHeight="1" x14ac:dyDescent="0.2">
      <c r="A110" s="143"/>
      <c r="B110" s="143"/>
      <c r="C110" s="27"/>
      <c r="D110" s="27"/>
      <c r="E110" s="27"/>
      <c r="F110" s="27"/>
      <c r="G110" s="27"/>
      <c r="H110" s="27"/>
      <c r="I110" s="27"/>
      <c r="J110" s="27"/>
      <c r="K110" s="27"/>
      <c r="L110" s="27"/>
    </row>
    <row r="111" spans="1:12" ht="15" customHeight="1" x14ac:dyDescent="0.2">
      <c r="A111" s="143"/>
      <c r="B111" s="143"/>
      <c r="C111" s="27"/>
      <c r="D111" s="27"/>
      <c r="E111" s="27"/>
      <c r="F111" s="27"/>
      <c r="G111" s="27"/>
      <c r="H111" s="27"/>
      <c r="I111" s="27"/>
      <c r="J111" s="27"/>
      <c r="K111" s="27"/>
      <c r="L111" s="27"/>
    </row>
    <row r="112" spans="1:12" ht="15" customHeight="1" x14ac:dyDescent="0.2">
      <c r="A112" s="143"/>
      <c r="B112" s="143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ht="15" customHeight="1" x14ac:dyDescent="0.2">
      <c r="A113" s="143"/>
      <c r="B113" s="143"/>
      <c r="C113" s="27"/>
      <c r="D113" s="27"/>
      <c r="E113" s="27"/>
      <c r="F113" s="27"/>
      <c r="G113" s="27"/>
      <c r="H113" s="27"/>
      <c r="I113" s="27"/>
      <c r="J113" s="27"/>
      <c r="K113" s="27"/>
      <c r="L113" s="27"/>
    </row>
    <row r="114" spans="1:12" ht="15" customHeight="1" x14ac:dyDescent="0.2">
      <c r="A114" s="143"/>
      <c r="B114" s="143"/>
      <c r="C114" s="27"/>
      <c r="D114" s="27"/>
      <c r="E114" s="27"/>
      <c r="F114" s="27"/>
      <c r="G114" s="27"/>
      <c r="H114" s="27"/>
      <c r="I114" s="27"/>
      <c r="J114" s="27"/>
      <c r="K114" s="27"/>
      <c r="L114" s="27"/>
    </row>
    <row r="115" spans="1:12" ht="15" customHeight="1" x14ac:dyDescent="0.2">
      <c r="A115" s="143"/>
      <c r="B115" s="143"/>
      <c r="C115" s="27"/>
      <c r="D115" s="27"/>
      <c r="E115" s="27"/>
      <c r="F115" s="27"/>
      <c r="G115" s="27"/>
      <c r="H115" s="27"/>
      <c r="I115" s="27"/>
      <c r="J115" s="27"/>
      <c r="K115" s="27"/>
      <c r="L115" s="27"/>
    </row>
    <row r="116" spans="1:12" ht="15" customHeight="1" x14ac:dyDescent="0.2">
      <c r="A116" s="143"/>
      <c r="B116" s="143"/>
      <c r="C116" s="27"/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1:12" ht="15" customHeight="1" x14ac:dyDescent="0.2">
      <c r="A117" s="143"/>
      <c r="B117" s="143"/>
      <c r="C117" s="27"/>
      <c r="D117" s="27"/>
      <c r="E117" s="27"/>
      <c r="F117" s="27"/>
      <c r="G117" s="27"/>
      <c r="H117" s="27"/>
      <c r="I117" s="27"/>
      <c r="J117" s="27"/>
      <c r="K117" s="27"/>
      <c r="L117" s="27"/>
    </row>
    <row r="118" spans="1:12" ht="55.5" customHeight="1" x14ac:dyDescent="0.2">
      <c r="A118" s="143"/>
      <c r="B118" s="143"/>
      <c r="C118" s="27"/>
      <c r="D118" s="27"/>
      <c r="E118" s="27"/>
      <c r="F118" s="27"/>
      <c r="G118" s="27"/>
      <c r="H118" s="27"/>
      <c r="I118" s="27"/>
      <c r="J118" s="27"/>
      <c r="K118" s="27"/>
      <c r="L118" s="27"/>
    </row>
    <row r="119" spans="1:12" ht="15" customHeight="1" x14ac:dyDescent="0.2">
      <c r="A119" s="143"/>
      <c r="B119" s="143"/>
      <c r="C119" s="27"/>
      <c r="D119" s="27"/>
      <c r="E119" s="27"/>
      <c r="F119" s="27"/>
      <c r="G119" s="27"/>
      <c r="H119" s="27"/>
      <c r="I119" s="27"/>
      <c r="J119" s="27"/>
      <c r="K119" s="27"/>
      <c r="L119" s="27"/>
    </row>
    <row r="120" spans="1:12" ht="16" x14ac:dyDescent="0.2">
      <c r="A120" s="143"/>
      <c r="B120" s="143"/>
      <c r="C120" s="27"/>
      <c r="D120" s="27"/>
      <c r="E120" s="27"/>
      <c r="F120" s="27"/>
      <c r="G120" s="27"/>
      <c r="H120" s="27"/>
      <c r="I120" s="27"/>
      <c r="J120" s="27"/>
      <c r="K120" s="27"/>
      <c r="L120" s="27"/>
    </row>
    <row r="121" spans="1:12" ht="15.75" customHeight="1" x14ac:dyDescent="0.2">
      <c r="A121" s="143"/>
      <c r="B121" s="143"/>
      <c r="C121" s="27"/>
      <c r="D121" s="27"/>
      <c r="E121" s="27"/>
      <c r="F121" s="27"/>
      <c r="G121" s="27"/>
      <c r="H121" s="27"/>
      <c r="I121" s="27"/>
      <c r="J121" s="27"/>
      <c r="K121" s="27"/>
      <c r="L121" s="27"/>
    </row>
    <row r="122" spans="1:12" ht="16" x14ac:dyDescent="0.2">
      <c r="A122" s="143"/>
      <c r="B122" s="143"/>
      <c r="C122" s="27"/>
      <c r="D122" s="27"/>
      <c r="E122" s="27"/>
      <c r="F122" s="27"/>
      <c r="G122" s="27"/>
      <c r="H122" s="27"/>
      <c r="I122" s="27"/>
      <c r="J122" s="27"/>
      <c r="K122" s="27"/>
      <c r="L122" s="27"/>
    </row>
    <row r="123" spans="1:12" ht="16" x14ac:dyDescent="0.2">
      <c r="A123" s="143"/>
      <c r="B123" s="143"/>
      <c r="C123" s="27"/>
      <c r="D123" s="27"/>
      <c r="E123" s="27"/>
      <c r="F123" s="27"/>
      <c r="G123" s="27"/>
      <c r="H123" s="27"/>
      <c r="I123" s="27"/>
      <c r="J123" s="27"/>
      <c r="K123" s="27"/>
      <c r="L123" s="27"/>
    </row>
    <row r="124" spans="1:12" ht="16" x14ac:dyDescent="0.2">
      <c r="A124" s="143"/>
      <c r="B124" s="143"/>
      <c r="C124" s="27"/>
      <c r="D124" s="27"/>
      <c r="E124" s="27"/>
      <c r="F124" s="27"/>
      <c r="G124" s="27"/>
      <c r="H124" s="27"/>
      <c r="I124" s="27"/>
      <c r="J124" s="27"/>
      <c r="K124" s="27"/>
      <c r="L124" s="27"/>
    </row>
    <row r="125" spans="1:12" ht="16" x14ac:dyDescent="0.2">
      <c r="A125" s="143"/>
      <c r="B125" s="143"/>
      <c r="C125" s="27"/>
      <c r="D125" s="27"/>
      <c r="E125" s="27"/>
      <c r="F125" s="27"/>
      <c r="G125" s="27"/>
      <c r="H125" s="27"/>
      <c r="I125" s="27"/>
      <c r="J125" s="27"/>
      <c r="K125" s="27"/>
      <c r="L125" s="27"/>
    </row>
    <row r="126" spans="1:12" ht="16" x14ac:dyDescent="0.2">
      <c r="A126" s="143"/>
      <c r="B126" s="143"/>
      <c r="C126" s="27"/>
      <c r="D126" s="27"/>
      <c r="E126" s="27"/>
      <c r="F126" s="27"/>
      <c r="G126" s="27"/>
      <c r="H126" s="27"/>
      <c r="I126" s="27"/>
      <c r="J126" s="27"/>
      <c r="K126" s="27"/>
      <c r="L126" s="27"/>
    </row>
    <row r="127" spans="1:12" ht="16" x14ac:dyDescent="0.2">
      <c r="A127" s="143"/>
      <c r="B127" s="143"/>
      <c r="C127" s="27"/>
      <c r="D127" s="27"/>
      <c r="E127" s="27"/>
      <c r="F127" s="27"/>
      <c r="G127" s="27"/>
      <c r="H127" s="27"/>
      <c r="I127" s="27"/>
      <c r="J127" s="27"/>
      <c r="K127" s="27"/>
      <c r="L127" s="27"/>
    </row>
    <row r="128" spans="1:12" ht="16" x14ac:dyDescent="0.2">
      <c r="A128" s="143"/>
      <c r="B128" s="143"/>
      <c r="C128" s="27"/>
      <c r="D128" s="27"/>
      <c r="E128" s="27"/>
      <c r="F128" s="27"/>
      <c r="G128" s="27"/>
      <c r="H128" s="27"/>
      <c r="I128" s="27"/>
      <c r="J128" s="27"/>
      <c r="K128" s="27"/>
      <c r="L128" s="27"/>
    </row>
    <row r="129" spans="1:12" ht="16" x14ac:dyDescent="0.2">
      <c r="A129" s="143"/>
      <c r="B129" s="143"/>
      <c r="C129" s="27"/>
      <c r="D129" s="27"/>
      <c r="E129" s="27"/>
      <c r="F129" s="27"/>
      <c r="G129" s="27"/>
      <c r="H129" s="27"/>
      <c r="I129" s="27"/>
      <c r="J129" s="27"/>
      <c r="K129" s="27"/>
      <c r="L129" s="27"/>
    </row>
    <row r="130" spans="1:12" ht="16" x14ac:dyDescent="0.2">
      <c r="A130" s="143"/>
      <c r="B130" s="143"/>
      <c r="C130" s="27"/>
      <c r="D130" s="27"/>
      <c r="E130" s="27"/>
      <c r="F130" s="27"/>
      <c r="G130" s="27"/>
      <c r="H130" s="27"/>
      <c r="I130" s="27"/>
      <c r="J130" s="27"/>
      <c r="K130" s="27"/>
      <c r="L130" s="27"/>
    </row>
    <row r="131" spans="1:12" ht="16" x14ac:dyDescent="0.2">
      <c r="A131" s="143"/>
      <c r="B131" s="143"/>
      <c r="C131" s="27"/>
      <c r="D131" s="27"/>
      <c r="E131" s="27"/>
      <c r="F131" s="27"/>
      <c r="G131" s="27"/>
      <c r="H131" s="27"/>
      <c r="I131" s="27"/>
      <c r="J131" s="27"/>
      <c r="K131" s="27"/>
      <c r="L131" s="27"/>
    </row>
    <row r="132" spans="1:12" ht="16" x14ac:dyDescent="0.2">
      <c r="A132" s="143"/>
      <c r="B132" s="143"/>
      <c r="C132" s="27"/>
      <c r="D132" s="27"/>
      <c r="E132" s="27"/>
      <c r="F132" s="27"/>
      <c r="G132" s="27"/>
      <c r="H132" s="27"/>
      <c r="I132" s="27"/>
      <c r="J132" s="27"/>
      <c r="K132" s="27"/>
      <c r="L132" s="27"/>
    </row>
    <row r="133" spans="1:12" ht="16" x14ac:dyDescent="0.2">
      <c r="A133" s="143"/>
      <c r="B133" s="143"/>
      <c r="C133" s="27"/>
      <c r="D133" s="27"/>
      <c r="E133" s="27"/>
      <c r="F133" s="27"/>
      <c r="G133" s="27"/>
      <c r="H133" s="27"/>
      <c r="I133" s="27"/>
      <c r="J133" s="27"/>
      <c r="K133" s="27"/>
      <c r="L133" s="27"/>
    </row>
    <row r="134" spans="1:12" ht="16" x14ac:dyDescent="0.2">
      <c r="A134" s="143"/>
      <c r="B134" s="143"/>
      <c r="C134" s="27"/>
      <c r="D134" s="27"/>
      <c r="E134" s="27"/>
      <c r="F134" s="27"/>
      <c r="G134" s="27"/>
      <c r="H134" s="27"/>
      <c r="I134" s="27"/>
      <c r="J134" s="27"/>
      <c r="K134" s="27"/>
      <c r="L134" s="27"/>
    </row>
    <row r="135" spans="1:12" ht="16" x14ac:dyDescent="0.2">
      <c r="A135" s="143"/>
      <c r="B135" s="143"/>
      <c r="C135" s="27"/>
      <c r="D135" s="27"/>
      <c r="E135" s="27"/>
      <c r="F135" s="27"/>
      <c r="G135" s="27"/>
      <c r="H135" s="27"/>
      <c r="I135" s="27"/>
      <c r="J135" s="27"/>
      <c r="K135" s="27"/>
      <c r="L135" s="27"/>
    </row>
    <row r="136" spans="1:12" ht="16" x14ac:dyDescent="0.2">
      <c r="A136" s="143"/>
      <c r="B136" s="143"/>
      <c r="C136" s="27"/>
      <c r="D136" s="27"/>
      <c r="E136" s="27"/>
      <c r="F136" s="27"/>
      <c r="G136" s="27"/>
      <c r="H136" s="27"/>
      <c r="I136" s="27"/>
      <c r="J136" s="27"/>
      <c r="K136" s="27"/>
      <c r="L136" s="27"/>
    </row>
    <row r="137" spans="1:12" ht="16" x14ac:dyDescent="0.2">
      <c r="A137" s="143"/>
      <c r="B137" s="143"/>
      <c r="C137" s="27"/>
      <c r="D137" s="27"/>
      <c r="E137" s="27"/>
      <c r="F137" s="27"/>
      <c r="G137" s="27"/>
      <c r="H137" s="27"/>
      <c r="I137" s="27"/>
      <c r="J137" s="27"/>
      <c r="K137" s="27"/>
      <c r="L137" s="27"/>
    </row>
    <row r="138" spans="1:12" ht="16" x14ac:dyDescent="0.2">
      <c r="A138" s="143"/>
      <c r="B138" s="143"/>
      <c r="C138" s="27"/>
      <c r="D138" s="27"/>
      <c r="E138" s="27"/>
      <c r="F138" s="27"/>
      <c r="G138" s="27"/>
      <c r="H138" s="27"/>
      <c r="I138" s="27"/>
      <c r="J138" s="27"/>
      <c r="K138" s="27"/>
      <c r="L138" s="27"/>
    </row>
    <row r="139" spans="1:12" ht="16" x14ac:dyDescent="0.2">
      <c r="A139" s="143"/>
      <c r="B139" s="143"/>
      <c r="C139" s="27"/>
      <c r="D139" s="27"/>
      <c r="E139" s="27"/>
      <c r="F139" s="27"/>
      <c r="G139" s="27"/>
      <c r="H139" s="27"/>
      <c r="I139" s="27"/>
      <c r="J139" s="27"/>
      <c r="K139" s="27"/>
      <c r="L139" s="27"/>
    </row>
    <row r="140" spans="1:12" ht="16" x14ac:dyDescent="0.2">
      <c r="A140" s="143"/>
      <c r="B140" s="143"/>
      <c r="C140" s="27"/>
      <c r="D140" s="27"/>
      <c r="E140" s="27"/>
      <c r="F140" s="27"/>
      <c r="G140" s="27"/>
      <c r="H140" s="27"/>
      <c r="I140" s="27"/>
      <c r="J140" s="27"/>
      <c r="K140" s="27"/>
      <c r="L140" s="27"/>
    </row>
    <row r="141" spans="1:12" ht="16" x14ac:dyDescent="0.2">
      <c r="A141" s="143"/>
      <c r="B141" s="143"/>
      <c r="C141" s="27"/>
      <c r="D141" s="27"/>
      <c r="E141" s="27"/>
      <c r="F141" s="27"/>
      <c r="G141" s="27"/>
      <c r="H141" s="27"/>
      <c r="I141" s="27"/>
      <c r="J141" s="27"/>
      <c r="K141" s="27"/>
      <c r="L141" s="27"/>
    </row>
    <row r="142" spans="1:12" ht="16" x14ac:dyDescent="0.2">
      <c r="A142" s="143"/>
      <c r="B142" s="143"/>
      <c r="C142" s="27"/>
      <c r="D142" s="27"/>
      <c r="E142" s="27"/>
      <c r="F142" s="27"/>
      <c r="G142" s="27"/>
      <c r="H142" s="27"/>
      <c r="I142" s="27"/>
      <c r="J142" s="27"/>
      <c r="K142" s="27"/>
      <c r="L142" s="27"/>
    </row>
    <row r="143" spans="1:12" ht="16" x14ac:dyDescent="0.2">
      <c r="A143" s="143"/>
      <c r="B143" s="143"/>
      <c r="C143" s="27"/>
      <c r="D143" s="27"/>
      <c r="E143" s="27"/>
      <c r="F143" s="27"/>
      <c r="G143" s="27"/>
      <c r="H143" s="27"/>
      <c r="I143" s="27"/>
      <c r="J143" s="27"/>
      <c r="K143" s="27"/>
      <c r="L143" s="27"/>
    </row>
    <row r="144" spans="1:12" ht="16" x14ac:dyDescent="0.2">
      <c r="A144" s="143"/>
      <c r="B144" s="143"/>
      <c r="C144" s="27"/>
      <c r="D144" s="27"/>
      <c r="E144" s="27"/>
      <c r="F144" s="27"/>
      <c r="G144" s="27"/>
      <c r="H144" s="27"/>
      <c r="I144" s="27"/>
      <c r="J144" s="27"/>
      <c r="K144" s="27"/>
      <c r="L144" s="27"/>
    </row>
    <row r="145" spans="1:12" ht="16" x14ac:dyDescent="0.2">
      <c r="A145" s="143"/>
      <c r="B145" s="143"/>
      <c r="C145" s="27"/>
      <c r="D145" s="27"/>
      <c r="E145" s="27"/>
      <c r="F145" s="27"/>
      <c r="G145" s="27"/>
      <c r="H145" s="27"/>
      <c r="I145" s="27"/>
      <c r="J145" s="27"/>
      <c r="K145" s="27"/>
      <c r="L145" s="27"/>
    </row>
    <row r="146" spans="1:12" ht="16" x14ac:dyDescent="0.2">
      <c r="A146" s="143"/>
      <c r="B146" s="143"/>
      <c r="C146" s="27"/>
      <c r="D146" s="27"/>
      <c r="E146" s="27"/>
      <c r="F146" s="27"/>
      <c r="G146" s="27"/>
      <c r="H146" s="27"/>
      <c r="I146" s="27"/>
      <c r="J146" s="27"/>
      <c r="K146" s="27"/>
      <c r="L146" s="27"/>
    </row>
    <row r="147" spans="1:12" ht="16" x14ac:dyDescent="0.2">
      <c r="A147" s="143"/>
      <c r="B147" s="143"/>
      <c r="C147" s="27"/>
      <c r="D147" s="27"/>
      <c r="E147" s="27"/>
      <c r="F147" s="27"/>
      <c r="G147" s="27"/>
      <c r="H147" s="27"/>
      <c r="I147" s="27"/>
      <c r="J147" s="27"/>
      <c r="K147" s="27"/>
      <c r="L147" s="27"/>
    </row>
    <row r="148" spans="1:12" ht="16" x14ac:dyDescent="0.2">
      <c r="A148" s="143"/>
      <c r="B148" s="143"/>
      <c r="C148" s="27"/>
      <c r="D148" s="27"/>
      <c r="E148" s="27"/>
      <c r="F148" s="27"/>
      <c r="G148" s="27"/>
      <c r="H148" s="27"/>
      <c r="I148" s="27"/>
      <c r="J148" s="27"/>
      <c r="K148" s="27"/>
      <c r="L148" s="27"/>
    </row>
    <row r="149" spans="1:12" ht="16" x14ac:dyDescent="0.2">
      <c r="A149" s="143"/>
      <c r="B149" s="143"/>
      <c r="C149" s="27"/>
      <c r="D149" s="27"/>
      <c r="E149" s="27"/>
      <c r="F149" s="27"/>
      <c r="G149" s="27"/>
      <c r="H149" s="27"/>
      <c r="I149" s="27"/>
      <c r="J149" s="27"/>
      <c r="K149" s="27"/>
      <c r="L149" s="27"/>
    </row>
    <row r="150" spans="1:12" ht="16" x14ac:dyDescent="0.2">
      <c r="A150" s="143"/>
      <c r="B150" s="143"/>
      <c r="C150" s="27"/>
      <c r="D150" s="27"/>
      <c r="E150" s="27"/>
      <c r="F150" s="27"/>
      <c r="G150" s="27"/>
      <c r="H150" s="27"/>
      <c r="I150" s="27"/>
      <c r="J150" s="27"/>
      <c r="K150" s="27"/>
      <c r="L150" s="27"/>
    </row>
    <row r="151" spans="1:12" ht="16" x14ac:dyDescent="0.2">
      <c r="A151" s="143"/>
      <c r="B151" s="143"/>
      <c r="C151" s="27"/>
      <c r="D151" s="27"/>
      <c r="E151" s="27"/>
      <c r="F151" s="27"/>
      <c r="G151" s="27"/>
      <c r="H151" s="27"/>
      <c r="I151" s="27"/>
      <c r="J151" s="27"/>
      <c r="K151" s="27"/>
      <c r="L151" s="27"/>
    </row>
    <row r="152" spans="1:12" ht="16" x14ac:dyDescent="0.2">
      <c r="A152" s="143"/>
      <c r="B152" s="143"/>
      <c r="C152" s="27"/>
      <c r="D152" s="27"/>
      <c r="E152" s="27"/>
      <c r="F152" s="27"/>
      <c r="G152" s="27"/>
      <c r="H152" s="27"/>
      <c r="I152" s="27"/>
      <c r="J152" s="27"/>
      <c r="K152" s="27"/>
      <c r="L152" s="27"/>
    </row>
    <row r="153" spans="1:12" ht="16" x14ac:dyDescent="0.2">
      <c r="A153" s="143"/>
      <c r="B153" s="143"/>
      <c r="C153" s="27"/>
      <c r="D153" s="27"/>
      <c r="E153" s="27"/>
      <c r="F153" s="27"/>
      <c r="G153" s="27"/>
      <c r="H153" s="27"/>
      <c r="I153" s="27"/>
      <c r="J153" s="27"/>
      <c r="K153" s="27"/>
      <c r="L153" s="27"/>
    </row>
    <row r="154" spans="1:12" ht="16" x14ac:dyDescent="0.2">
      <c r="A154" s="143"/>
      <c r="B154" s="143"/>
      <c r="C154" s="27"/>
      <c r="D154" s="27"/>
      <c r="E154" s="27"/>
      <c r="F154" s="27"/>
      <c r="G154" s="27"/>
      <c r="H154" s="27"/>
      <c r="I154" s="27"/>
      <c r="J154" s="27"/>
      <c r="K154" s="27"/>
      <c r="L154" s="27"/>
    </row>
    <row r="155" spans="1:12" ht="16" x14ac:dyDescent="0.2">
      <c r="A155" s="143"/>
      <c r="B155" s="143"/>
      <c r="C155" s="27"/>
      <c r="D155" s="27"/>
      <c r="E155" s="27"/>
      <c r="F155" s="27"/>
      <c r="G155" s="27"/>
      <c r="H155" s="27"/>
      <c r="I155" s="27"/>
      <c r="J155" s="27"/>
      <c r="K155" s="27"/>
      <c r="L155" s="27"/>
    </row>
    <row r="156" spans="1:12" ht="16" x14ac:dyDescent="0.2">
      <c r="A156" s="143"/>
      <c r="B156" s="143"/>
      <c r="C156" s="27"/>
      <c r="D156" s="27"/>
      <c r="E156" s="27"/>
      <c r="F156" s="27"/>
      <c r="G156" s="27"/>
      <c r="H156" s="27"/>
      <c r="I156" s="27"/>
      <c r="J156" s="27"/>
      <c r="K156" s="27"/>
      <c r="L156" s="27"/>
    </row>
    <row r="157" spans="1:12" ht="16" x14ac:dyDescent="0.2">
      <c r="A157" s="143"/>
      <c r="B157" s="143"/>
      <c r="C157" s="27"/>
      <c r="D157" s="27"/>
      <c r="E157" s="27"/>
      <c r="F157" s="27"/>
      <c r="G157" s="27"/>
      <c r="H157" s="27"/>
      <c r="I157" s="27"/>
      <c r="J157" s="27"/>
      <c r="K157" s="27"/>
      <c r="L157" s="27"/>
    </row>
    <row r="158" spans="1:12" ht="16" x14ac:dyDescent="0.2">
      <c r="A158" s="143"/>
      <c r="B158" s="143"/>
      <c r="C158" s="27"/>
      <c r="D158" s="27"/>
      <c r="E158" s="27"/>
      <c r="F158" s="27"/>
      <c r="G158" s="27"/>
      <c r="H158" s="27"/>
      <c r="I158" s="27"/>
      <c r="J158" s="27"/>
      <c r="K158" s="27"/>
      <c r="L158" s="27"/>
    </row>
    <row r="159" spans="1:12" ht="16" x14ac:dyDescent="0.2">
      <c r="A159" s="143"/>
      <c r="B159" s="143"/>
      <c r="C159" s="27"/>
      <c r="D159" s="27"/>
      <c r="E159" s="27"/>
      <c r="F159" s="27"/>
      <c r="G159" s="27"/>
      <c r="H159" s="27"/>
      <c r="I159" s="27"/>
      <c r="J159" s="27"/>
      <c r="K159" s="27"/>
      <c r="L159" s="27"/>
    </row>
    <row r="160" spans="1:12" ht="16" x14ac:dyDescent="0.2">
      <c r="A160" s="143"/>
      <c r="B160" s="143"/>
      <c r="C160" s="27"/>
      <c r="D160" s="27"/>
      <c r="E160" s="27"/>
      <c r="F160" s="27"/>
      <c r="G160" s="27"/>
      <c r="H160" s="27"/>
      <c r="I160" s="27"/>
      <c r="J160" s="27"/>
      <c r="K160" s="27"/>
      <c r="L160" s="27"/>
    </row>
    <row r="161" spans="1:12" ht="16" x14ac:dyDescent="0.2">
      <c r="A161" s="143"/>
      <c r="B161" s="143"/>
      <c r="C161" s="27"/>
      <c r="D161" s="27"/>
      <c r="E161" s="27"/>
      <c r="F161" s="27"/>
      <c r="G161" s="27"/>
      <c r="H161" s="27"/>
      <c r="I161" s="27"/>
      <c r="J161" s="27"/>
      <c r="K161" s="27"/>
      <c r="L161" s="27"/>
    </row>
    <row r="162" spans="1:12" ht="16" x14ac:dyDescent="0.2">
      <c r="A162" s="143"/>
      <c r="B162" s="143"/>
      <c r="C162" s="27"/>
      <c r="D162" s="27"/>
      <c r="E162" s="27"/>
      <c r="F162" s="27"/>
      <c r="G162" s="27"/>
      <c r="H162" s="27"/>
      <c r="I162" s="27"/>
      <c r="J162" s="27"/>
      <c r="K162" s="27"/>
      <c r="L162" s="27"/>
    </row>
    <row r="163" spans="1:12" ht="16" x14ac:dyDescent="0.2">
      <c r="A163" s="143"/>
      <c r="B163" s="143"/>
      <c r="C163" s="27"/>
      <c r="D163" s="27"/>
      <c r="E163" s="27"/>
      <c r="F163" s="27"/>
      <c r="G163" s="27"/>
      <c r="H163" s="27"/>
      <c r="I163" s="27"/>
      <c r="J163" s="27"/>
      <c r="K163" s="27"/>
      <c r="L163" s="27"/>
    </row>
    <row r="164" spans="1:12" ht="16" x14ac:dyDescent="0.2">
      <c r="A164" s="143"/>
      <c r="B164" s="143"/>
      <c r="C164" s="27"/>
      <c r="D164" s="27"/>
      <c r="E164" s="27"/>
      <c r="F164" s="27"/>
      <c r="G164" s="27"/>
      <c r="H164" s="27"/>
      <c r="I164" s="27"/>
      <c r="J164" s="27"/>
      <c r="K164" s="27"/>
      <c r="L164" s="27"/>
    </row>
    <row r="165" spans="1:12" ht="16" x14ac:dyDescent="0.2">
      <c r="A165" s="143"/>
      <c r="B165" s="143"/>
      <c r="C165" s="27"/>
      <c r="D165" s="27"/>
      <c r="E165" s="27"/>
      <c r="F165" s="27"/>
      <c r="G165" s="27"/>
      <c r="H165" s="27"/>
      <c r="I165" s="27"/>
      <c r="J165" s="27"/>
      <c r="K165" s="27"/>
      <c r="L165" s="27"/>
    </row>
    <row r="166" spans="1:12" ht="16" x14ac:dyDescent="0.2">
      <c r="A166" s="143"/>
      <c r="B166" s="143"/>
      <c r="C166" s="27"/>
      <c r="D166" s="27"/>
      <c r="E166" s="27"/>
      <c r="F166" s="27"/>
      <c r="G166" s="27"/>
      <c r="H166" s="27"/>
      <c r="I166" s="27"/>
      <c r="J166" s="27"/>
      <c r="K166" s="27"/>
      <c r="L166" s="27"/>
    </row>
    <row r="167" spans="1:12" ht="16" x14ac:dyDescent="0.2">
      <c r="A167" s="143"/>
      <c r="B167" s="143"/>
      <c r="C167" s="27"/>
      <c r="D167" s="27"/>
      <c r="E167" s="27"/>
      <c r="F167" s="27"/>
      <c r="G167" s="27"/>
      <c r="H167" s="27"/>
      <c r="I167" s="27"/>
      <c r="J167" s="27"/>
      <c r="K167" s="27"/>
      <c r="L167" s="27"/>
    </row>
    <row r="168" spans="1:12" ht="16" x14ac:dyDescent="0.2">
      <c r="A168" s="143"/>
      <c r="B168" s="143"/>
      <c r="C168" s="27"/>
      <c r="D168" s="27"/>
      <c r="E168" s="27"/>
      <c r="F168" s="27"/>
      <c r="G168" s="27"/>
      <c r="H168" s="27"/>
      <c r="I168" s="27"/>
      <c r="J168" s="27"/>
      <c r="K168" s="27"/>
      <c r="L168" s="27"/>
    </row>
    <row r="169" spans="1:12" ht="16" x14ac:dyDescent="0.2">
      <c r="A169" s="143"/>
      <c r="B169" s="143"/>
      <c r="C169" s="27"/>
      <c r="D169" s="27"/>
      <c r="E169" s="27"/>
      <c r="F169" s="27"/>
      <c r="G169" s="27"/>
      <c r="H169" s="27"/>
      <c r="I169" s="27"/>
      <c r="J169" s="27"/>
      <c r="K169" s="27"/>
      <c r="L169" s="27"/>
    </row>
    <row r="170" spans="1:12" ht="16" x14ac:dyDescent="0.2">
      <c r="A170" s="143"/>
      <c r="B170" s="143"/>
      <c r="C170" s="27"/>
      <c r="D170" s="27"/>
      <c r="E170" s="27"/>
      <c r="F170" s="27"/>
      <c r="G170" s="27"/>
      <c r="H170" s="27"/>
      <c r="I170" s="27"/>
      <c r="J170" s="27"/>
      <c r="K170" s="27"/>
      <c r="L170" s="27"/>
    </row>
    <row r="171" spans="1:12" ht="16" x14ac:dyDescent="0.2">
      <c r="A171" s="143"/>
      <c r="B171" s="143"/>
      <c r="C171" s="27"/>
      <c r="D171" s="27"/>
      <c r="E171" s="27"/>
      <c r="F171" s="27"/>
      <c r="G171" s="27"/>
      <c r="H171" s="27"/>
      <c r="I171" s="27"/>
      <c r="J171" s="27"/>
      <c r="K171" s="27"/>
      <c r="L171" s="27"/>
    </row>
    <row r="172" spans="1:12" ht="16" x14ac:dyDescent="0.2">
      <c r="A172" s="143"/>
      <c r="B172" s="143"/>
      <c r="C172" s="27"/>
      <c r="D172" s="27"/>
      <c r="E172" s="27"/>
      <c r="F172" s="27"/>
      <c r="G172" s="27"/>
      <c r="H172" s="27"/>
      <c r="I172" s="27"/>
      <c r="J172" s="27"/>
      <c r="K172" s="27"/>
      <c r="L172" s="27"/>
    </row>
    <row r="173" spans="1:12" ht="16" x14ac:dyDescent="0.2">
      <c r="A173" s="143"/>
      <c r="B173" s="143"/>
      <c r="C173" s="27"/>
      <c r="D173" s="27"/>
      <c r="E173" s="27"/>
      <c r="F173" s="27"/>
      <c r="G173" s="27"/>
      <c r="H173" s="27"/>
      <c r="I173" s="27"/>
      <c r="J173" s="27"/>
      <c r="K173" s="27"/>
      <c r="L173" s="27"/>
    </row>
    <row r="174" spans="1:12" ht="16" x14ac:dyDescent="0.2">
      <c r="A174" s="143"/>
      <c r="B174" s="143"/>
      <c r="C174" s="27"/>
      <c r="D174" s="27"/>
      <c r="E174" s="27"/>
      <c r="F174" s="27"/>
      <c r="G174" s="27"/>
      <c r="H174" s="27"/>
      <c r="I174" s="27"/>
      <c r="J174" s="27"/>
      <c r="K174" s="27"/>
      <c r="L174" s="27"/>
    </row>
    <row r="175" spans="1:12" ht="16" x14ac:dyDescent="0.2">
      <c r="A175" s="143"/>
      <c r="B175" s="143"/>
      <c r="C175" s="27"/>
      <c r="D175" s="27"/>
      <c r="E175" s="27"/>
      <c r="F175" s="27"/>
      <c r="G175" s="27"/>
      <c r="H175" s="27"/>
      <c r="I175" s="27"/>
      <c r="J175" s="27"/>
      <c r="K175" s="27"/>
      <c r="L175" s="27"/>
    </row>
  </sheetData>
  <mergeCells count="102">
    <mergeCell ref="I1:L2"/>
    <mergeCell ref="C80:J80"/>
    <mergeCell ref="C81:J81"/>
    <mergeCell ref="K75:L75"/>
    <mergeCell ref="K76:L76"/>
    <mergeCell ref="K77:L77"/>
    <mergeCell ref="K78:L78"/>
    <mergeCell ref="K79:L79"/>
    <mergeCell ref="K80:L80"/>
    <mergeCell ref="K81:L81"/>
    <mergeCell ref="C75:J75"/>
    <mergeCell ref="C76:J76"/>
    <mergeCell ref="C77:J77"/>
    <mergeCell ref="C78:J78"/>
    <mergeCell ref="C79:J79"/>
    <mergeCell ref="K70:L70"/>
    <mergeCell ref="K71:L71"/>
    <mergeCell ref="K72:L72"/>
    <mergeCell ref="K73:L73"/>
    <mergeCell ref="K74:L74"/>
    <mergeCell ref="C70:J70"/>
    <mergeCell ref="C71:J71"/>
    <mergeCell ref="C72:J72"/>
    <mergeCell ref="C73:J73"/>
    <mergeCell ref="C74:J74"/>
    <mergeCell ref="C57:J57"/>
    <mergeCell ref="C58:J58"/>
    <mergeCell ref="C59:J59"/>
    <mergeCell ref="C60:J60"/>
    <mergeCell ref="C61:J61"/>
    <mergeCell ref="C69:J69"/>
    <mergeCell ref="K62:L62"/>
    <mergeCell ref="K63:L63"/>
    <mergeCell ref="K64:L64"/>
    <mergeCell ref="K65:L65"/>
    <mergeCell ref="K66:L66"/>
    <mergeCell ref="K67:L67"/>
    <mergeCell ref="K68:L68"/>
    <mergeCell ref="K69:L69"/>
    <mergeCell ref="C64:J64"/>
    <mergeCell ref="C65:J65"/>
    <mergeCell ref="C66:J66"/>
    <mergeCell ref="C67:J67"/>
    <mergeCell ref="C68:J68"/>
    <mergeCell ref="A49:B175"/>
    <mergeCell ref="C49:J49"/>
    <mergeCell ref="K49:L49"/>
    <mergeCell ref="C50:J50"/>
    <mergeCell ref="C51:J51"/>
    <mergeCell ref="C52:J52"/>
    <mergeCell ref="K50:L50"/>
    <mergeCell ref="K51:L51"/>
    <mergeCell ref="K52:L52"/>
    <mergeCell ref="K53:L53"/>
    <mergeCell ref="C53:J53"/>
    <mergeCell ref="C54:J54"/>
    <mergeCell ref="C55:J55"/>
    <mergeCell ref="C56:J56"/>
    <mergeCell ref="K59:L59"/>
    <mergeCell ref="K60:L60"/>
    <mergeCell ref="K61:L61"/>
    <mergeCell ref="C62:J62"/>
    <mergeCell ref="C63:J63"/>
    <mergeCell ref="K54:L54"/>
    <mergeCell ref="K55:L55"/>
    <mergeCell ref="K56:L56"/>
    <mergeCell ref="K57:L57"/>
    <mergeCell ref="K58:L58"/>
    <mergeCell ref="A48:L48"/>
    <mergeCell ref="D12:G12"/>
    <mergeCell ref="I12:J12"/>
    <mergeCell ref="A40:L40"/>
    <mergeCell ref="A38:L38"/>
    <mergeCell ref="A39:L39"/>
    <mergeCell ref="A30:L30"/>
    <mergeCell ref="A17:J17"/>
    <mergeCell ref="A18:J18"/>
    <mergeCell ref="A19:J20"/>
    <mergeCell ref="A22:J22"/>
    <mergeCell ref="A23:J23"/>
    <mergeCell ref="A24:L24"/>
    <mergeCell ref="A25:L25"/>
    <mergeCell ref="A26:L26"/>
    <mergeCell ref="A27:L27"/>
    <mergeCell ref="A28:L28"/>
    <mergeCell ref="A29:L29"/>
    <mergeCell ref="A32:L32"/>
    <mergeCell ref="A34:L34"/>
    <mergeCell ref="A35:L35"/>
    <mergeCell ref="A47:L47"/>
    <mergeCell ref="E11:J11"/>
    <mergeCell ref="A8:L10"/>
    <mergeCell ref="A4:L4"/>
    <mergeCell ref="A16:J16"/>
    <mergeCell ref="A36:L36"/>
    <mergeCell ref="A37:L37"/>
    <mergeCell ref="A41:L41"/>
    <mergeCell ref="A42:L42"/>
    <mergeCell ref="A46:L46"/>
    <mergeCell ref="A45:L45"/>
    <mergeCell ref="A43:L43"/>
    <mergeCell ref="A44:L44"/>
  </mergeCells>
  <pageMargins left="0.23622047244094491" right="0.23622047244094491" top="0.39370078740157483" bottom="0.74803149606299213" header="0" footer="0.31496062992125984"/>
  <pageSetup paperSize="9" scale="6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76"/>
  <sheetViews>
    <sheetView view="pageBreakPreview" zoomScaleSheetLayoutView="100" workbookViewId="0">
      <selection activeCell="I6" sqref="I6:L76"/>
    </sheetView>
  </sheetViews>
  <sheetFormatPr baseColWidth="10" defaultColWidth="8.83203125" defaultRowHeight="15" x14ac:dyDescent="0.2"/>
  <cols>
    <col min="8" max="8" width="85" customWidth="1"/>
    <col min="12" max="12" width="15.5" customWidth="1"/>
  </cols>
  <sheetData>
    <row r="1" spans="1:12" ht="22.5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6" x14ac:dyDescent="0.2">
      <c r="A2" s="142" t="s">
        <v>200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 ht="16" x14ac:dyDescent="0.2">
      <c r="A3" s="14"/>
      <c r="B3" s="14"/>
      <c r="C3" s="14"/>
      <c r="D3" s="14"/>
      <c r="E3" s="15"/>
      <c r="F3" s="15"/>
      <c r="G3" s="15"/>
      <c r="H3" s="15"/>
      <c r="I3" s="29"/>
      <c r="J3" s="14"/>
      <c r="K3" s="14"/>
      <c r="L3" s="14"/>
    </row>
    <row r="4" spans="1:12" ht="15" customHeight="1" x14ac:dyDescent="0.2">
      <c r="A4" s="149" t="s">
        <v>0</v>
      </c>
      <c r="B4" s="149"/>
      <c r="C4" s="149"/>
      <c r="D4" s="149"/>
      <c r="E4" s="149"/>
      <c r="F4" s="149"/>
      <c r="G4" s="149"/>
      <c r="H4" s="149"/>
      <c r="I4" s="150" t="s">
        <v>42</v>
      </c>
      <c r="J4" s="150"/>
      <c r="K4" s="150"/>
      <c r="L4" s="150"/>
    </row>
    <row r="5" spans="1:12" ht="27.75" customHeight="1" x14ac:dyDescent="0.2">
      <c r="A5" s="149"/>
      <c r="B5" s="149"/>
      <c r="C5" s="149"/>
      <c r="D5" s="149"/>
      <c r="E5" s="149"/>
      <c r="F5" s="149"/>
      <c r="G5" s="149"/>
      <c r="H5" s="149"/>
      <c r="I5" s="150"/>
      <c r="J5" s="150"/>
      <c r="K5" s="150"/>
      <c r="L5" s="150"/>
    </row>
    <row r="6" spans="1:12" ht="28.5" customHeight="1" x14ac:dyDescent="0.2">
      <c r="A6" s="151" t="s">
        <v>43</v>
      </c>
      <c r="B6" s="151"/>
      <c r="C6" s="151"/>
      <c r="D6" s="151"/>
      <c r="E6" s="151"/>
      <c r="F6" s="151"/>
      <c r="G6" s="151"/>
      <c r="H6" s="151"/>
      <c r="I6" s="152">
        <v>105552251.81999999</v>
      </c>
      <c r="J6" s="152"/>
      <c r="K6" s="152"/>
      <c r="L6" s="152"/>
    </row>
    <row r="7" spans="1:12" ht="16" x14ac:dyDescent="0.2">
      <c r="A7" s="153" t="s">
        <v>44</v>
      </c>
      <c r="B7" s="153"/>
      <c r="C7" s="153"/>
      <c r="D7" s="153"/>
      <c r="E7" s="153"/>
      <c r="F7" s="153"/>
      <c r="G7" s="153"/>
      <c r="H7" s="153"/>
      <c r="I7" s="152"/>
      <c r="J7" s="152"/>
      <c r="K7" s="152"/>
      <c r="L7" s="152"/>
    </row>
    <row r="8" spans="1:12" ht="24.75" customHeight="1" x14ac:dyDescent="0.2">
      <c r="A8" s="153" t="s">
        <v>45</v>
      </c>
      <c r="B8" s="153"/>
      <c r="C8" s="153"/>
      <c r="D8" s="153"/>
      <c r="E8" s="153"/>
      <c r="F8" s="153"/>
      <c r="G8" s="153"/>
      <c r="H8" s="153"/>
      <c r="I8" s="152">
        <v>100972813.72</v>
      </c>
      <c r="J8" s="152"/>
      <c r="K8" s="152"/>
      <c r="L8" s="152"/>
    </row>
    <row r="9" spans="1:12" ht="16" x14ac:dyDescent="0.2">
      <c r="A9" s="153" t="s">
        <v>46</v>
      </c>
      <c r="B9" s="153"/>
      <c r="C9" s="153"/>
      <c r="D9" s="153"/>
      <c r="E9" s="153"/>
      <c r="F9" s="153"/>
      <c r="G9" s="153"/>
      <c r="H9" s="153"/>
      <c r="I9" s="152"/>
      <c r="J9" s="152"/>
      <c r="K9" s="152"/>
      <c r="L9" s="152"/>
    </row>
    <row r="10" spans="1:12" ht="38.25" customHeight="1" x14ac:dyDescent="0.2">
      <c r="A10" s="153" t="s">
        <v>47</v>
      </c>
      <c r="B10" s="153"/>
      <c r="C10" s="153"/>
      <c r="D10" s="153"/>
      <c r="E10" s="153"/>
      <c r="F10" s="153"/>
      <c r="G10" s="153"/>
      <c r="H10" s="153"/>
      <c r="I10" s="152"/>
      <c r="J10" s="152"/>
      <c r="K10" s="152"/>
      <c r="L10" s="152"/>
    </row>
    <row r="11" spans="1:12" ht="43.5" customHeight="1" x14ac:dyDescent="0.2">
      <c r="A11" s="153" t="s">
        <v>48</v>
      </c>
      <c r="B11" s="153"/>
      <c r="C11" s="153"/>
      <c r="D11" s="153"/>
      <c r="E11" s="153"/>
      <c r="F11" s="153"/>
      <c r="G11" s="153"/>
      <c r="H11" s="153"/>
      <c r="I11" s="152">
        <v>100972813.72</v>
      </c>
      <c r="J11" s="152"/>
      <c r="K11" s="152"/>
      <c r="L11" s="152"/>
    </row>
    <row r="12" spans="1:12" ht="42.75" customHeight="1" x14ac:dyDescent="0.2">
      <c r="A12" s="153" t="s">
        <v>49</v>
      </c>
      <c r="B12" s="153"/>
      <c r="C12" s="153"/>
      <c r="D12" s="153"/>
      <c r="E12" s="153"/>
      <c r="F12" s="153"/>
      <c r="G12" s="153"/>
      <c r="H12" s="153"/>
      <c r="I12" s="152"/>
      <c r="J12" s="152"/>
      <c r="K12" s="152"/>
      <c r="L12" s="152"/>
    </row>
    <row r="13" spans="1:12" ht="25.5" customHeight="1" x14ac:dyDescent="0.2">
      <c r="A13" s="153" t="s">
        <v>50</v>
      </c>
      <c r="B13" s="153"/>
      <c r="C13" s="153"/>
      <c r="D13" s="153"/>
      <c r="E13" s="153"/>
      <c r="F13" s="153"/>
      <c r="G13" s="153"/>
      <c r="H13" s="153"/>
      <c r="I13" s="152">
        <v>78560268.390000001</v>
      </c>
      <c r="J13" s="152"/>
      <c r="K13" s="152"/>
      <c r="L13" s="152"/>
    </row>
    <row r="14" spans="1:12" ht="24" customHeight="1" x14ac:dyDescent="0.2">
      <c r="A14" s="153" t="s">
        <v>51</v>
      </c>
      <c r="B14" s="153"/>
      <c r="C14" s="153"/>
      <c r="D14" s="153"/>
      <c r="E14" s="153"/>
      <c r="F14" s="153"/>
      <c r="G14" s="153"/>
      <c r="H14" s="153"/>
      <c r="I14" s="152">
        <v>4579438.0999999996</v>
      </c>
      <c r="J14" s="152"/>
      <c r="K14" s="152"/>
      <c r="L14" s="152"/>
    </row>
    <row r="15" spans="1:12" ht="24" customHeight="1" x14ac:dyDescent="0.2">
      <c r="A15" s="153" t="s">
        <v>46</v>
      </c>
      <c r="B15" s="153"/>
      <c r="C15" s="153"/>
      <c r="D15" s="153"/>
      <c r="E15" s="153"/>
      <c r="F15" s="153"/>
      <c r="G15" s="153"/>
      <c r="H15" s="153"/>
      <c r="I15" s="152"/>
      <c r="J15" s="152"/>
      <c r="K15" s="152"/>
      <c r="L15" s="152"/>
    </row>
    <row r="16" spans="1:12" ht="30" customHeight="1" x14ac:dyDescent="0.2">
      <c r="A16" s="153" t="s">
        <v>52</v>
      </c>
      <c r="B16" s="153"/>
      <c r="C16" s="153"/>
      <c r="D16" s="153"/>
      <c r="E16" s="153"/>
      <c r="F16" s="153"/>
      <c r="G16" s="153"/>
      <c r="H16" s="153"/>
      <c r="I16" s="152">
        <v>4095445</v>
      </c>
      <c r="J16" s="152"/>
      <c r="K16" s="152"/>
      <c r="L16" s="152"/>
    </row>
    <row r="17" spans="1:12" ht="31.5" customHeight="1" x14ac:dyDescent="0.2">
      <c r="A17" s="153" t="s">
        <v>53</v>
      </c>
      <c r="B17" s="153"/>
      <c r="C17" s="153"/>
      <c r="D17" s="153"/>
      <c r="E17" s="153"/>
      <c r="F17" s="153"/>
      <c r="G17" s="153"/>
      <c r="H17" s="153"/>
      <c r="I17" s="152">
        <v>511078.24</v>
      </c>
      <c r="J17" s="152"/>
      <c r="K17" s="152"/>
      <c r="L17" s="152"/>
    </row>
    <row r="18" spans="1:12" ht="30" customHeight="1" x14ac:dyDescent="0.2">
      <c r="A18" s="151" t="s">
        <v>54</v>
      </c>
      <c r="B18" s="151"/>
      <c r="C18" s="151"/>
      <c r="D18" s="151"/>
      <c r="E18" s="151"/>
      <c r="F18" s="151"/>
      <c r="G18" s="151"/>
      <c r="H18" s="151"/>
      <c r="I18" s="152">
        <f>I32+I19</f>
        <v>8892.09</v>
      </c>
      <c r="J18" s="152"/>
      <c r="K18" s="152"/>
      <c r="L18" s="152"/>
    </row>
    <row r="19" spans="1:12" ht="25.5" customHeight="1" x14ac:dyDescent="0.2">
      <c r="A19" s="153" t="s">
        <v>55</v>
      </c>
      <c r="B19" s="153"/>
      <c r="C19" s="153"/>
      <c r="D19" s="153"/>
      <c r="E19" s="153"/>
      <c r="F19" s="153"/>
      <c r="G19" s="153"/>
      <c r="H19" s="153"/>
      <c r="I19" s="152"/>
      <c r="J19" s="152"/>
      <c r="K19" s="152"/>
      <c r="L19" s="152"/>
    </row>
    <row r="20" spans="1:12" ht="29.25" customHeight="1" x14ac:dyDescent="0.2">
      <c r="A20" s="153" t="s">
        <v>56</v>
      </c>
      <c r="B20" s="153"/>
      <c r="C20" s="153"/>
      <c r="D20" s="153"/>
      <c r="E20" s="153"/>
      <c r="F20" s="153"/>
      <c r="G20" s="153"/>
      <c r="H20" s="153"/>
      <c r="I20" s="152"/>
      <c r="J20" s="152"/>
      <c r="K20" s="152"/>
      <c r="L20" s="152"/>
    </row>
    <row r="21" spans="1:12" ht="33.75" customHeight="1" x14ac:dyDescent="0.2">
      <c r="A21" s="153" t="s">
        <v>57</v>
      </c>
      <c r="B21" s="153"/>
      <c r="C21" s="153"/>
      <c r="D21" s="153"/>
      <c r="E21" s="153"/>
      <c r="F21" s="153"/>
      <c r="G21" s="153"/>
      <c r="H21" s="153"/>
      <c r="I21" s="152"/>
      <c r="J21" s="152"/>
      <c r="K21" s="152"/>
      <c r="L21" s="152"/>
    </row>
    <row r="22" spans="1:12" ht="24.75" customHeight="1" x14ac:dyDescent="0.2">
      <c r="A22" s="153" t="s">
        <v>58</v>
      </c>
      <c r="B22" s="153"/>
      <c r="C22" s="153"/>
      <c r="D22" s="153"/>
      <c r="E22" s="153"/>
      <c r="F22" s="153"/>
      <c r="G22" s="153"/>
      <c r="H22" s="153"/>
      <c r="I22" s="152"/>
      <c r="J22" s="152"/>
      <c r="K22" s="152"/>
      <c r="L22" s="152"/>
    </row>
    <row r="23" spans="1:12" ht="24.75" customHeight="1" x14ac:dyDescent="0.2">
      <c r="A23" s="153" t="s">
        <v>59</v>
      </c>
      <c r="B23" s="153"/>
      <c r="C23" s="153"/>
      <c r="D23" s="153"/>
      <c r="E23" s="153"/>
      <c r="F23" s="153"/>
      <c r="G23" s="153"/>
      <c r="H23" s="153"/>
      <c r="I23" s="152"/>
      <c r="J23" s="152"/>
      <c r="K23" s="152"/>
      <c r="L23" s="152"/>
    </row>
    <row r="24" spans="1:12" ht="24.75" customHeight="1" x14ac:dyDescent="0.2">
      <c r="A24" s="153" t="s">
        <v>60</v>
      </c>
      <c r="B24" s="153"/>
      <c r="C24" s="153"/>
      <c r="D24" s="153"/>
      <c r="E24" s="153"/>
      <c r="F24" s="153"/>
      <c r="G24" s="153"/>
      <c r="H24" s="153"/>
      <c r="I24" s="152"/>
      <c r="J24" s="152"/>
      <c r="K24" s="152"/>
      <c r="L24" s="152"/>
    </row>
    <row r="25" spans="1:12" ht="24.75" customHeight="1" x14ac:dyDescent="0.2">
      <c r="A25" s="153" t="s">
        <v>61</v>
      </c>
      <c r="B25" s="153"/>
      <c r="C25" s="153"/>
      <c r="D25" s="153"/>
      <c r="E25" s="153"/>
      <c r="F25" s="153"/>
      <c r="G25" s="153"/>
      <c r="H25" s="153"/>
      <c r="I25" s="152"/>
      <c r="J25" s="152"/>
      <c r="K25" s="152"/>
      <c r="L25" s="152"/>
    </row>
    <row r="26" spans="1:12" ht="24.75" customHeight="1" x14ac:dyDescent="0.2">
      <c r="A26" s="153" t="s">
        <v>62</v>
      </c>
      <c r="B26" s="153"/>
      <c r="C26" s="153"/>
      <c r="D26" s="153"/>
      <c r="E26" s="153"/>
      <c r="F26" s="153"/>
      <c r="G26" s="153"/>
      <c r="H26" s="153"/>
      <c r="I26" s="152"/>
      <c r="J26" s="152"/>
      <c r="K26" s="152"/>
      <c r="L26" s="152"/>
    </row>
    <row r="27" spans="1:12" ht="24.75" customHeight="1" x14ac:dyDescent="0.2">
      <c r="A27" s="153" t="s">
        <v>63</v>
      </c>
      <c r="B27" s="153"/>
      <c r="C27" s="153"/>
      <c r="D27" s="153"/>
      <c r="E27" s="153"/>
      <c r="F27" s="153"/>
      <c r="G27" s="153"/>
      <c r="H27" s="153"/>
      <c r="I27" s="152"/>
      <c r="J27" s="152"/>
      <c r="K27" s="152"/>
      <c r="L27" s="152"/>
    </row>
    <row r="28" spans="1:12" ht="24.75" customHeight="1" x14ac:dyDescent="0.2">
      <c r="A28" s="153" t="s">
        <v>64</v>
      </c>
      <c r="B28" s="153"/>
      <c r="C28" s="153"/>
      <c r="D28" s="153"/>
      <c r="E28" s="153"/>
      <c r="F28" s="153"/>
      <c r="G28" s="153"/>
      <c r="H28" s="153"/>
      <c r="I28" s="152"/>
      <c r="J28" s="152"/>
      <c r="K28" s="152"/>
      <c r="L28" s="152"/>
    </row>
    <row r="29" spans="1:12" ht="24.75" customHeight="1" x14ac:dyDescent="0.2">
      <c r="A29" s="153" t="s">
        <v>65</v>
      </c>
      <c r="B29" s="153"/>
      <c r="C29" s="153"/>
      <c r="D29" s="153"/>
      <c r="E29" s="153"/>
      <c r="F29" s="153"/>
      <c r="G29" s="153"/>
      <c r="H29" s="153"/>
      <c r="I29" s="152"/>
      <c r="J29" s="152"/>
      <c r="K29" s="152"/>
      <c r="L29" s="152"/>
    </row>
    <row r="30" spans="1:12" ht="24.75" customHeight="1" x14ac:dyDescent="0.2">
      <c r="A30" s="153" t="s">
        <v>66</v>
      </c>
      <c r="B30" s="153"/>
      <c r="C30" s="153"/>
      <c r="D30" s="153"/>
      <c r="E30" s="153"/>
      <c r="F30" s="153"/>
      <c r="G30" s="153"/>
      <c r="H30" s="153"/>
      <c r="I30" s="152"/>
      <c r="J30" s="152"/>
      <c r="K30" s="152"/>
      <c r="L30" s="152"/>
    </row>
    <row r="31" spans="1:12" ht="24.75" customHeight="1" x14ac:dyDescent="0.2">
      <c r="A31" s="153" t="s">
        <v>67</v>
      </c>
      <c r="B31" s="153"/>
      <c r="C31" s="153"/>
      <c r="D31" s="153"/>
      <c r="E31" s="153"/>
      <c r="F31" s="153"/>
      <c r="G31" s="153"/>
      <c r="H31" s="153"/>
      <c r="I31" s="152"/>
      <c r="J31" s="152"/>
      <c r="K31" s="152"/>
      <c r="L31" s="152"/>
    </row>
    <row r="32" spans="1:12" ht="24.75" customHeight="1" x14ac:dyDescent="0.2">
      <c r="A32" s="153" t="s">
        <v>68</v>
      </c>
      <c r="B32" s="153"/>
      <c r="C32" s="153"/>
      <c r="D32" s="153"/>
      <c r="E32" s="153"/>
      <c r="F32" s="153"/>
      <c r="G32" s="153"/>
      <c r="H32" s="153"/>
      <c r="I32" s="152">
        <f>SUM(I33:L43)</f>
        <v>8892.09</v>
      </c>
      <c r="J32" s="152"/>
      <c r="K32" s="152"/>
      <c r="L32" s="152"/>
    </row>
    <row r="33" spans="1:12" ht="16" x14ac:dyDescent="0.2">
      <c r="A33" s="153" t="s">
        <v>69</v>
      </c>
      <c r="B33" s="153"/>
      <c r="C33" s="153"/>
      <c r="D33" s="153"/>
      <c r="E33" s="153"/>
      <c r="F33" s="153"/>
      <c r="G33" s="153"/>
      <c r="H33" s="153"/>
      <c r="I33" s="152"/>
      <c r="J33" s="152"/>
      <c r="K33" s="152"/>
      <c r="L33" s="152"/>
    </row>
    <row r="34" spans="1:12" ht="28.5" customHeight="1" x14ac:dyDescent="0.2">
      <c r="A34" s="153" t="s">
        <v>70</v>
      </c>
      <c r="B34" s="153"/>
      <c r="C34" s="153"/>
      <c r="D34" s="153"/>
      <c r="E34" s="153"/>
      <c r="F34" s="153"/>
      <c r="G34" s="153"/>
      <c r="H34" s="153"/>
      <c r="I34" s="152"/>
      <c r="J34" s="152"/>
      <c r="K34" s="152"/>
      <c r="L34" s="152"/>
    </row>
    <row r="35" spans="1:12" ht="28.5" customHeight="1" x14ac:dyDescent="0.2">
      <c r="A35" s="153" t="s">
        <v>71</v>
      </c>
      <c r="B35" s="153"/>
      <c r="C35" s="153"/>
      <c r="D35" s="153"/>
      <c r="E35" s="153"/>
      <c r="F35" s="153"/>
      <c r="G35" s="153"/>
      <c r="H35" s="153"/>
      <c r="I35" s="152"/>
      <c r="J35" s="152"/>
      <c r="K35" s="152"/>
      <c r="L35" s="152"/>
    </row>
    <row r="36" spans="1:12" ht="28.5" customHeight="1" x14ac:dyDescent="0.2">
      <c r="A36" s="153" t="s">
        <v>72</v>
      </c>
      <c r="B36" s="153"/>
      <c r="C36" s="153"/>
      <c r="D36" s="153"/>
      <c r="E36" s="153"/>
      <c r="F36" s="153"/>
      <c r="G36" s="153"/>
      <c r="H36" s="153"/>
      <c r="I36" s="152">
        <v>7008.81</v>
      </c>
      <c r="J36" s="152"/>
      <c r="K36" s="152"/>
      <c r="L36" s="152"/>
    </row>
    <row r="37" spans="1:12" ht="28.5" customHeight="1" x14ac:dyDescent="0.2">
      <c r="A37" s="153" t="s">
        <v>73</v>
      </c>
      <c r="B37" s="153"/>
      <c r="C37" s="153"/>
      <c r="D37" s="153"/>
      <c r="E37" s="153"/>
      <c r="F37" s="153"/>
      <c r="G37" s="153"/>
      <c r="H37" s="153"/>
      <c r="I37" s="152">
        <v>1883.28</v>
      </c>
      <c r="J37" s="152"/>
      <c r="K37" s="152"/>
      <c r="L37" s="152"/>
    </row>
    <row r="38" spans="1:12" ht="28.5" customHeight="1" x14ac:dyDescent="0.2">
      <c r="A38" s="153" t="s">
        <v>74</v>
      </c>
      <c r="B38" s="153"/>
      <c r="C38" s="153"/>
      <c r="D38" s="153"/>
      <c r="E38" s="153"/>
      <c r="F38" s="153"/>
      <c r="G38" s="153"/>
      <c r="H38" s="153"/>
      <c r="I38" s="152"/>
      <c r="J38" s="152"/>
      <c r="K38" s="152"/>
      <c r="L38" s="152"/>
    </row>
    <row r="39" spans="1:12" ht="28.5" customHeight="1" x14ac:dyDescent="0.2">
      <c r="A39" s="153" t="s">
        <v>75</v>
      </c>
      <c r="B39" s="153"/>
      <c r="C39" s="153"/>
      <c r="D39" s="153"/>
      <c r="E39" s="153"/>
      <c r="F39" s="153"/>
      <c r="G39" s="153"/>
      <c r="H39" s="153"/>
      <c r="I39" s="152"/>
      <c r="J39" s="152"/>
      <c r="K39" s="152"/>
      <c r="L39" s="152"/>
    </row>
    <row r="40" spans="1:12" ht="28.5" customHeight="1" x14ac:dyDescent="0.2">
      <c r="A40" s="153" t="s">
        <v>76</v>
      </c>
      <c r="B40" s="153"/>
      <c r="C40" s="153"/>
      <c r="D40" s="153"/>
      <c r="E40" s="153"/>
      <c r="F40" s="153"/>
      <c r="G40" s="153"/>
      <c r="H40" s="153"/>
      <c r="I40" s="152"/>
      <c r="J40" s="152"/>
      <c r="K40" s="152"/>
      <c r="L40" s="152"/>
    </row>
    <row r="41" spans="1:12" ht="28.5" customHeight="1" x14ac:dyDescent="0.2">
      <c r="A41" s="153" t="s">
        <v>77</v>
      </c>
      <c r="B41" s="153"/>
      <c r="C41" s="153"/>
      <c r="D41" s="153"/>
      <c r="E41" s="153"/>
      <c r="F41" s="153"/>
      <c r="G41" s="153"/>
      <c r="H41" s="153"/>
      <c r="I41" s="152"/>
      <c r="J41" s="152"/>
      <c r="K41" s="152"/>
      <c r="L41" s="152"/>
    </row>
    <row r="42" spans="1:12" ht="28.5" customHeight="1" x14ac:dyDescent="0.2">
      <c r="A42" s="153" t="s">
        <v>78</v>
      </c>
      <c r="B42" s="153"/>
      <c r="C42" s="153"/>
      <c r="D42" s="153"/>
      <c r="E42" s="153"/>
      <c r="F42" s="153"/>
      <c r="G42" s="153"/>
      <c r="H42" s="153"/>
      <c r="I42" s="152"/>
      <c r="J42" s="152"/>
      <c r="K42" s="152"/>
      <c r="L42" s="152"/>
    </row>
    <row r="43" spans="1:12" ht="28.5" customHeight="1" x14ac:dyDescent="0.2">
      <c r="A43" s="153" t="s">
        <v>79</v>
      </c>
      <c r="B43" s="153"/>
      <c r="C43" s="153"/>
      <c r="D43" s="153"/>
      <c r="E43" s="153"/>
      <c r="F43" s="153"/>
      <c r="G43" s="153"/>
      <c r="H43" s="153"/>
      <c r="I43" s="152"/>
      <c r="J43" s="152"/>
      <c r="K43" s="152"/>
      <c r="L43" s="152"/>
    </row>
    <row r="44" spans="1:12" ht="16" x14ac:dyDescent="0.2">
      <c r="A44" s="151" t="s">
        <v>80</v>
      </c>
      <c r="B44" s="151"/>
      <c r="C44" s="151"/>
      <c r="D44" s="151"/>
      <c r="E44" s="151"/>
      <c r="F44" s="151"/>
      <c r="G44" s="151"/>
      <c r="H44" s="151"/>
      <c r="I44" s="152">
        <f>I47+I62</f>
        <v>607303.33000000007</v>
      </c>
      <c r="J44" s="152"/>
      <c r="K44" s="152"/>
      <c r="L44" s="152"/>
    </row>
    <row r="45" spans="1:12" ht="16" x14ac:dyDescent="0.2">
      <c r="A45" s="153" t="s">
        <v>55</v>
      </c>
      <c r="B45" s="153"/>
      <c r="C45" s="153"/>
      <c r="D45" s="153"/>
      <c r="E45" s="153"/>
      <c r="F45" s="153"/>
      <c r="G45" s="153"/>
      <c r="H45" s="153"/>
      <c r="I45" s="152"/>
      <c r="J45" s="152"/>
      <c r="K45" s="152"/>
      <c r="L45" s="152"/>
    </row>
    <row r="46" spans="1:12" ht="16" x14ac:dyDescent="0.2">
      <c r="A46" s="153" t="s">
        <v>81</v>
      </c>
      <c r="B46" s="153"/>
      <c r="C46" s="153"/>
      <c r="D46" s="153"/>
      <c r="E46" s="153"/>
      <c r="F46" s="153"/>
      <c r="G46" s="153"/>
      <c r="H46" s="153"/>
      <c r="I46" s="152"/>
      <c r="J46" s="152"/>
      <c r="K46" s="152"/>
      <c r="L46" s="152"/>
    </row>
    <row r="47" spans="1:12" ht="39.75" customHeight="1" x14ac:dyDescent="0.2">
      <c r="A47" s="153" t="s">
        <v>82</v>
      </c>
      <c r="B47" s="153"/>
      <c r="C47" s="153"/>
      <c r="D47" s="153"/>
      <c r="E47" s="153"/>
      <c r="F47" s="153"/>
      <c r="G47" s="153"/>
      <c r="H47" s="153"/>
      <c r="I47" s="152">
        <f>SUM(I48:L61)</f>
        <v>338325.31</v>
      </c>
      <c r="J47" s="152"/>
      <c r="K47" s="152"/>
      <c r="L47" s="152"/>
    </row>
    <row r="48" spans="1:12" ht="26.25" customHeight="1" x14ac:dyDescent="0.2">
      <c r="A48" s="153" t="s">
        <v>69</v>
      </c>
      <c r="B48" s="153"/>
      <c r="C48" s="153"/>
      <c r="D48" s="153"/>
      <c r="E48" s="153"/>
      <c r="F48" s="153"/>
      <c r="G48" s="153"/>
      <c r="H48" s="153"/>
      <c r="I48" s="152"/>
      <c r="J48" s="152"/>
      <c r="K48" s="152"/>
      <c r="L48" s="152"/>
    </row>
    <row r="49" spans="1:12" ht="26.25" customHeight="1" x14ac:dyDescent="0.2">
      <c r="A49" s="153" t="s">
        <v>83</v>
      </c>
      <c r="B49" s="153"/>
      <c r="C49" s="153"/>
      <c r="D49" s="153"/>
      <c r="E49" s="153"/>
      <c r="F49" s="153"/>
      <c r="G49" s="153"/>
      <c r="H49" s="153"/>
      <c r="I49" s="152"/>
      <c r="J49" s="152"/>
      <c r="K49" s="152"/>
      <c r="L49" s="152"/>
    </row>
    <row r="50" spans="1:12" ht="26.25" customHeight="1" x14ac:dyDescent="0.2">
      <c r="A50" s="153" t="s">
        <v>84</v>
      </c>
      <c r="B50" s="153"/>
      <c r="C50" s="153"/>
      <c r="D50" s="153"/>
      <c r="E50" s="153"/>
      <c r="F50" s="153"/>
      <c r="G50" s="153"/>
      <c r="H50" s="153"/>
      <c r="I50" s="152"/>
      <c r="J50" s="152"/>
      <c r="K50" s="152"/>
      <c r="L50" s="152"/>
    </row>
    <row r="51" spans="1:12" ht="26.25" customHeight="1" x14ac:dyDescent="0.2">
      <c r="A51" s="153" t="s">
        <v>85</v>
      </c>
      <c r="B51" s="153"/>
      <c r="C51" s="153"/>
      <c r="D51" s="153"/>
      <c r="E51" s="153"/>
      <c r="F51" s="153"/>
      <c r="G51" s="153"/>
      <c r="H51" s="153"/>
      <c r="I51" s="152"/>
      <c r="J51" s="152"/>
      <c r="K51" s="152"/>
      <c r="L51" s="152"/>
    </row>
    <row r="52" spans="1:12" ht="26.25" customHeight="1" x14ac:dyDescent="0.2">
      <c r="A52" s="153" t="s">
        <v>86</v>
      </c>
      <c r="B52" s="153"/>
      <c r="C52" s="153"/>
      <c r="D52" s="153"/>
      <c r="E52" s="153"/>
      <c r="F52" s="153"/>
      <c r="G52" s="153"/>
      <c r="H52" s="153"/>
      <c r="I52" s="152">
        <v>303650.40999999997</v>
      </c>
      <c r="J52" s="152"/>
      <c r="K52" s="152"/>
      <c r="L52" s="152"/>
    </row>
    <row r="53" spans="1:12" ht="26.25" customHeight="1" x14ac:dyDescent="0.2">
      <c r="A53" s="153" t="s">
        <v>87</v>
      </c>
      <c r="B53" s="153"/>
      <c r="C53" s="153"/>
      <c r="D53" s="153"/>
      <c r="E53" s="153"/>
      <c r="F53" s="153"/>
      <c r="G53" s="153"/>
      <c r="H53" s="153"/>
      <c r="I53" s="152"/>
      <c r="J53" s="152"/>
      <c r="K53" s="152"/>
      <c r="L53" s="152"/>
    </row>
    <row r="54" spans="1:12" ht="26.25" customHeight="1" x14ac:dyDescent="0.2">
      <c r="A54" s="153" t="s">
        <v>88</v>
      </c>
      <c r="B54" s="153"/>
      <c r="C54" s="153"/>
      <c r="D54" s="153"/>
      <c r="E54" s="153"/>
      <c r="F54" s="153"/>
      <c r="G54" s="153"/>
      <c r="H54" s="153"/>
      <c r="I54" s="152">
        <v>34674.9</v>
      </c>
      <c r="J54" s="152"/>
      <c r="K54" s="152"/>
      <c r="L54" s="152"/>
    </row>
    <row r="55" spans="1:12" ht="26.25" customHeight="1" x14ac:dyDescent="0.2">
      <c r="A55" s="153" t="s">
        <v>89</v>
      </c>
      <c r="B55" s="153"/>
      <c r="C55" s="153"/>
      <c r="D55" s="153"/>
      <c r="E55" s="153"/>
      <c r="F55" s="153"/>
      <c r="G55" s="153"/>
      <c r="H55" s="153"/>
      <c r="I55" s="152"/>
      <c r="J55" s="152"/>
      <c r="K55" s="152"/>
      <c r="L55" s="152"/>
    </row>
    <row r="56" spans="1:12" ht="26.25" customHeight="1" x14ac:dyDescent="0.2">
      <c r="A56" s="153" t="s">
        <v>90</v>
      </c>
      <c r="B56" s="153"/>
      <c r="C56" s="153"/>
      <c r="D56" s="153"/>
      <c r="E56" s="153"/>
      <c r="F56" s="153"/>
      <c r="G56" s="153"/>
      <c r="H56" s="153"/>
      <c r="I56" s="152"/>
      <c r="J56" s="152"/>
      <c r="K56" s="152"/>
      <c r="L56" s="152"/>
    </row>
    <row r="57" spans="1:12" ht="26.25" customHeight="1" x14ac:dyDescent="0.2">
      <c r="A57" s="153" t="s">
        <v>91</v>
      </c>
      <c r="B57" s="153"/>
      <c r="C57" s="153"/>
      <c r="D57" s="153"/>
      <c r="E57" s="153"/>
      <c r="F57" s="153"/>
      <c r="G57" s="153"/>
      <c r="H57" s="153"/>
      <c r="I57" s="152"/>
      <c r="J57" s="152"/>
      <c r="K57" s="152"/>
      <c r="L57" s="152"/>
    </row>
    <row r="58" spans="1:12" ht="26.25" customHeight="1" x14ac:dyDescent="0.2">
      <c r="A58" s="153" t="s">
        <v>92</v>
      </c>
      <c r="B58" s="153"/>
      <c r="C58" s="153"/>
      <c r="D58" s="153"/>
      <c r="E58" s="153"/>
      <c r="F58" s="153"/>
      <c r="G58" s="153"/>
      <c r="H58" s="153"/>
      <c r="I58" s="152"/>
      <c r="J58" s="152"/>
      <c r="K58" s="152"/>
      <c r="L58" s="152"/>
    </row>
    <row r="59" spans="1:12" ht="26.25" customHeight="1" x14ac:dyDescent="0.2">
      <c r="A59" s="153" t="s">
        <v>93</v>
      </c>
      <c r="B59" s="153"/>
      <c r="C59" s="153"/>
      <c r="D59" s="153"/>
      <c r="E59" s="153"/>
      <c r="F59" s="153"/>
      <c r="G59" s="153"/>
      <c r="H59" s="153"/>
      <c r="I59" s="152"/>
      <c r="J59" s="152"/>
      <c r="K59" s="152"/>
      <c r="L59" s="152"/>
    </row>
    <row r="60" spans="1:12" ht="26.25" customHeight="1" x14ac:dyDescent="0.2">
      <c r="A60" s="153" t="s">
        <v>94</v>
      </c>
      <c r="B60" s="153"/>
      <c r="C60" s="153"/>
      <c r="D60" s="153"/>
      <c r="E60" s="153"/>
      <c r="F60" s="153"/>
      <c r="G60" s="153"/>
      <c r="H60" s="153"/>
      <c r="I60" s="152"/>
      <c r="J60" s="152"/>
      <c r="K60" s="152"/>
      <c r="L60" s="152"/>
    </row>
    <row r="61" spans="1:12" ht="26.25" customHeight="1" x14ac:dyDescent="0.2">
      <c r="A61" s="153" t="s">
        <v>95</v>
      </c>
      <c r="B61" s="153"/>
      <c r="C61" s="153"/>
      <c r="D61" s="153"/>
      <c r="E61" s="153"/>
      <c r="F61" s="153"/>
      <c r="G61" s="153"/>
      <c r="H61" s="153"/>
      <c r="I61" s="152"/>
      <c r="J61" s="152"/>
      <c r="K61" s="152"/>
      <c r="L61" s="152"/>
    </row>
    <row r="62" spans="1:12" ht="54.75" customHeight="1" x14ac:dyDescent="0.2">
      <c r="A62" s="153" t="s">
        <v>96</v>
      </c>
      <c r="B62" s="153"/>
      <c r="C62" s="153"/>
      <c r="D62" s="153"/>
      <c r="E62" s="153"/>
      <c r="F62" s="153"/>
      <c r="G62" s="153"/>
      <c r="H62" s="153"/>
      <c r="I62" s="152">
        <f>SUM(I63:L76)</f>
        <v>268978.02</v>
      </c>
      <c r="J62" s="152"/>
      <c r="K62" s="152"/>
      <c r="L62" s="152"/>
    </row>
    <row r="63" spans="1:12" ht="30" customHeight="1" x14ac:dyDescent="0.2">
      <c r="A63" s="153" t="s">
        <v>69</v>
      </c>
      <c r="B63" s="153"/>
      <c r="C63" s="153"/>
      <c r="D63" s="153"/>
      <c r="E63" s="153"/>
      <c r="F63" s="153"/>
      <c r="G63" s="153"/>
      <c r="H63" s="153"/>
      <c r="I63" s="152"/>
      <c r="J63" s="152"/>
      <c r="K63" s="152"/>
      <c r="L63" s="152"/>
    </row>
    <row r="64" spans="1:12" ht="30" customHeight="1" x14ac:dyDescent="0.2">
      <c r="A64" s="153" t="s">
        <v>97</v>
      </c>
      <c r="B64" s="153"/>
      <c r="C64" s="153"/>
      <c r="D64" s="153"/>
      <c r="E64" s="153"/>
      <c r="F64" s="153"/>
      <c r="G64" s="153"/>
      <c r="H64" s="153"/>
      <c r="I64" s="152"/>
      <c r="J64" s="152"/>
      <c r="K64" s="152"/>
      <c r="L64" s="152"/>
    </row>
    <row r="65" spans="1:12" ht="30" customHeight="1" x14ac:dyDescent="0.2">
      <c r="A65" s="153" t="s">
        <v>98</v>
      </c>
      <c r="B65" s="153"/>
      <c r="C65" s="153"/>
      <c r="D65" s="153"/>
      <c r="E65" s="153"/>
      <c r="F65" s="153"/>
      <c r="G65" s="153"/>
      <c r="H65" s="153"/>
      <c r="I65" s="152">
        <v>12990</v>
      </c>
      <c r="J65" s="152"/>
      <c r="K65" s="152"/>
      <c r="L65" s="152"/>
    </row>
    <row r="66" spans="1:12" ht="30" customHeight="1" x14ac:dyDescent="0.2">
      <c r="A66" s="153" t="s">
        <v>99</v>
      </c>
      <c r="B66" s="153"/>
      <c r="C66" s="153"/>
      <c r="D66" s="153"/>
      <c r="E66" s="153"/>
      <c r="F66" s="153"/>
      <c r="G66" s="153"/>
      <c r="H66" s="153"/>
      <c r="I66" s="152"/>
      <c r="J66" s="152"/>
      <c r="K66" s="152"/>
      <c r="L66" s="152"/>
    </row>
    <row r="67" spans="1:12" ht="30" customHeight="1" x14ac:dyDescent="0.2">
      <c r="A67" s="153" t="s">
        <v>100</v>
      </c>
      <c r="B67" s="153"/>
      <c r="C67" s="153"/>
      <c r="D67" s="153"/>
      <c r="E67" s="153"/>
      <c r="F67" s="153"/>
      <c r="G67" s="153"/>
      <c r="H67" s="153"/>
      <c r="I67" s="152">
        <v>5488.02</v>
      </c>
      <c r="J67" s="152"/>
      <c r="K67" s="152"/>
      <c r="L67" s="152"/>
    </row>
    <row r="68" spans="1:12" ht="30" customHeight="1" x14ac:dyDescent="0.2">
      <c r="A68" s="153" t="s">
        <v>101</v>
      </c>
      <c r="B68" s="153"/>
      <c r="C68" s="153"/>
      <c r="D68" s="153"/>
      <c r="E68" s="153"/>
      <c r="F68" s="153"/>
      <c r="G68" s="153"/>
      <c r="H68" s="153"/>
      <c r="I68" s="152"/>
      <c r="J68" s="152"/>
      <c r="K68" s="152"/>
      <c r="L68" s="152"/>
    </row>
    <row r="69" spans="1:12" ht="30" customHeight="1" x14ac:dyDescent="0.2">
      <c r="A69" s="153" t="s">
        <v>102</v>
      </c>
      <c r="B69" s="153"/>
      <c r="C69" s="153"/>
      <c r="D69" s="153"/>
      <c r="E69" s="153"/>
      <c r="F69" s="153"/>
      <c r="G69" s="153"/>
      <c r="H69" s="153"/>
      <c r="I69" s="152">
        <v>21000</v>
      </c>
      <c r="J69" s="152"/>
      <c r="K69" s="152"/>
      <c r="L69" s="152"/>
    </row>
    <row r="70" spans="1:12" ht="30" customHeight="1" x14ac:dyDescent="0.2">
      <c r="A70" s="153" t="s">
        <v>103</v>
      </c>
      <c r="B70" s="153"/>
      <c r="C70" s="153"/>
      <c r="D70" s="153"/>
      <c r="E70" s="153"/>
      <c r="F70" s="153"/>
      <c r="G70" s="153"/>
      <c r="H70" s="153"/>
      <c r="I70" s="152"/>
      <c r="J70" s="152"/>
      <c r="K70" s="152"/>
      <c r="L70" s="152"/>
    </row>
    <row r="71" spans="1:12" ht="30" customHeight="1" x14ac:dyDescent="0.2">
      <c r="A71" s="153" t="s">
        <v>104</v>
      </c>
      <c r="B71" s="153"/>
      <c r="C71" s="153"/>
      <c r="D71" s="153"/>
      <c r="E71" s="153"/>
      <c r="F71" s="153"/>
      <c r="G71" s="153"/>
      <c r="H71" s="153"/>
      <c r="I71" s="152"/>
      <c r="J71" s="152"/>
      <c r="K71" s="152"/>
      <c r="L71" s="152"/>
    </row>
    <row r="72" spans="1:12" ht="30" customHeight="1" x14ac:dyDescent="0.2">
      <c r="A72" s="153" t="s">
        <v>105</v>
      </c>
      <c r="B72" s="153"/>
      <c r="C72" s="153"/>
      <c r="D72" s="153"/>
      <c r="E72" s="153"/>
      <c r="F72" s="153"/>
      <c r="G72" s="153"/>
      <c r="H72" s="153"/>
      <c r="I72" s="152"/>
      <c r="J72" s="152"/>
      <c r="K72" s="152"/>
      <c r="L72" s="152"/>
    </row>
    <row r="73" spans="1:12" ht="30" customHeight="1" x14ac:dyDescent="0.2">
      <c r="A73" s="153" t="s">
        <v>106</v>
      </c>
      <c r="B73" s="153"/>
      <c r="C73" s="153"/>
      <c r="D73" s="153"/>
      <c r="E73" s="153"/>
      <c r="F73" s="153"/>
      <c r="G73" s="153"/>
      <c r="H73" s="153"/>
      <c r="I73" s="152">
        <v>229500</v>
      </c>
      <c r="J73" s="152"/>
      <c r="K73" s="152"/>
      <c r="L73" s="152"/>
    </row>
    <row r="74" spans="1:12" ht="30" customHeight="1" x14ac:dyDescent="0.2">
      <c r="A74" s="153" t="s">
        <v>107</v>
      </c>
      <c r="B74" s="153"/>
      <c r="C74" s="153"/>
      <c r="D74" s="153"/>
      <c r="E74" s="153"/>
      <c r="F74" s="153"/>
      <c r="G74" s="153"/>
      <c r="H74" s="153"/>
      <c r="I74" s="152"/>
      <c r="J74" s="152"/>
      <c r="K74" s="152"/>
      <c r="L74" s="152"/>
    </row>
    <row r="75" spans="1:12" ht="30" customHeight="1" x14ac:dyDescent="0.2">
      <c r="A75" s="153" t="s">
        <v>108</v>
      </c>
      <c r="B75" s="153"/>
      <c r="C75" s="153"/>
      <c r="D75" s="153"/>
      <c r="E75" s="153"/>
      <c r="F75" s="153"/>
      <c r="G75" s="153"/>
      <c r="H75" s="153"/>
      <c r="I75" s="152"/>
      <c r="J75" s="152"/>
      <c r="K75" s="152"/>
      <c r="L75" s="152"/>
    </row>
    <row r="76" spans="1:12" ht="30" customHeight="1" x14ac:dyDescent="0.2">
      <c r="A76" s="153" t="s">
        <v>109</v>
      </c>
      <c r="B76" s="153"/>
      <c r="C76" s="153"/>
      <c r="D76" s="153"/>
      <c r="E76" s="153"/>
      <c r="F76" s="153"/>
      <c r="G76" s="153"/>
      <c r="H76" s="153"/>
      <c r="I76" s="152"/>
      <c r="J76" s="152"/>
      <c r="K76" s="152"/>
      <c r="L76" s="152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23622047244094491" right="0.23622047244094491" top="0.74803149606299213" bottom="0.74803149606299213" header="0.31496062992125984" footer="0.31496062992125984"/>
  <pageSetup paperSize="9" scale="5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38"/>
  <sheetViews>
    <sheetView zoomScale="80" zoomScaleNormal="80" zoomScaleSheetLayoutView="65" zoomScalePageLayoutView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17" sqref="F17:F34"/>
    </sheetView>
  </sheetViews>
  <sheetFormatPr baseColWidth="10" defaultColWidth="9.1640625" defaultRowHeight="14" x14ac:dyDescent="0.15"/>
  <cols>
    <col min="1" max="1" width="32" style="1" customWidth="1"/>
    <col min="2" max="2" width="8" style="1" customWidth="1"/>
    <col min="3" max="3" width="10.1640625" style="1" customWidth="1"/>
    <col min="4" max="4" width="0.1640625" style="1" customWidth="1"/>
    <col min="5" max="5" width="17.6640625" style="1" customWidth="1"/>
    <col min="6" max="6" width="15.5" style="1" customWidth="1"/>
    <col min="7" max="7" width="16" style="1" customWidth="1"/>
    <col min="8" max="9" width="16.83203125" style="1" customWidth="1"/>
    <col min="10" max="10" width="16.33203125" style="1" customWidth="1"/>
    <col min="11" max="11" width="16.83203125" style="1" customWidth="1"/>
    <col min="12" max="12" width="16.5" style="1" customWidth="1"/>
    <col min="13" max="13" width="17.33203125" style="1" customWidth="1"/>
    <col min="14" max="14" width="18.83203125" style="1" customWidth="1"/>
    <col min="15" max="15" width="13" style="1" customWidth="1"/>
    <col min="16" max="16" width="16.83203125" style="1" customWidth="1"/>
    <col min="17" max="16384" width="9.1640625" style="1"/>
  </cols>
  <sheetData>
    <row r="1" spans="1:16" ht="22.5" customHeight="1" x14ac:dyDescent="0.15"/>
    <row r="2" spans="1:16" ht="19.5" customHeight="1" x14ac:dyDescent="0.2">
      <c r="A2" s="46" t="s">
        <v>197</v>
      </c>
      <c r="B2" s="46"/>
      <c r="C2" s="46"/>
      <c r="D2" s="46"/>
      <c r="E2" s="46"/>
      <c r="F2" s="46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19.5" customHeight="1" x14ac:dyDescent="0.2">
      <c r="A3" s="46" t="s">
        <v>281</v>
      </c>
      <c r="B3" s="46"/>
      <c r="C3" s="46"/>
      <c r="D3" s="46"/>
      <c r="E3" s="46"/>
      <c r="F3" s="46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ht="13.5" customHeight="1" x14ac:dyDescent="0.2">
      <c r="A4" s="46"/>
      <c r="B4" s="46"/>
      <c r="C4" s="46"/>
      <c r="D4" s="46"/>
      <c r="E4" s="46"/>
      <c r="F4" s="46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54.75" customHeight="1" x14ac:dyDescent="0.15">
      <c r="A5" s="163" t="s">
        <v>0</v>
      </c>
      <c r="B5" s="163" t="s">
        <v>7</v>
      </c>
      <c r="C5" s="163" t="s">
        <v>136</v>
      </c>
      <c r="D5" s="163" t="s">
        <v>129</v>
      </c>
      <c r="E5" s="160">
        <v>2018</v>
      </c>
      <c r="F5" s="161"/>
      <c r="G5" s="161"/>
      <c r="H5" s="162"/>
      <c r="I5" s="154" t="s">
        <v>201</v>
      </c>
      <c r="J5" s="155"/>
      <c r="K5" s="155"/>
      <c r="L5" s="156"/>
      <c r="M5" s="154" t="s">
        <v>202</v>
      </c>
      <c r="N5" s="155"/>
      <c r="O5" s="155"/>
      <c r="P5" s="156"/>
    </row>
    <row r="6" spans="1:16" ht="231" customHeight="1" x14ac:dyDescent="0.15">
      <c r="A6" s="164"/>
      <c r="B6" s="164"/>
      <c r="C6" s="164"/>
      <c r="D6" s="164"/>
      <c r="E6" s="30" t="s">
        <v>1</v>
      </c>
      <c r="F6" s="106" t="s">
        <v>2</v>
      </c>
      <c r="G6" s="106" t="s">
        <v>9</v>
      </c>
      <c r="H6" s="106" t="s">
        <v>3</v>
      </c>
      <c r="I6" s="106" t="s">
        <v>1</v>
      </c>
      <c r="J6" s="106" t="s">
        <v>2</v>
      </c>
      <c r="K6" s="106" t="s">
        <v>9</v>
      </c>
      <c r="L6" s="106" t="s">
        <v>3</v>
      </c>
      <c r="M6" s="106" t="s">
        <v>1</v>
      </c>
      <c r="N6" s="106" t="s">
        <v>2</v>
      </c>
      <c r="O6" s="106" t="s">
        <v>9</v>
      </c>
      <c r="P6" s="106" t="s">
        <v>3</v>
      </c>
    </row>
    <row r="7" spans="1:16" ht="38.25" customHeight="1" x14ac:dyDescent="0.15">
      <c r="A7" s="113" t="s">
        <v>121</v>
      </c>
      <c r="B7" s="10">
        <v>100</v>
      </c>
      <c r="C7" s="31" t="s">
        <v>128</v>
      </c>
      <c r="D7" s="31"/>
      <c r="E7" s="32">
        <f>F7+G7+H7</f>
        <v>68110610</v>
      </c>
      <c r="F7" s="71">
        <f>F9</f>
        <v>45360610</v>
      </c>
      <c r="G7" s="71">
        <f>G11</f>
        <v>5038000</v>
      </c>
      <c r="H7" s="71">
        <f>H8+H9+H10+H12+H13</f>
        <v>17712000</v>
      </c>
      <c r="I7" s="71">
        <f>J7+K7+L7</f>
        <v>71649000</v>
      </c>
      <c r="J7" s="71">
        <f>J9</f>
        <v>41937000</v>
      </c>
      <c r="K7" s="123">
        <f>K11</f>
        <v>12000000</v>
      </c>
      <c r="L7" s="71">
        <f>L8+L9</f>
        <v>17712000</v>
      </c>
      <c r="M7" s="71">
        <f>M8+M9</f>
        <v>59649000</v>
      </c>
      <c r="N7" s="71">
        <f>N9</f>
        <v>41937000</v>
      </c>
      <c r="O7" s="71">
        <f>O11</f>
        <v>0</v>
      </c>
      <c r="P7" s="71">
        <f t="shared" ref="P7" si="0">P8+P9</f>
        <v>17712000</v>
      </c>
    </row>
    <row r="8" spans="1:16" ht="36.75" customHeight="1" x14ac:dyDescent="0.15">
      <c r="A8" s="114" t="s">
        <v>122</v>
      </c>
      <c r="B8" s="10">
        <v>110</v>
      </c>
      <c r="C8" s="31"/>
      <c r="D8" s="31"/>
      <c r="E8" s="33">
        <f>H8</f>
        <v>712000</v>
      </c>
      <c r="F8" s="48" t="s">
        <v>128</v>
      </c>
      <c r="G8" s="48" t="s">
        <v>128</v>
      </c>
      <c r="H8" s="66">
        <v>712000</v>
      </c>
      <c r="I8" s="33">
        <f>L8</f>
        <v>712000</v>
      </c>
      <c r="J8" s="48" t="s">
        <v>128</v>
      </c>
      <c r="K8" s="48" t="s">
        <v>128</v>
      </c>
      <c r="L8" s="48">
        <v>712000</v>
      </c>
      <c r="M8" s="33">
        <f>P8</f>
        <v>712000</v>
      </c>
      <c r="N8" s="48" t="s">
        <v>128</v>
      </c>
      <c r="O8" s="48" t="s">
        <v>128</v>
      </c>
      <c r="P8" s="48">
        <v>712000</v>
      </c>
    </row>
    <row r="9" spans="1:16" ht="36" customHeight="1" x14ac:dyDescent="0.15">
      <c r="A9" s="114" t="s">
        <v>123</v>
      </c>
      <c r="B9" s="10">
        <v>120</v>
      </c>
      <c r="C9" s="31"/>
      <c r="D9" s="31"/>
      <c r="E9" s="33">
        <f>F9+H9</f>
        <v>62360610</v>
      </c>
      <c r="F9" s="48">
        <v>45360610</v>
      </c>
      <c r="G9" s="48" t="s">
        <v>128</v>
      </c>
      <c r="H9" s="66">
        <v>17000000</v>
      </c>
      <c r="I9" s="33">
        <f>L9+J9</f>
        <v>58937000</v>
      </c>
      <c r="J9" s="48">
        <v>41937000</v>
      </c>
      <c r="K9" s="48" t="s">
        <v>128</v>
      </c>
      <c r="L9" s="48">
        <v>17000000</v>
      </c>
      <c r="M9" s="33">
        <f>N9+P9</f>
        <v>58937000</v>
      </c>
      <c r="N9" s="48">
        <v>41937000</v>
      </c>
      <c r="O9" s="48" t="s">
        <v>128</v>
      </c>
      <c r="P9" s="48">
        <v>17000000</v>
      </c>
    </row>
    <row r="10" spans="1:16" ht="37.5" customHeight="1" x14ac:dyDescent="0.15">
      <c r="A10" s="114" t="s">
        <v>124</v>
      </c>
      <c r="B10" s="10">
        <v>130</v>
      </c>
      <c r="C10" s="31"/>
      <c r="D10" s="31"/>
      <c r="E10" s="33">
        <f>H10</f>
        <v>0</v>
      </c>
      <c r="F10" s="48" t="s">
        <v>128</v>
      </c>
      <c r="G10" s="48" t="s">
        <v>128</v>
      </c>
      <c r="H10" s="66"/>
      <c r="I10" s="33">
        <f>L10</f>
        <v>0</v>
      </c>
      <c r="J10" s="48" t="s">
        <v>128</v>
      </c>
      <c r="K10" s="48" t="s">
        <v>128</v>
      </c>
      <c r="L10" s="48"/>
      <c r="M10" s="33">
        <f>P10</f>
        <v>0</v>
      </c>
      <c r="N10" s="48" t="s">
        <v>128</v>
      </c>
      <c r="O10" s="48" t="s">
        <v>128</v>
      </c>
      <c r="P10" s="48"/>
    </row>
    <row r="11" spans="1:16" s="63" customFormat="1" ht="36.75" customHeight="1" x14ac:dyDescent="0.15">
      <c r="A11" s="115" t="s">
        <v>125</v>
      </c>
      <c r="B11" s="64">
        <v>150</v>
      </c>
      <c r="C11" s="65"/>
      <c r="D11" s="65"/>
      <c r="E11" s="61">
        <f>G11</f>
        <v>5038000</v>
      </c>
      <c r="F11" s="66" t="s">
        <v>128</v>
      </c>
      <c r="G11" s="105">
        <v>5038000</v>
      </c>
      <c r="H11" s="66" t="s">
        <v>128</v>
      </c>
      <c r="I11" s="61">
        <f>K11</f>
        <v>12000000</v>
      </c>
      <c r="J11" s="66" t="s">
        <v>128</v>
      </c>
      <c r="K11" s="105">
        <v>12000000</v>
      </c>
      <c r="L11" s="66" t="s">
        <v>128</v>
      </c>
      <c r="M11" s="61">
        <f>O11</f>
        <v>0</v>
      </c>
      <c r="N11" s="66" t="s">
        <v>128</v>
      </c>
      <c r="O11" s="66"/>
      <c r="P11" s="66" t="s">
        <v>128</v>
      </c>
    </row>
    <row r="12" spans="1:16" ht="20.25" customHeight="1" x14ac:dyDescent="0.15">
      <c r="A12" s="114" t="s">
        <v>126</v>
      </c>
      <c r="B12" s="10">
        <v>160</v>
      </c>
      <c r="C12" s="31"/>
      <c r="D12" s="31"/>
      <c r="E12" s="33">
        <f>H12</f>
        <v>0</v>
      </c>
      <c r="F12" s="48" t="s">
        <v>128</v>
      </c>
      <c r="G12" s="48" t="s">
        <v>128</v>
      </c>
      <c r="H12" s="66"/>
      <c r="I12" s="33">
        <f>L12</f>
        <v>0</v>
      </c>
      <c r="J12" s="48" t="s">
        <v>128</v>
      </c>
      <c r="K12" s="48" t="s">
        <v>128</v>
      </c>
      <c r="L12" s="48"/>
      <c r="M12" s="33">
        <f>P12</f>
        <v>0</v>
      </c>
      <c r="N12" s="48" t="s">
        <v>128</v>
      </c>
      <c r="O12" s="48" t="s">
        <v>128</v>
      </c>
      <c r="P12" s="48"/>
    </row>
    <row r="13" spans="1:16" ht="33" customHeight="1" x14ac:dyDescent="0.15">
      <c r="A13" s="114" t="s">
        <v>127</v>
      </c>
      <c r="B13" s="10">
        <v>180</v>
      </c>
      <c r="C13" s="31"/>
      <c r="D13" s="31"/>
      <c r="E13" s="33">
        <f>H13</f>
        <v>0</v>
      </c>
      <c r="F13" s="48" t="s">
        <v>128</v>
      </c>
      <c r="G13" s="48" t="s">
        <v>128</v>
      </c>
      <c r="H13" s="66"/>
      <c r="I13" s="33">
        <f>L13</f>
        <v>0</v>
      </c>
      <c r="J13" s="48" t="s">
        <v>128</v>
      </c>
      <c r="K13" s="48" t="s">
        <v>128</v>
      </c>
      <c r="L13" s="48"/>
      <c r="M13" s="33">
        <f>P13</f>
        <v>0</v>
      </c>
      <c r="N13" s="48" t="s">
        <v>128</v>
      </c>
      <c r="O13" s="48" t="s">
        <v>128</v>
      </c>
      <c r="P13" s="48"/>
    </row>
    <row r="14" spans="1:16" ht="33.75" customHeight="1" x14ac:dyDescent="0.15">
      <c r="A14" s="116" t="s">
        <v>4</v>
      </c>
      <c r="B14" s="35">
        <v>200</v>
      </c>
      <c r="C14" s="34"/>
      <c r="D14" s="34"/>
      <c r="E14" s="32">
        <f>F14+G14+H14</f>
        <v>69022688.609999999</v>
      </c>
      <c r="F14" s="32">
        <f>F15+F20+F24+F28+F30</f>
        <v>45779834.75</v>
      </c>
      <c r="G14" s="32">
        <f t="shared" ref="G14:H14" si="1">G15+G20+G24+G28+G30</f>
        <v>5038000</v>
      </c>
      <c r="H14" s="71">
        <f t="shared" si="1"/>
        <v>18204853.859999999</v>
      </c>
      <c r="I14" s="32">
        <f>J14+K14+L14</f>
        <v>71648999.999679998</v>
      </c>
      <c r="J14" s="32">
        <f>J15+J20+J24+J30+J28</f>
        <v>41936999.999679998</v>
      </c>
      <c r="K14" s="32">
        <v>12000000</v>
      </c>
      <c r="L14" s="32">
        <f>L15+L20+L24+L30+L28</f>
        <v>17712000</v>
      </c>
      <c r="M14" s="32">
        <f>N14+O14+P14</f>
        <v>59984627.449680001</v>
      </c>
      <c r="N14" s="32">
        <f>N15+N20+N24+N30+N28</f>
        <v>42272627.449680001</v>
      </c>
      <c r="O14" s="32">
        <f>O15+O20+O24+O30+O28</f>
        <v>0</v>
      </c>
      <c r="P14" s="32">
        <f>P15+P20+P24+P30+P28</f>
        <v>17712000</v>
      </c>
    </row>
    <row r="15" spans="1:16" ht="38.25" customHeight="1" x14ac:dyDescent="0.15">
      <c r="A15" s="117" t="s">
        <v>135</v>
      </c>
      <c r="B15" s="35">
        <v>210</v>
      </c>
      <c r="C15" s="36"/>
      <c r="D15" s="36"/>
      <c r="E15" s="32">
        <f>F15+G15+H15</f>
        <v>41893884.590000004</v>
      </c>
      <c r="F15" s="37">
        <f t="shared" ref="F15:P15" si="2">F16</f>
        <v>31710942.59</v>
      </c>
      <c r="G15" s="37">
        <f t="shared" si="2"/>
        <v>0</v>
      </c>
      <c r="H15" s="72">
        <f t="shared" si="2"/>
        <v>10182942</v>
      </c>
      <c r="I15" s="32">
        <f>J15+K15+L15</f>
        <v>41043569.449680001</v>
      </c>
      <c r="J15" s="37">
        <f t="shared" si="2"/>
        <v>30860627.449680001</v>
      </c>
      <c r="K15" s="37">
        <f t="shared" si="2"/>
        <v>0</v>
      </c>
      <c r="L15" s="37">
        <f t="shared" si="2"/>
        <v>10182942</v>
      </c>
      <c r="M15" s="32">
        <f>N15+O15+P15</f>
        <v>41043569.449680001</v>
      </c>
      <c r="N15" s="37">
        <f t="shared" si="2"/>
        <v>30860627.449680001</v>
      </c>
      <c r="O15" s="37">
        <f t="shared" si="2"/>
        <v>0</v>
      </c>
      <c r="P15" s="37">
        <f t="shared" si="2"/>
        <v>10182942</v>
      </c>
    </row>
    <row r="16" spans="1:16" ht="49.5" customHeight="1" x14ac:dyDescent="0.15">
      <c r="A16" s="117" t="s">
        <v>6</v>
      </c>
      <c r="B16" s="157">
        <v>211</v>
      </c>
      <c r="C16" s="36"/>
      <c r="D16" s="36"/>
      <c r="E16" s="32">
        <f>F16+G16+H16</f>
        <v>41893884.590000004</v>
      </c>
      <c r="F16" s="37">
        <f>F17+F18+F19</f>
        <v>31710942.59</v>
      </c>
      <c r="G16" s="37">
        <f>G17+G18+G19</f>
        <v>0</v>
      </c>
      <c r="H16" s="72">
        <f>H17+H18+H19</f>
        <v>10182942</v>
      </c>
      <c r="I16" s="32">
        <f>J16+K16+L16</f>
        <v>41043569.449680001</v>
      </c>
      <c r="J16" s="37">
        <f>J17+J18+J19</f>
        <v>30860627.449680001</v>
      </c>
      <c r="K16" s="37">
        <f>K17+K18+K19</f>
        <v>0</v>
      </c>
      <c r="L16" s="37">
        <f>L17+L18+L19</f>
        <v>10182942</v>
      </c>
      <c r="M16" s="32">
        <f>N16+O16+P16</f>
        <v>41043569.449680001</v>
      </c>
      <c r="N16" s="37">
        <f>N17+N18+N19</f>
        <v>30860627.449680001</v>
      </c>
      <c r="O16" s="37">
        <f>O17+O18+O19</f>
        <v>0</v>
      </c>
      <c r="P16" s="37">
        <f>P17+P18+P19</f>
        <v>10182942</v>
      </c>
    </row>
    <row r="17" spans="1:16" ht="16" x14ac:dyDescent="0.15">
      <c r="A17" s="118" t="s">
        <v>130</v>
      </c>
      <c r="B17" s="158"/>
      <c r="C17" s="39">
        <v>111</v>
      </c>
      <c r="D17" s="39">
        <v>211</v>
      </c>
      <c r="E17" s="33">
        <f t="shared" ref="E17:E36" si="3">F17+G17+H17</f>
        <v>32358598.550000001</v>
      </c>
      <c r="F17" s="107">
        <v>24537598.550000001</v>
      </c>
      <c r="G17" s="40">
        <v>0</v>
      </c>
      <c r="H17" s="62">
        <f>7216000+605000</f>
        <v>7821000</v>
      </c>
      <c r="I17" s="33">
        <f t="shared" ref="I17:I19" si="4">J17+K17+L17</f>
        <v>31523478.84</v>
      </c>
      <c r="J17" s="40">
        <v>23702478.84</v>
      </c>
      <c r="K17" s="40"/>
      <c r="L17" s="62">
        <f>7216000+605000</f>
        <v>7821000</v>
      </c>
      <c r="M17" s="33">
        <f t="shared" ref="M17:M19" si="5">N17+O17+P17</f>
        <v>31523478.84</v>
      </c>
      <c r="N17" s="40">
        <v>23702478.84</v>
      </c>
      <c r="O17" s="40"/>
      <c r="P17" s="62">
        <f>7216000+605000</f>
        <v>7821000</v>
      </c>
    </row>
    <row r="18" spans="1:16" ht="32" x14ac:dyDescent="0.15">
      <c r="A18" s="118" t="s">
        <v>5</v>
      </c>
      <c r="B18" s="158"/>
      <c r="C18" s="39">
        <v>119</v>
      </c>
      <c r="D18" s="39">
        <v>213</v>
      </c>
      <c r="E18" s="33">
        <f t="shared" si="3"/>
        <v>9535286.0399999991</v>
      </c>
      <c r="F18" s="107">
        <f>7158148.61+15195.43</f>
        <v>7173344.04</v>
      </c>
      <c r="G18" s="40">
        <v>0</v>
      </c>
      <c r="H18" s="62">
        <f>H17*30.2/100</f>
        <v>2361942</v>
      </c>
      <c r="I18" s="33">
        <f t="shared" si="4"/>
        <v>9520090.6096800007</v>
      </c>
      <c r="J18" s="40">
        <f>J17*30.2/100</f>
        <v>7158148.6096799998</v>
      </c>
      <c r="K18" s="40"/>
      <c r="L18" s="62">
        <f>L17*30.2/100</f>
        <v>2361942</v>
      </c>
      <c r="M18" s="33">
        <f t="shared" si="5"/>
        <v>9520090.6096800007</v>
      </c>
      <c r="N18" s="40">
        <f>N17*30.2/100</f>
        <v>7158148.6096799998</v>
      </c>
      <c r="O18" s="40"/>
      <c r="P18" s="62">
        <f>P17*30.2/100</f>
        <v>2361942</v>
      </c>
    </row>
    <row r="19" spans="1:16" ht="49.5" customHeight="1" x14ac:dyDescent="0.15">
      <c r="A19" s="118" t="s">
        <v>131</v>
      </c>
      <c r="B19" s="159"/>
      <c r="C19" s="39">
        <v>112</v>
      </c>
      <c r="D19" s="39"/>
      <c r="E19" s="33">
        <f t="shared" si="3"/>
        <v>0</v>
      </c>
      <c r="F19" s="107">
        <v>0</v>
      </c>
      <c r="G19" s="40">
        <v>0</v>
      </c>
      <c r="H19" s="62">
        <v>0</v>
      </c>
      <c r="I19" s="33">
        <f t="shared" si="4"/>
        <v>0</v>
      </c>
      <c r="J19" s="40"/>
      <c r="K19" s="40"/>
      <c r="L19" s="40"/>
      <c r="M19" s="33">
        <f t="shared" si="5"/>
        <v>0</v>
      </c>
      <c r="N19" s="40"/>
      <c r="O19" s="40"/>
      <c r="P19" s="40"/>
    </row>
    <row r="20" spans="1:16" ht="34.5" customHeight="1" x14ac:dyDescent="0.15">
      <c r="A20" s="117" t="s">
        <v>144</v>
      </c>
      <c r="B20" s="157">
        <v>220</v>
      </c>
      <c r="C20" s="36">
        <v>300</v>
      </c>
      <c r="D20" s="36"/>
      <c r="E20" s="32">
        <f>F20+G20+H20</f>
        <v>0</v>
      </c>
      <c r="F20" s="124">
        <f>F21+F23+F22</f>
        <v>0</v>
      </c>
      <c r="G20" s="37">
        <f>F21+G23+G22</f>
        <v>0</v>
      </c>
      <c r="H20" s="72">
        <f>G21+H23+H22</f>
        <v>0</v>
      </c>
      <c r="I20" s="37">
        <f>I21+I23</f>
        <v>0</v>
      </c>
      <c r="J20" s="37">
        <f>J21+J23+J22</f>
        <v>0</v>
      </c>
      <c r="K20" s="37">
        <f>K21+K23+K22</f>
        <v>0</v>
      </c>
      <c r="L20" s="37">
        <f>L21+L23+L22</f>
        <v>0</v>
      </c>
      <c r="M20" s="37">
        <f>M21+M23</f>
        <v>0</v>
      </c>
      <c r="N20" s="37">
        <f>N21+N23+N22</f>
        <v>0</v>
      </c>
      <c r="O20" s="37">
        <f>O21+O23+O22</f>
        <v>0</v>
      </c>
      <c r="P20" s="37">
        <f>P21+P23+P22</f>
        <v>0</v>
      </c>
    </row>
    <row r="21" spans="1:16" ht="69" customHeight="1" x14ac:dyDescent="0.2">
      <c r="A21" s="119" t="s">
        <v>147</v>
      </c>
      <c r="B21" s="158"/>
      <c r="C21" s="39">
        <v>321</v>
      </c>
      <c r="D21" s="39">
        <v>212</v>
      </c>
      <c r="E21" s="33">
        <f t="shared" ref="E21:E24" si="6">F21+G21+H21</f>
        <v>0</v>
      </c>
      <c r="F21" s="107"/>
      <c r="G21" s="40"/>
      <c r="H21" s="73"/>
      <c r="I21" s="33">
        <f t="shared" ref="I21:I23" si="7">J21+K21+L21</f>
        <v>0</v>
      </c>
      <c r="J21" s="40"/>
      <c r="K21" s="40"/>
      <c r="L21" s="40"/>
      <c r="M21" s="33">
        <f t="shared" ref="M21:M23" si="8">N21+O21+P21</f>
        <v>0</v>
      </c>
      <c r="N21" s="40"/>
      <c r="O21" s="40"/>
      <c r="P21" s="40"/>
    </row>
    <row r="22" spans="1:16" ht="19.5" customHeight="1" x14ac:dyDescent="0.15">
      <c r="A22" s="118" t="s">
        <v>146</v>
      </c>
      <c r="B22" s="158"/>
      <c r="C22" s="39">
        <v>340</v>
      </c>
      <c r="D22" s="39"/>
      <c r="E22" s="33">
        <f t="shared" si="6"/>
        <v>0</v>
      </c>
      <c r="F22" s="107"/>
      <c r="G22" s="40"/>
      <c r="H22" s="62"/>
      <c r="I22" s="33">
        <f t="shared" si="7"/>
        <v>0</v>
      </c>
      <c r="J22" s="40"/>
      <c r="K22" s="40"/>
      <c r="L22" s="40"/>
      <c r="M22" s="33">
        <f t="shared" si="8"/>
        <v>0</v>
      </c>
      <c r="N22" s="40"/>
      <c r="O22" s="40"/>
      <c r="P22" s="40"/>
    </row>
    <row r="23" spans="1:16" ht="16" x14ac:dyDescent="0.15">
      <c r="A23" s="118" t="s">
        <v>132</v>
      </c>
      <c r="B23" s="158"/>
      <c r="C23" s="39">
        <v>360</v>
      </c>
      <c r="D23" s="39">
        <v>222</v>
      </c>
      <c r="E23" s="33">
        <f t="shared" si="6"/>
        <v>0</v>
      </c>
      <c r="F23" s="107"/>
      <c r="G23" s="40"/>
      <c r="H23" s="62"/>
      <c r="I23" s="33">
        <f t="shared" si="7"/>
        <v>0</v>
      </c>
      <c r="J23" s="40"/>
      <c r="K23" s="40"/>
      <c r="L23" s="40"/>
      <c r="M23" s="33">
        <f t="shared" si="8"/>
        <v>0</v>
      </c>
      <c r="N23" s="40"/>
      <c r="O23" s="40"/>
      <c r="P23" s="40"/>
    </row>
    <row r="24" spans="1:16" ht="63" customHeight="1" x14ac:dyDescent="0.15">
      <c r="A24" s="117" t="s">
        <v>145</v>
      </c>
      <c r="B24" s="35">
        <v>230</v>
      </c>
      <c r="C24" s="36">
        <v>850</v>
      </c>
      <c r="D24" s="36"/>
      <c r="E24" s="32">
        <f t="shared" si="6"/>
        <v>2719069.94</v>
      </c>
      <c r="F24" s="124">
        <f>F25+F26+F27</f>
        <v>1896400</v>
      </c>
      <c r="G24" s="37">
        <f>G25+G26+G27</f>
        <v>0</v>
      </c>
      <c r="H24" s="72">
        <f>H25+H26+H27</f>
        <v>822669.94</v>
      </c>
      <c r="I24" s="32">
        <f>J24+K24+L24</f>
        <v>2408000</v>
      </c>
      <c r="J24" s="37">
        <f>J25+J26+J27</f>
        <v>1708000</v>
      </c>
      <c r="K24" s="37">
        <f>K25+K26+K27</f>
        <v>0</v>
      </c>
      <c r="L24" s="37">
        <f>L25+L26+L27</f>
        <v>700000</v>
      </c>
      <c r="M24" s="32">
        <f>N24+O24+P24</f>
        <v>2655000</v>
      </c>
      <c r="N24" s="37">
        <f>N25+N26+N27</f>
        <v>1955000</v>
      </c>
      <c r="O24" s="37">
        <f>O25+O26+O27</f>
        <v>0</v>
      </c>
      <c r="P24" s="37">
        <f>P25+P26+P27</f>
        <v>700000</v>
      </c>
    </row>
    <row r="25" spans="1:16" ht="32" x14ac:dyDescent="0.15">
      <c r="A25" s="118" t="s">
        <v>133</v>
      </c>
      <c r="B25" s="42"/>
      <c r="C25" s="39">
        <v>851</v>
      </c>
      <c r="D25" s="39">
        <v>290</v>
      </c>
      <c r="E25" s="33">
        <f t="shared" ref="E25:E30" si="9">F25+G25+H25</f>
        <v>1954669.94</v>
      </c>
      <c r="F25" s="107">
        <v>1782000</v>
      </c>
      <c r="G25" s="40"/>
      <c r="H25" s="107">
        <v>172669.94</v>
      </c>
      <c r="I25" s="33">
        <f t="shared" ref="I25:I27" si="10">J25+K25+L25</f>
        <v>1558000</v>
      </c>
      <c r="J25" s="40">
        <f>1708000-100000-50000</f>
        <v>1558000</v>
      </c>
      <c r="K25" s="40"/>
      <c r="L25" s="40"/>
      <c r="M25" s="33">
        <f t="shared" ref="M25:M29" si="11">N25+O25+P25</f>
        <v>1886731.18</v>
      </c>
      <c r="N25" s="40">
        <v>1886731.18</v>
      </c>
      <c r="O25" s="40"/>
      <c r="P25" s="40"/>
    </row>
    <row r="26" spans="1:16" ht="35.25" customHeight="1" x14ac:dyDescent="0.15">
      <c r="A26" s="118" t="s">
        <v>134</v>
      </c>
      <c r="B26" s="42"/>
      <c r="C26" s="39">
        <v>852</v>
      </c>
      <c r="D26" s="39">
        <v>290</v>
      </c>
      <c r="E26" s="33">
        <f t="shared" si="9"/>
        <v>711900</v>
      </c>
      <c r="F26" s="107">
        <v>64400</v>
      </c>
      <c r="G26" s="40"/>
      <c r="H26" s="107">
        <v>647500</v>
      </c>
      <c r="I26" s="33">
        <f t="shared" si="10"/>
        <v>750000</v>
      </c>
      <c r="J26" s="40">
        <v>50000</v>
      </c>
      <c r="K26" s="40"/>
      <c r="L26" s="40">
        <v>700000</v>
      </c>
      <c r="M26" s="33">
        <f t="shared" si="11"/>
        <v>700000</v>
      </c>
      <c r="N26" s="40"/>
      <c r="O26" s="40"/>
      <c r="P26" s="40">
        <v>700000</v>
      </c>
    </row>
    <row r="27" spans="1:16" ht="30.75" customHeight="1" x14ac:dyDescent="0.15">
      <c r="A27" s="118" t="s">
        <v>8</v>
      </c>
      <c r="B27" s="42"/>
      <c r="C27" s="39">
        <v>853</v>
      </c>
      <c r="D27" s="39">
        <v>290</v>
      </c>
      <c r="E27" s="33">
        <f t="shared" si="9"/>
        <v>52500</v>
      </c>
      <c r="F27" s="107">
        <v>50000</v>
      </c>
      <c r="G27" s="40"/>
      <c r="H27" s="107">
        <v>2500</v>
      </c>
      <c r="I27" s="33">
        <f t="shared" si="10"/>
        <v>100000</v>
      </c>
      <c r="J27" s="40">
        <v>100000</v>
      </c>
      <c r="K27" s="40"/>
      <c r="L27" s="40"/>
      <c r="M27" s="33">
        <f t="shared" si="11"/>
        <v>68268.820000000007</v>
      </c>
      <c r="N27" s="40">
        <v>68268.820000000007</v>
      </c>
      <c r="O27" s="40"/>
      <c r="P27" s="40"/>
    </row>
    <row r="28" spans="1:16" ht="60" customHeight="1" x14ac:dyDescent="0.15">
      <c r="A28" s="117" t="s">
        <v>141</v>
      </c>
      <c r="B28" s="43">
        <v>250</v>
      </c>
      <c r="C28" s="44"/>
      <c r="D28" s="36"/>
      <c r="E28" s="32">
        <f t="shared" si="9"/>
        <v>0</v>
      </c>
      <c r="F28" s="124">
        <f t="shared" ref="F28:P28" si="12">F29</f>
        <v>0</v>
      </c>
      <c r="G28" s="37">
        <f t="shared" si="12"/>
        <v>0</v>
      </c>
      <c r="H28" s="72">
        <f t="shared" si="12"/>
        <v>0</v>
      </c>
      <c r="I28" s="32">
        <f t="shared" ref="I28" si="13">J28+K28+L28</f>
        <v>0</v>
      </c>
      <c r="J28" s="37">
        <f t="shared" si="12"/>
        <v>0</v>
      </c>
      <c r="K28" s="37">
        <f t="shared" si="12"/>
        <v>0</v>
      </c>
      <c r="L28" s="37">
        <f t="shared" si="12"/>
        <v>0</v>
      </c>
      <c r="M28" s="32">
        <f t="shared" ref="M28" si="14">N28+O28+P28</f>
        <v>0</v>
      </c>
      <c r="N28" s="37">
        <f t="shared" si="12"/>
        <v>0</v>
      </c>
      <c r="O28" s="37">
        <f t="shared" si="12"/>
        <v>0</v>
      </c>
      <c r="P28" s="37">
        <f t="shared" si="12"/>
        <v>0</v>
      </c>
    </row>
    <row r="29" spans="1:16" ht="102.75" customHeight="1" x14ac:dyDescent="0.15">
      <c r="A29" s="118" t="s">
        <v>142</v>
      </c>
      <c r="B29" s="42"/>
      <c r="C29" s="39">
        <v>831</v>
      </c>
      <c r="D29" s="39">
        <v>290</v>
      </c>
      <c r="E29" s="33">
        <f t="shared" si="9"/>
        <v>0</v>
      </c>
      <c r="F29" s="107"/>
      <c r="G29" s="40"/>
      <c r="H29" s="62"/>
      <c r="I29" s="33">
        <f t="shared" ref="I29:I36" si="15">J29+K29+L29</f>
        <v>0</v>
      </c>
      <c r="J29" s="40"/>
      <c r="K29" s="40"/>
      <c r="L29" s="40"/>
      <c r="M29" s="33">
        <f t="shared" si="11"/>
        <v>0</v>
      </c>
      <c r="N29" s="40"/>
      <c r="O29" s="40"/>
      <c r="P29" s="40"/>
    </row>
    <row r="30" spans="1:16" ht="37.5" customHeight="1" x14ac:dyDescent="0.15">
      <c r="A30" s="117" t="s">
        <v>143</v>
      </c>
      <c r="B30" s="35">
        <v>260</v>
      </c>
      <c r="C30" s="36">
        <v>240</v>
      </c>
      <c r="D30" s="36"/>
      <c r="E30" s="32">
        <f t="shared" si="9"/>
        <v>24409734.079999998</v>
      </c>
      <c r="F30" s="124">
        <f>F33+F34+F31+F32</f>
        <v>12172492.16</v>
      </c>
      <c r="G30" s="37">
        <f>G33+G34+G31+G32</f>
        <v>5038000</v>
      </c>
      <c r="H30" s="72">
        <f>H33+H34+H31+H32</f>
        <v>7199241.919999999</v>
      </c>
      <c r="I30" s="32">
        <f t="shared" si="15"/>
        <v>28197430.550000001</v>
      </c>
      <c r="J30" s="37">
        <f>J33+J34+J31+J32</f>
        <v>9368372.5500000007</v>
      </c>
      <c r="K30" s="124">
        <v>12000000</v>
      </c>
      <c r="L30" s="37">
        <f>L33+L34+L31+L32</f>
        <v>6829058</v>
      </c>
      <c r="M30" s="32">
        <f t="shared" ref="M30:M31" si="16">N30+O30+P30</f>
        <v>16286058</v>
      </c>
      <c r="N30" s="37">
        <f>N33+N34+N31+N32</f>
        <v>9457000</v>
      </c>
      <c r="O30" s="37">
        <f>O33+O34+O31+O32</f>
        <v>0</v>
      </c>
      <c r="P30" s="37">
        <f>P33+P34+P31+P32</f>
        <v>6829058</v>
      </c>
    </row>
    <row r="31" spans="1:16" ht="54" customHeight="1" x14ac:dyDescent="0.15">
      <c r="A31" s="118" t="s">
        <v>140</v>
      </c>
      <c r="B31" s="35"/>
      <c r="C31" s="39">
        <v>241</v>
      </c>
      <c r="D31" s="36"/>
      <c r="E31" s="33">
        <f t="shared" si="3"/>
        <v>0</v>
      </c>
      <c r="F31" s="124"/>
      <c r="G31" s="37"/>
      <c r="H31" s="72"/>
      <c r="I31" s="33">
        <f t="shared" si="15"/>
        <v>0</v>
      </c>
      <c r="J31" s="37"/>
      <c r="K31" s="37"/>
      <c r="L31" s="37"/>
      <c r="M31" s="33">
        <f t="shared" si="16"/>
        <v>0</v>
      </c>
      <c r="N31" s="37"/>
      <c r="O31" s="37"/>
      <c r="P31" s="37"/>
    </row>
    <row r="32" spans="1:16" ht="69.75" customHeight="1" x14ac:dyDescent="0.15">
      <c r="A32" s="118" t="s">
        <v>137</v>
      </c>
      <c r="B32" s="35"/>
      <c r="C32" s="39">
        <v>243</v>
      </c>
      <c r="D32" s="36"/>
      <c r="E32" s="33">
        <f t="shared" si="3"/>
        <v>0</v>
      </c>
      <c r="F32" s="124"/>
      <c r="G32" s="40"/>
      <c r="H32" s="72"/>
      <c r="I32" s="33">
        <f t="shared" si="15"/>
        <v>0</v>
      </c>
      <c r="J32" s="37"/>
      <c r="K32" s="37"/>
      <c r="L32" s="37"/>
      <c r="M32" s="33">
        <f t="shared" ref="M32:M36" si="17">N32+O32+P32</f>
        <v>0</v>
      </c>
      <c r="N32" s="37"/>
      <c r="O32" s="37"/>
      <c r="P32" s="37"/>
    </row>
    <row r="33" spans="1:16" s="63" customFormat="1" ht="69.75" customHeight="1" x14ac:dyDescent="0.15">
      <c r="A33" s="120" t="s">
        <v>139</v>
      </c>
      <c r="B33" s="59"/>
      <c r="C33" s="60">
        <v>244</v>
      </c>
      <c r="D33" s="60">
        <v>340</v>
      </c>
      <c r="E33" s="61">
        <f t="shared" si="3"/>
        <v>24409734.079999998</v>
      </c>
      <c r="F33" s="107">
        <v>12172492.16</v>
      </c>
      <c r="G33" s="107">
        <f>5970000-2000000+68000-1000000+2000000</f>
        <v>5038000</v>
      </c>
      <c r="H33" s="62">
        <f>7768000-938942+480236.72-211258.7+88588.76+12617.14</f>
        <v>7199241.919999999</v>
      </c>
      <c r="I33" s="61">
        <f>J33+K33+L33</f>
        <v>28197430.550000001</v>
      </c>
      <c r="J33" s="62">
        <f>9457000-88627.45</f>
        <v>9368372.5500000007</v>
      </c>
      <c r="K33" s="107">
        <v>12000000</v>
      </c>
      <c r="L33" s="62">
        <f>7828000-998942</f>
        <v>6829058</v>
      </c>
      <c r="M33" s="61">
        <f t="shared" si="17"/>
        <v>16286058</v>
      </c>
      <c r="N33" s="62">
        <v>9457000</v>
      </c>
      <c r="O33" s="62"/>
      <c r="P33" s="62">
        <f>7828000-998942</f>
        <v>6829058</v>
      </c>
    </row>
    <row r="34" spans="1:16" ht="208" x14ac:dyDescent="0.15">
      <c r="A34" s="118" t="s">
        <v>138</v>
      </c>
      <c r="B34" s="42"/>
      <c r="C34" s="39">
        <v>245</v>
      </c>
      <c r="D34" s="39">
        <v>226</v>
      </c>
      <c r="E34" s="33">
        <f t="shared" si="3"/>
        <v>0</v>
      </c>
      <c r="F34" s="107"/>
      <c r="G34" s="40"/>
      <c r="H34" s="62"/>
      <c r="I34" s="33">
        <f t="shared" si="15"/>
        <v>0</v>
      </c>
      <c r="J34" s="40"/>
      <c r="K34" s="40"/>
      <c r="L34" s="40"/>
      <c r="M34" s="33">
        <f t="shared" si="17"/>
        <v>0</v>
      </c>
      <c r="N34" s="40"/>
      <c r="O34" s="40"/>
      <c r="P34" s="40"/>
    </row>
    <row r="35" spans="1:16" s="112" customFormat="1" ht="45" customHeight="1" x14ac:dyDescent="0.2">
      <c r="A35" s="121" t="s">
        <v>11</v>
      </c>
      <c r="B35" s="108">
        <v>500</v>
      </c>
      <c r="C35" s="108" t="s">
        <v>128</v>
      </c>
      <c r="D35" s="109"/>
      <c r="E35" s="110">
        <f t="shared" si="3"/>
        <v>912078.61</v>
      </c>
      <c r="F35" s="111">
        <v>419224.75</v>
      </c>
      <c r="G35" s="111">
        <v>0</v>
      </c>
      <c r="H35" s="111">
        <v>492853.86</v>
      </c>
      <c r="I35" s="110">
        <f t="shared" si="15"/>
        <v>0</v>
      </c>
      <c r="J35" s="111">
        <v>0</v>
      </c>
      <c r="K35" s="111">
        <v>0</v>
      </c>
      <c r="L35" s="111">
        <v>0</v>
      </c>
      <c r="M35" s="110">
        <f t="shared" si="17"/>
        <v>0</v>
      </c>
      <c r="N35" s="111">
        <v>0</v>
      </c>
      <c r="O35" s="111">
        <v>0</v>
      </c>
      <c r="P35" s="111">
        <v>0</v>
      </c>
    </row>
    <row r="36" spans="1:16" ht="44.25" customHeight="1" x14ac:dyDescent="0.2">
      <c r="A36" s="117" t="s">
        <v>13</v>
      </c>
      <c r="B36" s="43">
        <v>600</v>
      </c>
      <c r="C36" s="43" t="s">
        <v>128</v>
      </c>
      <c r="D36" s="45"/>
      <c r="E36" s="51">
        <f t="shared" si="3"/>
        <v>0</v>
      </c>
      <c r="F36" s="58">
        <f>F35+F7-F14</f>
        <v>0</v>
      </c>
      <c r="G36" s="58">
        <f>G35+G7-G14</f>
        <v>0</v>
      </c>
      <c r="H36" s="58">
        <f>H35+H7-H14</f>
        <v>0</v>
      </c>
      <c r="I36" s="51">
        <f t="shared" si="15"/>
        <v>0</v>
      </c>
      <c r="J36" s="58">
        <v>0</v>
      </c>
      <c r="K36" s="58">
        <v>0</v>
      </c>
      <c r="L36" s="58">
        <v>0</v>
      </c>
      <c r="M36" s="51">
        <f t="shared" si="17"/>
        <v>0</v>
      </c>
      <c r="N36" s="58">
        <v>0</v>
      </c>
      <c r="O36" s="58">
        <v>0</v>
      </c>
      <c r="P36" s="58">
        <v>0</v>
      </c>
    </row>
    <row r="37" spans="1:16" ht="16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6" x14ac:dyDescent="0.2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</sheetData>
  <mergeCells count="9">
    <mergeCell ref="M5:P5"/>
    <mergeCell ref="B16:B19"/>
    <mergeCell ref="B20:B23"/>
    <mergeCell ref="E5:H5"/>
    <mergeCell ref="A5:A6"/>
    <mergeCell ref="B5:B6"/>
    <mergeCell ref="C5:C6"/>
    <mergeCell ref="D5:D6"/>
    <mergeCell ref="I5:L5"/>
  </mergeCells>
  <pageMargins left="0.31496062992125984" right="0.31496062992125984" top="0.35433070866141736" bottom="0.35433070866141736" header="0" footer="0"/>
  <pageSetup paperSize="9" scale="56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2"/>
  <sheetViews>
    <sheetView workbookViewId="0">
      <selection activeCell="A3" sqref="A3"/>
    </sheetView>
  </sheetViews>
  <sheetFormatPr baseColWidth="10" defaultColWidth="8.83203125" defaultRowHeight="15" x14ac:dyDescent="0.2"/>
  <cols>
    <col min="1" max="1" width="23.5" customWidth="1"/>
    <col min="2" max="2" width="13.33203125" customWidth="1"/>
    <col min="3" max="3" width="12" customWidth="1"/>
    <col min="4" max="4" width="19.1640625" customWidth="1"/>
    <col min="5" max="5" width="14.5" customWidth="1"/>
    <col min="6" max="7" width="15.5" customWidth="1"/>
    <col min="8" max="8" width="14.5" customWidth="1"/>
    <col min="9" max="9" width="14.1640625" customWidth="1"/>
    <col min="10" max="10" width="17.5" customWidth="1"/>
    <col min="11" max="11" width="14.83203125" customWidth="1"/>
    <col min="12" max="12" width="17.5" customWidth="1"/>
  </cols>
  <sheetData>
    <row r="1" spans="1:12" ht="17.2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27.75" customHeight="1" x14ac:dyDescent="0.2">
      <c r="A2" s="46" t="s">
        <v>282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28"/>
    </row>
    <row r="3" spans="1:12" ht="30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27.75" customHeight="1" x14ac:dyDescent="0.2">
      <c r="A4" s="157" t="s">
        <v>112</v>
      </c>
      <c r="B4" s="157" t="s">
        <v>7</v>
      </c>
      <c r="C4" s="157" t="s">
        <v>113</v>
      </c>
      <c r="D4" s="167" t="s">
        <v>114</v>
      </c>
      <c r="E4" s="168"/>
      <c r="F4" s="168"/>
      <c r="G4" s="168"/>
      <c r="H4" s="168"/>
      <c r="I4" s="168"/>
      <c r="J4" s="168"/>
      <c r="K4" s="168"/>
      <c r="L4" s="169"/>
    </row>
    <row r="5" spans="1:12" ht="30" customHeight="1" x14ac:dyDescent="0.2">
      <c r="A5" s="165"/>
      <c r="B5" s="165"/>
      <c r="C5" s="165"/>
      <c r="D5" s="170" t="s">
        <v>115</v>
      </c>
      <c r="E5" s="170"/>
      <c r="F5" s="170"/>
      <c r="G5" s="167" t="s">
        <v>46</v>
      </c>
      <c r="H5" s="168"/>
      <c r="I5" s="168"/>
      <c r="J5" s="168"/>
      <c r="K5" s="168"/>
      <c r="L5" s="169"/>
    </row>
    <row r="6" spans="1:12" ht="110.25" customHeight="1" x14ac:dyDescent="0.2">
      <c r="A6" s="165"/>
      <c r="B6" s="165"/>
      <c r="C6" s="165"/>
      <c r="D6" s="170"/>
      <c r="E6" s="170"/>
      <c r="F6" s="170"/>
      <c r="G6" s="170" t="s">
        <v>194</v>
      </c>
      <c r="H6" s="170"/>
      <c r="I6" s="170"/>
      <c r="J6" s="168" t="s">
        <v>116</v>
      </c>
      <c r="K6" s="168"/>
      <c r="L6" s="169"/>
    </row>
    <row r="7" spans="1:12" ht="64" x14ac:dyDescent="0.2">
      <c r="A7" s="166"/>
      <c r="B7" s="166"/>
      <c r="C7" s="166"/>
      <c r="D7" s="35" t="s">
        <v>203</v>
      </c>
      <c r="E7" s="35" t="s">
        <v>204</v>
      </c>
      <c r="F7" s="35" t="s">
        <v>205</v>
      </c>
      <c r="G7" s="35" t="s">
        <v>203</v>
      </c>
      <c r="H7" s="35" t="s">
        <v>204</v>
      </c>
      <c r="I7" s="35" t="s">
        <v>205</v>
      </c>
      <c r="J7" s="35" t="s">
        <v>203</v>
      </c>
      <c r="K7" s="68" t="s">
        <v>206</v>
      </c>
      <c r="L7" s="68" t="s">
        <v>207</v>
      </c>
    </row>
    <row r="8" spans="1:12" ht="16" x14ac:dyDescent="0.2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</row>
    <row r="9" spans="1:12" ht="51.75" customHeight="1" x14ac:dyDescent="0.2">
      <c r="A9" s="42" t="s">
        <v>117</v>
      </c>
      <c r="B9" s="47" t="s">
        <v>118</v>
      </c>
      <c r="C9" s="42" t="s">
        <v>111</v>
      </c>
      <c r="D9" s="105">
        <f>'Таблица 2'!E30</f>
        <v>24409734.079999998</v>
      </c>
      <c r="E9" s="48">
        <f>'Таблица 2'!I30</f>
        <v>28197430.550000001</v>
      </c>
      <c r="F9" s="48">
        <f>'Таблица 2'!M30</f>
        <v>16286058</v>
      </c>
      <c r="G9" s="48">
        <f t="shared" ref="G9:I10" si="0">D9</f>
        <v>24409734.079999998</v>
      </c>
      <c r="H9" s="48">
        <f t="shared" si="0"/>
        <v>28197430.550000001</v>
      </c>
      <c r="I9" s="48">
        <f t="shared" si="0"/>
        <v>16286058</v>
      </c>
      <c r="J9" s="48"/>
      <c r="K9" s="48"/>
      <c r="L9" s="48"/>
    </row>
    <row r="10" spans="1:12" ht="84.75" customHeight="1" x14ac:dyDescent="0.2">
      <c r="A10" s="42" t="s">
        <v>119</v>
      </c>
      <c r="B10" s="49">
        <v>1001</v>
      </c>
      <c r="C10" s="42" t="s">
        <v>111</v>
      </c>
      <c r="D10" s="105">
        <v>7862955.4900000002</v>
      </c>
      <c r="E10" s="66">
        <v>7790940.5499999998</v>
      </c>
      <c r="F10" s="66">
        <v>5886354.7400000002</v>
      </c>
      <c r="G10" s="66">
        <f t="shared" si="0"/>
        <v>7862955.4900000002</v>
      </c>
      <c r="H10" s="66">
        <f t="shared" si="0"/>
        <v>7790940.5499999998</v>
      </c>
      <c r="I10" s="66">
        <f t="shared" si="0"/>
        <v>5886354.7400000002</v>
      </c>
      <c r="J10" s="66"/>
      <c r="K10" s="48"/>
      <c r="L10" s="48"/>
    </row>
    <row r="11" spans="1:12" ht="51.75" customHeight="1" x14ac:dyDescent="0.2">
      <c r="A11" s="42" t="s">
        <v>120</v>
      </c>
      <c r="B11" s="49">
        <v>2001</v>
      </c>
      <c r="C11" s="42"/>
      <c r="D11" s="105">
        <f>D9-D10</f>
        <v>16546778.589999998</v>
      </c>
      <c r="E11" s="48">
        <v>8406490</v>
      </c>
      <c r="F11" s="48">
        <v>10399703.26</v>
      </c>
      <c r="G11" s="48">
        <f>D11</f>
        <v>16546778.589999998</v>
      </c>
      <c r="H11" s="48">
        <v>8406490</v>
      </c>
      <c r="I11" s="48">
        <f>F11</f>
        <v>10399703.26</v>
      </c>
      <c r="J11" s="48"/>
      <c r="K11" s="48"/>
      <c r="L11" s="48"/>
    </row>
    <row r="12" spans="1:12" ht="16" x14ac:dyDescent="0.2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25" sqref="B25"/>
    </sheetView>
  </sheetViews>
  <sheetFormatPr baseColWidth="10" defaultColWidth="8.83203125" defaultRowHeight="15" x14ac:dyDescent="0.2"/>
  <cols>
    <col min="1" max="1" width="70.83203125" customWidth="1"/>
    <col min="2" max="2" width="46.6640625" customWidth="1"/>
    <col min="3" max="3" width="49.1640625" customWidth="1"/>
  </cols>
  <sheetData>
    <row r="1" spans="1:3" ht="16" x14ac:dyDescent="0.2">
      <c r="A1" s="46"/>
      <c r="B1" s="46"/>
      <c r="C1" s="50"/>
    </row>
    <row r="2" spans="1:3" ht="16" x14ac:dyDescent="0.2">
      <c r="A2" s="46" t="s">
        <v>208</v>
      </c>
      <c r="B2" s="46"/>
      <c r="C2" s="46"/>
    </row>
    <row r="3" spans="1:3" ht="30" customHeight="1" x14ac:dyDescent="0.2">
      <c r="A3" s="46"/>
      <c r="B3" s="46"/>
      <c r="C3" s="46"/>
    </row>
    <row r="4" spans="1:3" ht="30" customHeight="1" x14ac:dyDescent="0.2">
      <c r="A4" s="51" t="s">
        <v>0</v>
      </c>
      <c r="B4" s="51" t="s">
        <v>7</v>
      </c>
      <c r="C4" s="51" t="s">
        <v>10</v>
      </c>
    </row>
    <row r="5" spans="1:3" ht="16" x14ac:dyDescent="0.2">
      <c r="A5" s="52">
        <v>1</v>
      </c>
      <c r="B5" s="52">
        <v>2</v>
      </c>
      <c r="C5" s="52">
        <v>3</v>
      </c>
    </row>
    <row r="6" spans="1:3" ht="26.25" customHeight="1" x14ac:dyDescent="0.2">
      <c r="A6" s="53" t="s">
        <v>11</v>
      </c>
      <c r="B6" s="47" t="s">
        <v>12</v>
      </c>
      <c r="C6" s="48">
        <v>0</v>
      </c>
    </row>
    <row r="7" spans="1:3" ht="20.25" customHeight="1" x14ac:dyDescent="0.2">
      <c r="A7" s="53" t="s">
        <v>13</v>
      </c>
      <c r="B7" s="47" t="s">
        <v>14</v>
      </c>
      <c r="C7" s="48">
        <v>0</v>
      </c>
    </row>
    <row r="8" spans="1:3" ht="21.75" customHeight="1" x14ac:dyDescent="0.2">
      <c r="A8" s="53" t="s">
        <v>15</v>
      </c>
      <c r="B8" s="47" t="s">
        <v>16</v>
      </c>
      <c r="C8" s="48">
        <v>0</v>
      </c>
    </row>
    <row r="9" spans="1:3" ht="21.75" customHeight="1" x14ac:dyDescent="0.2">
      <c r="A9" s="53" t="s">
        <v>17</v>
      </c>
      <c r="B9" s="47" t="s">
        <v>18</v>
      </c>
      <c r="C9" s="48">
        <v>0</v>
      </c>
    </row>
    <row r="10" spans="1:3" ht="18" x14ac:dyDescent="0.2">
      <c r="C10" s="3"/>
    </row>
  </sheetData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3" sqref="A13"/>
    </sheetView>
  </sheetViews>
  <sheetFormatPr baseColWidth="10" defaultColWidth="8.83203125" defaultRowHeight="15" x14ac:dyDescent="0.2"/>
  <cols>
    <col min="1" max="1" width="48.33203125" customWidth="1"/>
    <col min="2" max="2" width="37.5" customWidth="1"/>
    <col min="3" max="3" width="38.6640625" customWidth="1"/>
  </cols>
  <sheetData>
    <row r="1" spans="1:3" ht="16" x14ac:dyDescent="0.2">
      <c r="A1" s="28" t="s">
        <v>199</v>
      </c>
      <c r="B1" s="28"/>
      <c r="C1" s="54"/>
    </row>
    <row r="2" spans="1:3" ht="16" x14ac:dyDescent="0.2">
      <c r="A2" s="46" t="s">
        <v>198</v>
      </c>
      <c r="B2" s="28"/>
      <c r="C2" s="28"/>
    </row>
    <row r="3" spans="1:3" ht="16" x14ac:dyDescent="0.2">
      <c r="A3" s="28"/>
      <c r="B3" s="28"/>
      <c r="C3" s="28"/>
    </row>
    <row r="4" spans="1:3" ht="16" x14ac:dyDescent="0.2">
      <c r="A4" s="55" t="s">
        <v>0</v>
      </c>
      <c r="B4" s="55" t="s">
        <v>7</v>
      </c>
      <c r="C4" s="55" t="s">
        <v>19</v>
      </c>
    </row>
    <row r="5" spans="1:3" ht="16" x14ac:dyDescent="0.2">
      <c r="A5" s="55">
        <v>1</v>
      </c>
      <c r="B5" s="55">
        <v>2</v>
      </c>
      <c r="C5" s="55">
        <v>3</v>
      </c>
    </row>
    <row r="6" spans="1:3" ht="27" customHeight="1" x14ac:dyDescent="0.2">
      <c r="A6" s="56" t="s">
        <v>20</v>
      </c>
      <c r="B6" s="57" t="s">
        <v>12</v>
      </c>
      <c r="C6" s="70">
        <v>0</v>
      </c>
    </row>
    <row r="7" spans="1:3" ht="64" x14ac:dyDescent="0.2">
      <c r="A7" s="38" t="s">
        <v>21</v>
      </c>
      <c r="B7" s="47" t="s">
        <v>14</v>
      </c>
      <c r="C7" s="48">
        <v>0</v>
      </c>
    </row>
    <row r="8" spans="1:3" ht="42.75" customHeight="1" x14ac:dyDescent="0.2">
      <c r="A8" s="41" t="s">
        <v>22</v>
      </c>
      <c r="B8" s="47" t="s">
        <v>16</v>
      </c>
      <c r="C8" s="31" t="s">
        <v>128</v>
      </c>
    </row>
    <row r="9" spans="1:3" ht="17.25" customHeight="1" x14ac:dyDescent="0.2">
      <c r="A9" s="4"/>
      <c r="B9" s="4"/>
      <c r="C9" s="4"/>
    </row>
    <row r="10" spans="1:3" ht="16" x14ac:dyDescent="0.2">
      <c r="A10" s="5"/>
      <c r="B10" s="5"/>
      <c r="C10" s="5"/>
    </row>
    <row r="11" spans="1:3" ht="16" x14ac:dyDescent="0.2">
      <c r="A11" s="5"/>
      <c r="B11" s="5"/>
      <c r="C11" s="5"/>
    </row>
    <row r="12" spans="1:3" ht="36" customHeight="1" x14ac:dyDescent="0.2">
      <c r="A12" s="6"/>
      <c r="B12" s="7"/>
      <c r="C12" s="8"/>
    </row>
    <row r="13" spans="1:3" ht="16" x14ac:dyDescent="0.2">
      <c r="A13" s="9"/>
      <c r="B13" s="7"/>
      <c r="C13" s="8"/>
    </row>
    <row r="14" spans="1:3" ht="16" x14ac:dyDescent="0.2">
      <c r="A14" s="9"/>
      <c r="B14" s="7"/>
      <c r="C14" s="8"/>
    </row>
    <row r="15" spans="1:3" ht="16" x14ac:dyDescent="0.2">
      <c r="A15" s="9"/>
      <c r="B15" s="7"/>
      <c r="C15" s="8"/>
    </row>
    <row r="16" spans="1:3" ht="16" x14ac:dyDescent="0.2">
      <c r="A16" s="9"/>
      <c r="B16" s="7"/>
      <c r="C16" s="8"/>
    </row>
    <row r="17" spans="1:3" ht="16" x14ac:dyDescent="0.2">
      <c r="A17" s="9"/>
      <c r="B17" s="7"/>
      <c r="C17" s="8"/>
    </row>
    <row r="18" spans="1:3" ht="16" x14ac:dyDescent="0.2">
      <c r="A18" s="9"/>
      <c r="B18" s="7"/>
      <c r="C18" s="8"/>
    </row>
    <row r="19" spans="1:3" ht="16" x14ac:dyDescent="0.2">
      <c r="A19" s="9"/>
      <c r="B19" s="7"/>
      <c r="C19" s="8"/>
    </row>
    <row r="20" spans="1:3" ht="16" x14ac:dyDescent="0.2">
      <c r="A20" s="9"/>
      <c r="B20" s="7"/>
      <c r="C20" s="8"/>
    </row>
    <row r="21" spans="1:3" ht="16" x14ac:dyDescent="0.2">
      <c r="A21" s="9"/>
      <c r="B21" s="7"/>
      <c r="C21" s="8"/>
    </row>
  </sheetData>
  <pageMargins left="0.70866141732283472" right="0.70866141732283472" top="0.55118110236220474" bottom="0.74803149606299213" header="0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L42"/>
  <sheetViews>
    <sheetView tabSelected="1" topLeftCell="C1" workbookViewId="0">
      <selection activeCell="DY1" sqref="DY1:FL1"/>
    </sheetView>
  </sheetViews>
  <sheetFormatPr baseColWidth="10" defaultColWidth="0.83203125" defaultRowHeight="12" x14ac:dyDescent="0.15"/>
  <cols>
    <col min="1" max="12" width="0.83203125" style="92"/>
    <col min="13" max="13" width="5.5" style="92" customWidth="1"/>
    <col min="14" max="48" width="0.83203125" style="92"/>
    <col min="49" max="50" width="0.83203125" style="92" customWidth="1"/>
    <col min="51" max="53" width="0.83203125" style="92" hidden="1" customWidth="1"/>
    <col min="54" max="54" width="0.5" style="92" hidden="1" customWidth="1"/>
    <col min="55" max="60" width="0.83203125" style="92" hidden="1" customWidth="1"/>
    <col min="61" max="77" width="0.83203125" style="92"/>
    <col min="78" max="78" width="2.33203125" style="92" customWidth="1"/>
    <col min="79" max="268" width="0.83203125" style="92"/>
    <col min="269" max="269" width="5.5" style="92" customWidth="1"/>
    <col min="270" max="304" width="0.83203125" style="92"/>
    <col min="305" max="306" width="0.83203125" style="92" customWidth="1"/>
    <col min="307" max="316" width="0" style="92" hidden="1" customWidth="1"/>
    <col min="317" max="524" width="0.83203125" style="92"/>
    <col min="525" max="525" width="5.5" style="92" customWidth="1"/>
    <col min="526" max="560" width="0.83203125" style="92"/>
    <col min="561" max="562" width="0.83203125" style="92" customWidth="1"/>
    <col min="563" max="572" width="0" style="92" hidden="1" customWidth="1"/>
    <col min="573" max="780" width="0.83203125" style="92"/>
    <col min="781" max="781" width="5.5" style="92" customWidth="1"/>
    <col min="782" max="816" width="0.83203125" style="92"/>
    <col min="817" max="818" width="0.83203125" style="92" customWidth="1"/>
    <col min="819" max="828" width="0" style="92" hidden="1" customWidth="1"/>
    <col min="829" max="1036" width="0.83203125" style="92"/>
    <col min="1037" max="1037" width="5.5" style="92" customWidth="1"/>
    <col min="1038" max="1072" width="0.83203125" style="92"/>
    <col min="1073" max="1074" width="0.83203125" style="92" customWidth="1"/>
    <col min="1075" max="1084" width="0" style="92" hidden="1" customWidth="1"/>
    <col min="1085" max="1292" width="0.83203125" style="92"/>
    <col min="1293" max="1293" width="5.5" style="92" customWidth="1"/>
    <col min="1294" max="1328" width="0.83203125" style="92"/>
    <col min="1329" max="1330" width="0.83203125" style="92" customWidth="1"/>
    <col min="1331" max="1340" width="0" style="92" hidden="1" customWidth="1"/>
    <col min="1341" max="1548" width="0.83203125" style="92"/>
    <col min="1549" max="1549" width="5.5" style="92" customWidth="1"/>
    <col min="1550" max="1584" width="0.83203125" style="92"/>
    <col min="1585" max="1586" width="0.83203125" style="92" customWidth="1"/>
    <col min="1587" max="1596" width="0" style="92" hidden="1" customWidth="1"/>
    <col min="1597" max="1804" width="0.83203125" style="92"/>
    <col min="1805" max="1805" width="5.5" style="92" customWidth="1"/>
    <col min="1806" max="1840" width="0.83203125" style="92"/>
    <col min="1841" max="1842" width="0.83203125" style="92" customWidth="1"/>
    <col min="1843" max="1852" width="0" style="92" hidden="1" customWidth="1"/>
    <col min="1853" max="2060" width="0.83203125" style="92"/>
    <col min="2061" max="2061" width="5.5" style="92" customWidth="1"/>
    <col min="2062" max="2096" width="0.83203125" style="92"/>
    <col min="2097" max="2098" width="0.83203125" style="92" customWidth="1"/>
    <col min="2099" max="2108" width="0" style="92" hidden="1" customWidth="1"/>
    <col min="2109" max="2316" width="0.83203125" style="92"/>
    <col min="2317" max="2317" width="5.5" style="92" customWidth="1"/>
    <col min="2318" max="2352" width="0.83203125" style="92"/>
    <col min="2353" max="2354" width="0.83203125" style="92" customWidth="1"/>
    <col min="2355" max="2364" width="0" style="92" hidden="1" customWidth="1"/>
    <col min="2365" max="2572" width="0.83203125" style="92"/>
    <col min="2573" max="2573" width="5.5" style="92" customWidth="1"/>
    <col min="2574" max="2608" width="0.83203125" style="92"/>
    <col min="2609" max="2610" width="0.83203125" style="92" customWidth="1"/>
    <col min="2611" max="2620" width="0" style="92" hidden="1" customWidth="1"/>
    <col min="2621" max="2828" width="0.83203125" style="92"/>
    <col min="2829" max="2829" width="5.5" style="92" customWidth="1"/>
    <col min="2830" max="2864" width="0.83203125" style="92"/>
    <col min="2865" max="2866" width="0.83203125" style="92" customWidth="1"/>
    <col min="2867" max="2876" width="0" style="92" hidden="1" customWidth="1"/>
    <col min="2877" max="3084" width="0.83203125" style="92"/>
    <col min="3085" max="3085" width="5.5" style="92" customWidth="1"/>
    <col min="3086" max="3120" width="0.83203125" style="92"/>
    <col min="3121" max="3122" width="0.83203125" style="92" customWidth="1"/>
    <col min="3123" max="3132" width="0" style="92" hidden="1" customWidth="1"/>
    <col min="3133" max="3340" width="0.83203125" style="92"/>
    <col min="3341" max="3341" width="5.5" style="92" customWidth="1"/>
    <col min="3342" max="3376" width="0.83203125" style="92"/>
    <col min="3377" max="3378" width="0.83203125" style="92" customWidth="1"/>
    <col min="3379" max="3388" width="0" style="92" hidden="1" customWidth="1"/>
    <col min="3389" max="3596" width="0.83203125" style="92"/>
    <col min="3597" max="3597" width="5.5" style="92" customWidth="1"/>
    <col min="3598" max="3632" width="0.83203125" style="92"/>
    <col min="3633" max="3634" width="0.83203125" style="92" customWidth="1"/>
    <col min="3635" max="3644" width="0" style="92" hidden="1" customWidth="1"/>
    <col min="3645" max="3852" width="0.83203125" style="92"/>
    <col min="3853" max="3853" width="5.5" style="92" customWidth="1"/>
    <col min="3854" max="3888" width="0.83203125" style="92"/>
    <col min="3889" max="3890" width="0.83203125" style="92" customWidth="1"/>
    <col min="3891" max="3900" width="0" style="92" hidden="1" customWidth="1"/>
    <col min="3901" max="4108" width="0.83203125" style="92"/>
    <col min="4109" max="4109" width="5.5" style="92" customWidth="1"/>
    <col min="4110" max="4144" width="0.83203125" style="92"/>
    <col min="4145" max="4146" width="0.83203125" style="92" customWidth="1"/>
    <col min="4147" max="4156" width="0" style="92" hidden="1" customWidth="1"/>
    <col min="4157" max="4364" width="0.83203125" style="92"/>
    <col min="4365" max="4365" width="5.5" style="92" customWidth="1"/>
    <col min="4366" max="4400" width="0.83203125" style="92"/>
    <col min="4401" max="4402" width="0.83203125" style="92" customWidth="1"/>
    <col min="4403" max="4412" width="0" style="92" hidden="1" customWidth="1"/>
    <col min="4413" max="4620" width="0.83203125" style="92"/>
    <col min="4621" max="4621" width="5.5" style="92" customWidth="1"/>
    <col min="4622" max="4656" width="0.83203125" style="92"/>
    <col min="4657" max="4658" width="0.83203125" style="92" customWidth="1"/>
    <col min="4659" max="4668" width="0" style="92" hidden="1" customWidth="1"/>
    <col min="4669" max="4876" width="0.83203125" style="92"/>
    <col min="4877" max="4877" width="5.5" style="92" customWidth="1"/>
    <col min="4878" max="4912" width="0.83203125" style="92"/>
    <col min="4913" max="4914" width="0.83203125" style="92" customWidth="1"/>
    <col min="4915" max="4924" width="0" style="92" hidden="1" customWidth="1"/>
    <col min="4925" max="5132" width="0.83203125" style="92"/>
    <col min="5133" max="5133" width="5.5" style="92" customWidth="1"/>
    <col min="5134" max="5168" width="0.83203125" style="92"/>
    <col min="5169" max="5170" width="0.83203125" style="92" customWidth="1"/>
    <col min="5171" max="5180" width="0" style="92" hidden="1" customWidth="1"/>
    <col min="5181" max="5388" width="0.83203125" style="92"/>
    <col min="5389" max="5389" width="5.5" style="92" customWidth="1"/>
    <col min="5390" max="5424" width="0.83203125" style="92"/>
    <col min="5425" max="5426" width="0.83203125" style="92" customWidth="1"/>
    <col min="5427" max="5436" width="0" style="92" hidden="1" customWidth="1"/>
    <col min="5437" max="5644" width="0.83203125" style="92"/>
    <col min="5645" max="5645" width="5.5" style="92" customWidth="1"/>
    <col min="5646" max="5680" width="0.83203125" style="92"/>
    <col min="5681" max="5682" width="0.83203125" style="92" customWidth="1"/>
    <col min="5683" max="5692" width="0" style="92" hidden="1" customWidth="1"/>
    <col min="5693" max="5900" width="0.83203125" style="92"/>
    <col min="5901" max="5901" width="5.5" style="92" customWidth="1"/>
    <col min="5902" max="5936" width="0.83203125" style="92"/>
    <col min="5937" max="5938" width="0.83203125" style="92" customWidth="1"/>
    <col min="5939" max="5948" width="0" style="92" hidden="1" customWidth="1"/>
    <col min="5949" max="6156" width="0.83203125" style="92"/>
    <col min="6157" max="6157" width="5.5" style="92" customWidth="1"/>
    <col min="6158" max="6192" width="0.83203125" style="92"/>
    <col min="6193" max="6194" width="0.83203125" style="92" customWidth="1"/>
    <col min="6195" max="6204" width="0" style="92" hidden="1" customWidth="1"/>
    <col min="6205" max="6412" width="0.83203125" style="92"/>
    <col min="6413" max="6413" width="5.5" style="92" customWidth="1"/>
    <col min="6414" max="6448" width="0.83203125" style="92"/>
    <col min="6449" max="6450" width="0.83203125" style="92" customWidth="1"/>
    <col min="6451" max="6460" width="0" style="92" hidden="1" customWidth="1"/>
    <col min="6461" max="6668" width="0.83203125" style="92"/>
    <col min="6669" max="6669" width="5.5" style="92" customWidth="1"/>
    <col min="6670" max="6704" width="0.83203125" style="92"/>
    <col min="6705" max="6706" width="0.83203125" style="92" customWidth="1"/>
    <col min="6707" max="6716" width="0" style="92" hidden="1" customWidth="1"/>
    <col min="6717" max="6924" width="0.83203125" style="92"/>
    <col min="6925" max="6925" width="5.5" style="92" customWidth="1"/>
    <col min="6926" max="6960" width="0.83203125" style="92"/>
    <col min="6961" max="6962" width="0.83203125" style="92" customWidth="1"/>
    <col min="6963" max="6972" width="0" style="92" hidden="1" customWidth="1"/>
    <col min="6973" max="7180" width="0.83203125" style="92"/>
    <col min="7181" max="7181" width="5.5" style="92" customWidth="1"/>
    <col min="7182" max="7216" width="0.83203125" style="92"/>
    <col min="7217" max="7218" width="0.83203125" style="92" customWidth="1"/>
    <col min="7219" max="7228" width="0" style="92" hidden="1" customWidth="1"/>
    <col min="7229" max="7436" width="0.83203125" style="92"/>
    <col min="7437" max="7437" width="5.5" style="92" customWidth="1"/>
    <col min="7438" max="7472" width="0.83203125" style="92"/>
    <col min="7473" max="7474" width="0.83203125" style="92" customWidth="1"/>
    <col min="7475" max="7484" width="0" style="92" hidden="1" customWidth="1"/>
    <col min="7485" max="7692" width="0.83203125" style="92"/>
    <col min="7693" max="7693" width="5.5" style="92" customWidth="1"/>
    <col min="7694" max="7728" width="0.83203125" style="92"/>
    <col min="7729" max="7730" width="0.83203125" style="92" customWidth="1"/>
    <col min="7731" max="7740" width="0" style="92" hidden="1" customWidth="1"/>
    <col min="7741" max="7948" width="0.83203125" style="92"/>
    <col min="7949" max="7949" width="5.5" style="92" customWidth="1"/>
    <col min="7950" max="7984" width="0.83203125" style="92"/>
    <col min="7985" max="7986" width="0.83203125" style="92" customWidth="1"/>
    <col min="7987" max="7996" width="0" style="92" hidden="1" customWidth="1"/>
    <col min="7997" max="8204" width="0.83203125" style="92"/>
    <col min="8205" max="8205" width="5.5" style="92" customWidth="1"/>
    <col min="8206" max="8240" width="0.83203125" style="92"/>
    <col min="8241" max="8242" width="0.83203125" style="92" customWidth="1"/>
    <col min="8243" max="8252" width="0" style="92" hidden="1" customWidth="1"/>
    <col min="8253" max="8460" width="0.83203125" style="92"/>
    <col min="8461" max="8461" width="5.5" style="92" customWidth="1"/>
    <col min="8462" max="8496" width="0.83203125" style="92"/>
    <col min="8497" max="8498" width="0.83203125" style="92" customWidth="1"/>
    <col min="8499" max="8508" width="0" style="92" hidden="1" customWidth="1"/>
    <col min="8509" max="8716" width="0.83203125" style="92"/>
    <col min="8717" max="8717" width="5.5" style="92" customWidth="1"/>
    <col min="8718" max="8752" width="0.83203125" style="92"/>
    <col min="8753" max="8754" width="0.83203125" style="92" customWidth="1"/>
    <col min="8755" max="8764" width="0" style="92" hidden="1" customWidth="1"/>
    <col min="8765" max="8972" width="0.83203125" style="92"/>
    <col min="8973" max="8973" width="5.5" style="92" customWidth="1"/>
    <col min="8974" max="9008" width="0.83203125" style="92"/>
    <col min="9009" max="9010" width="0.83203125" style="92" customWidth="1"/>
    <col min="9011" max="9020" width="0" style="92" hidden="1" customWidth="1"/>
    <col min="9021" max="9228" width="0.83203125" style="92"/>
    <col min="9229" max="9229" width="5.5" style="92" customWidth="1"/>
    <col min="9230" max="9264" width="0.83203125" style="92"/>
    <col min="9265" max="9266" width="0.83203125" style="92" customWidth="1"/>
    <col min="9267" max="9276" width="0" style="92" hidden="1" customWidth="1"/>
    <col min="9277" max="9484" width="0.83203125" style="92"/>
    <col min="9485" max="9485" width="5.5" style="92" customWidth="1"/>
    <col min="9486" max="9520" width="0.83203125" style="92"/>
    <col min="9521" max="9522" width="0.83203125" style="92" customWidth="1"/>
    <col min="9523" max="9532" width="0" style="92" hidden="1" customWidth="1"/>
    <col min="9533" max="9740" width="0.83203125" style="92"/>
    <col min="9741" max="9741" width="5.5" style="92" customWidth="1"/>
    <col min="9742" max="9776" width="0.83203125" style="92"/>
    <col min="9777" max="9778" width="0.83203125" style="92" customWidth="1"/>
    <col min="9779" max="9788" width="0" style="92" hidden="1" customWidth="1"/>
    <col min="9789" max="9996" width="0.83203125" style="92"/>
    <col min="9997" max="9997" width="5.5" style="92" customWidth="1"/>
    <col min="9998" max="10032" width="0.83203125" style="92"/>
    <col min="10033" max="10034" width="0.83203125" style="92" customWidth="1"/>
    <col min="10035" max="10044" width="0" style="92" hidden="1" customWidth="1"/>
    <col min="10045" max="10252" width="0.83203125" style="92"/>
    <col min="10253" max="10253" width="5.5" style="92" customWidth="1"/>
    <col min="10254" max="10288" width="0.83203125" style="92"/>
    <col min="10289" max="10290" width="0.83203125" style="92" customWidth="1"/>
    <col min="10291" max="10300" width="0" style="92" hidden="1" customWidth="1"/>
    <col min="10301" max="10508" width="0.83203125" style="92"/>
    <col min="10509" max="10509" width="5.5" style="92" customWidth="1"/>
    <col min="10510" max="10544" width="0.83203125" style="92"/>
    <col min="10545" max="10546" width="0.83203125" style="92" customWidth="1"/>
    <col min="10547" max="10556" width="0" style="92" hidden="1" customWidth="1"/>
    <col min="10557" max="10764" width="0.83203125" style="92"/>
    <col min="10765" max="10765" width="5.5" style="92" customWidth="1"/>
    <col min="10766" max="10800" width="0.83203125" style="92"/>
    <col min="10801" max="10802" width="0.83203125" style="92" customWidth="1"/>
    <col min="10803" max="10812" width="0" style="92" hidden="1" customWidth="1"/>
    <col min="10813" max="11020" width="0.83203125" style="92"/>
    <col min="11021" max="11021" width="5.5" style="92" customWidth="1"/>
    <col min="11022" max="11056" width="0.83203125" style="92"/>
    <col min="11057" max="11058" width="0.83203125" style="92" customWidth="1"/>
    <col min="11059" max="11068" width="0" style="92" hidden="1" customWidth="1"/>
    <col min="11069" max="11276" width="0.83203125" style="92"/>
    <col min="11277" max="11277" width="5.5" style="92" customWidth="1"/>
    <col min="11278" max="11312" width="0.83203125" style="92"/>
    <col min="11313" max="11314" width="0.83203125" style="92" customWidth="1"/>
    <col min="11315" max="11324" width="0" style="92" hidden="1" customWidth="1"/>
    <col min="11325" max="11532" width="0.83203125" style="92"/>
    <col min="11533" max="11533" width="5.5" style="92" customWidth="1"/>
    <col min="11534" max="11568" width="0.83203125" style="92"/>
    <col min="11569" max="11570" width="0.83203125" style="92" customWidth="1"/>
    <col min="11571" max="11580" width="0" style="92" hidden="1" customWidth="1"/>
    <col min="11581" max="11788" width="0.83203125" style="92"/>
    <col min="11789" max="11789" width="5.5" style="92" customWidth="1"/>
    <col min="11790" max="11824" width="0.83203125" style="92"/>
    <col min="11825" max="11826" width="0.83203125" style="92" customWidth="1"/>
    <col min="11827" max="11836" width="0" style="92" hidden="1" customWidth="1"/>
    <col min="11837" max="12044" width="0.83203125" style="92"/>
    <col min="12045" max="12045" width="5.5" style="92" customWidth="1"/>
    <col min="12046" max="12080" width="0.83203125" style="92"/>
    <col min="12081" max="12082" width="0.83203125" style="92" customWidth="1"/>
    <col min="12083" max="12092" width="0" style="92" hidden="1" customWidth="1"/>
    <col min="12093" max="12300" width="0.83203125" style="92"/>
    <col min="12301" max="12301" width="5.5" style="92" customWidth="1"/>
    <col min="12302" max="12336" width="0.83203125" style="92"/>
    <col min="12337" max="12338" width="0.83203125" style="92" customWidth="1"/>
    <col min="12339" max="12348" width="0" style="92" hidden="1" customWidth="1"/>
    <col min="12349" max="12556" width="0.83203125" style="92"/>
    <col min="12557" max="12557" width="5.5" style="92" customWidth="1"/>
    <col min="12558" max="12592" width="0.83203125" style="92"/>
    <col min="12593" max="12594" width="0.83203125" style="92" customWidth="1"/>
    <col min="12595" max="12604" width="0" style="92" hidden="1" customWidth="1"/>
    <col min="12605" max="12812" width="0.83203125" style="92"/>
    <col min="12813" max="12813" width="5.5" style="92" customWidth="1"/>
    <col min="12814" max="12848" width="0.83203125" style="92"/>
    <col min="12849" max="12850" width="0.83203125" style="92" customWidth="1"/>
    <col min="12851" max="12860" width="0" style="92" hidden="1" customWidth="1"/>
    <col min="12861" max="13068" width="0.83203125" style="92"/>
    <col min="13069" max="13069" width="5.5" style="92" customWidth="1"/>
    <col min="13070" max="13104" width="0.83203125" style="92"/>
    <col min="13105" max="13106" width="0.83203125" style="92" customWidth="1"/>
    <col min="13107" max="13116" width="0" style="92" hidden="1" customWidth="1"/>
    <col min="13117" max="13324" width="0.83203125" style="92"/>
    <col min="13325" max="13325" width="5.5" style="92" customWidth="1"/>
    <col min="13326" max="13360" width="0.83203125" style="92"/>
    <col min="13361" max="13362" width="0.83203125" style="92" customWidth="1"/>
    <col min="13363" max="13372" width="0" style="92" hidden="1" customWidth="1"/>
    <col min="13373" max="13580" width="0.83203125" style="92"/>
    <col min="13581" max="13581" width="5.5" style="92" customWidth="1"/>
    <col min="13582" max="13616" width="0.83203125" style="92"/>
    <col min="13617" max="13618" width="0.83203125" style="92" customWidth="1"/>
    <col min="13619" max="13628" width="0" style="92" hidden="1" customWidth="1"/>
    <col min="13629" max="13836" width="0.83203125" style="92"/>
    <col min="13837" max="13837" width="5.5" style="92" customWidth="1"/>
    <col min="13838" max="13872" width="0.83203125" style="92"/>
    <col min="13873" max="13874" width="0.83203125" style="92" customWidth="1"/>
    <col min="13875" max="13884" width="0" style="92" hidden="1" customWidth="1"/>
    <col min="13885" max="14092" width="0.83203125" style="92"/>
    <col min="14093" max="14093" width="5.5" style="92" customWidth="1"/>
    <col min="14094" max="14128" width="0.83203125" style="92"/>
    <col min="14129" max="14130" width="0.83203125" style="92" customWidth="1"/>
    <col min="14131" max="14140" width="0" style="92" hidden="1" customWidth="1"/>
    <col min="14141" max="14348" width="0.83203125" style="92"/>
    <col min="14349" max="14349" width="5.5" style="92" customWidth="1"/>
    <col min="14350" max="14384" width="0.83203125" style="92"/>
    <col min="14385" max="14386" width="0.83203125" style="92" customWidth="1"/>
    <col min="14387" max="14396" width="0" style="92" hidden="1" customWidth="1"/>
    <col min="14397" max="14604" width="0.83203125" style="92"/>
    <col min="14605" max="14605" width="5.5" style="92" customWidth="1"/>
    <col min="14606" max="14640" width="0.83203125" style="92"/>
    <col min="14641" max="14642" width="0.83203125" style="92" customWidth="1"/>
    <col min="14643" max="14652" width="0" style="92" hidden="1" customWidth="1"/>
    <col min="14653" max="14860" width="0.83203125" style="92"/>
    <col min="14861" max="14861" width="5.5" style="92" customWidth="1"/>
    <col min="14862" max="14896" width="0.83203125" style="92"/>
    <col min="14897" max="14898" width="0.83203125" style="92" customWidth="1"/>
    <col min="14899" max="14908" width="0" style="92" hidden="1" customWidth="1"/>
    <col min="14909" max="15116" width="0.83203125" style="92"/>
    <col min="15117" max="15117" width="5.5" style="92" customWidth="1"/>
    <col min="15118" max="15152" width="0.83203125" style="92"/>
    <col min="15153" max="15154" width="0.83203125" style="92" customWidth="1"/>
    <col min="15155" max="15164" width="0" style="92" hidden="1" customWidth="1"/>
    <col min="15165" max="15372" width="0.83203125" style="92"/>
    <col min="15373" max="15373" width="5.5" style="92" customWidth="1"/>
    <col min="15374" max="15408" width="0.83203125" style="92"/>
    <col min="15409" max="15410" width="0.83203125" style="92" customWidth="1"/>
    <col min="15411" max="15420" width="0" style="92" hidden="1" customWidth="1"/>
    <col min="15421" max="15628" width="0.83203125" style="92"/>
    <col min="15629" max="15629" width="5.5" style="92" customWidth="1"/>
    <col min="15630" max="15664" width="0.83203125" style="92"/>
    <col min="15665" max="15666" width="0.83203125" style="92" customWidth="1"/>
    <col min="15667" max="15676" width="0" style="92" hidden="1" customWidth="1"/>
    <col min="15677" max="15884" width="0.83203125" style="92"/>
    <col min="15885" max="15885" width="5.5" style="92" customWidth="1"/>
    <col min="15886" max="15920" width="0.83203125" style="92"/>
    <col min="15921" max="15922" width="0.83203125" style="92" customWidth="1"/>
    <col min="15923" max="15932" width="0" style="92" hidden="1" customWidth="1"/>
    <col min="15933" max="16140" width="0.83203125" style="92"/>
    <col min="16141" max="16141" width="5.5" style="92" customWidth="1"/>
    <col min="16142" max="16176" width="0.83203125" style="92"/>
    <col min="16177" max="16178" width="0.83203125" style="92" customWidth="1"/>
    <col min="16179" max="16188" width="0" style="92" hidden="1" customWidth="1"/>
    <col min="16189" max="16384" width="0.83203125" style="92"/>
  </cols>
  <sheetData>
    <row r="1" spans="1:168" ht="51.75" customHeight="1" x14ac:dyDescent="0.15">
      <c r="DY1" s="147" t="s">
        <v>285</v>
      </c>
      <c r="DZ1" s="147"/>
      <c r="EA1" s="147"/>
      <c r="EB1" s="147"/>
      <c r="EC1" s="147"/>
      <c r="ED1" s="147"/>
      <c r="EE1" s="147"/>
      <c r="EF1" s="147"/>
      <c r="EG1" s="147"/>
      <c r="EH1" s="147"/>
      <c r="EI1" s="147"/>
      <c r="EJ1" s="147"/>
      <c r="EK1" s="147"/>
      <c r="EL1" s="147"/>
      <c r="EM1" s="147"/>
      <c r="EN1" s="147"/>
      <c r="EO1" s="147"/>
      <c r="EP1" s="147"/>
      <c r="EQ1" s="147"/>
      <c r="ER1" s="147"/>
      <c r="ES1" s="147"/>
      <c r="ET1" s="147"/>
      <c r="EU1" s="147"/>
      <c r="EV1" s="147"/>
      <c r="EW1" s="147"/>
      <c r="EX1" s="147"/>
      <c r="EY1" s="147"/>
      <c r="EZ1" s="147"/>
      <c r="FA1" s="147"/>
      <c r="FB1" s="147"/>
      <c r="FC1" s="147"/>
      <c r="FD1" s="147"/>
      <c r="FE1" s="147"/>
      <c r="FF1" s="147"/>
      <c r="FG1" s="147"/>
      <c r="FH1" s="147"/>
      <c r="FI1" s="147"/>
      <c r="FJ1" s="147"/>
      <c r="FK1" s="147"/>
      <c r="FL1" s="147"/>
    </row>
    <row r="3" spans="1:168" s="74" customFormat="1" ht="13" x14ac:dyDescent="0.15">
      <c r="B3" s="237" t="s">
        <v>209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7"/>
      <c r="BP3" s="237"/>
      <c r="BQ3" s="237"/>
      <c r="BR3" s="237"/>
      <c r="BS3" s="237"/>
      <c r="BT3" s="237"/>
      <c r="BU3" s="237"/>
      <c r="BV3" s="237"/>
      <c r="BW3" s="237"/>
      <c r="BX3" s="237"/>
      <c r="BY3" s="237"/>
      <c r="BZ3" s="237"/>
      <c r="CA3" s="237"/>
      <c r="CB3" s="237"/>
      <c r="CC3" s="237"/>
      <c r="CD3" s="237"/>
      <c r="CE3" s="237"/>
      <c r="CF3" s="237"/>
      <c r="CG3" s="237"/>
      <c r="CH3" s="237"/>
      <c r="CI3" s="237"/>
      <c r="CJ3" s="237"/>
      <c r="CK3" s="237"/>
      <c r="CL3" s="237"/>
      <c r="CM3" s="237"/>
      <c r="CN3" s="237"/>
      <c r="CO3" s="237"/>
      <c r="CP3" s="237"/>
      <c r="CQ3" s="237"/>
      <c r="CR3" s="237"/>
      <c r="CS3" s="237"/>
      <c r="CT3" s="237"/>
      <c r="CU3" s="237"/>
      <c r="CV3" s="237"/>
      <c r="CW3" s="237"/>
      <c r="CX3" s="237"/>
      <c r="CY3" s="237"/>
      <c r="CZ3" s="237"/>
      <c r="DA3" s="237"/>
      <c r="DB3" s="237"/>
      <c r="DC3" s="237"/>
      <c r="DD3" s="237"/>
      <c r="DE3" s="237"/>
      <c r="DF3" s="237"/>
      <c r="DG3" s="237"/>
      <c r="DH3" s="237"/>
      <c r="DI3" s="237"/>
      <c r="DJ3" s="237"/>
      <c r="DK3" s="237"/>
      <c r="DL3" s="237"/>
      <c r="DM3" s="237"/>
      <c r="DN3" s="237"/>
      <c r="DO3" s="237"/>
      <c r="DP3" s="237"/>
      <c r="DQ3" s="237"/>
      <c r="DR3" s="237"/>
      <c r="DS3" s="237"/>
      <c r="DT3" s="237"/>
      <c r="DU3" s="237"/>
      <c r="DV3" s="237"/>
      <c r="DW3" s="237"/>
      <c r="DX3" s="237"/>
      <c r="DY3" s="237"/>
      <c r="DZ3" s="237"/>
      <c r="EA3" s="237"/>
      <c r="EB3" s="237"/>
      <c r="EC3" s="237"/>
      <c r="ED3" s="237"/>
      <c r="EE3" s="237"/>
      <c r="EF3" s="237"/>
      <c r="EG3" s="237"/>
      <c r="EH3" s="237"/>
      <c r="EI3" s="237"/>
      <c r="EJ3" s="237"/>
      <c r="EK3" s="237"/>
      <c r="EL3" s="237"/>
      <c r="EM3" s="237"/>
      <c r="EN3" s="237"/>
      <c r="EO3" s="237"/>
      <c r="EP3" s="237"/>
      <c r="EQ3" s="237"/>
      <c r="ER3" s="237"/>
      <c r="ES3" s="237"/>
      <c r="ET3" s="237"/>
      <c r="EU3" s="237"/>
      <c r="EV3" s="237"/>
      <c r="EW3" s="237"/>
      <c r="EX3" s="237"/>
    </row>
    <row r="4" spans="1:168" s="76" customFormat="1" ht="13" thickBot="1" x14ac:dyDescent="0.2">
      <c r="A4" s="75"/>
      <c r="B4" s="238" t="s">
        <v>210</v>
      </c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38"/>
      <c r="BA4" s="238"/>
      <c r="BB4" s="238"/>
      <c r="BC4" s="238"/>
      <c r="BD4" s="238"/>
      <c r="BE4" s="238"/>
      <c r="BF4" s="238"/>
      <c r="BG4" s="238"/>
      <c r="BH4" s="238"/>
      <c r="BI4" s="238"/>
      <c r="BJ4" s="238"/>
      <c r="BK4" s="238"/>
      <c r="BL4" s="238"/>
      <c r="BM4" s="238"/>
      <c r="BN4" s="238"/>
      <c r="BO4" s="238"/>
      <c r="BP4" s="238"/>
      <c r="BQ4" s="238"/>
      <c r="BR4" s="238"/>
      <c r="BS4" s="238"/>
      <c r="BT4" s="238"/>
      <c r="BU4" s="238"/>
      <c r="BV4" s="238"/>
      <c r="BW4" s="238"/>
      <c r="BX4" s="238"/>
      <c r="BY4" s="238"/>
      <c r="BZ4" s="238"/>
      <c r="CA4" s="238"/>
      <c r="CB4" s="238"/>
      <c r="CC4" s="238"/>
      <c r="CD4" s="238"/>
      <c r="CE4" s="238"/>
      <c r="CF4" s="238"/>
      <c r="CG4" s="238"/>
      <c r="CH4" s="238"/>
      <c r="CI4" s="238"/>
      <c r="CJ4" s="238"/>
      <c r="CK4" s="238"/>
      <c r="CL4" s="238"/>
      <c r="CM4" s="238"/>
      <c r="CN4" s="238"/>
      <c r="CO4" s="238"/>
      <c r="CP4" s="238"/>
      <c r="CQ4" s="238"/>
      <c r="CR4" s="238"/>
      <c r="CS4" s="238"/>
      <c r="CT4" s="238"/>
      <c r="CU4" s="238"/>
      <c r="CV4" s="238"/>
      <c r="CW4" s="238"/>
      <c r="CX4" s="238"/>
      <c r="CY4" s="238"/>
      <c r="CZ4" s="238"/>
      <c r="DA4" s="238"/>
      <c r="DB4" s="238"/>
      <c r="DC4" s="238"/>
      <c r="DD4" s="238"/>
      <c r="DE4" s="238"/>
      <c r="DF4" s="238"/>
      <c r="DG4" s="238"/>
      <c r="DH4" s="238"/>
      <c r="DI4" s="238"/>
      <c r="DJ4" s="238"/>
      <c r="DK4" s="238"/>
      <c r="DL4" s="238"/>
      <c r="DM4" s="238"/>
      <c r="DN4" s="238"/>
      <c r="DO4" s="238"/>
      <c r="DP4" s="238"/>
      <c r="DQ4" s="238"/>
      <c r="DR4" s="238"/>
      <c r="DS4" s="238"/>
      <c r="DT4" s="238"/>
      <c r="DU4" s="238"/>
      <c r="DV4" s="238"/>
      <c r="DW4" s="238"/>
      <c r="DX4" s="238"/>
      <c r="DY4" s="238"/>
      <c r="DZ4" s="238"/>
      <c r="EA4" s="238"/>
      <c r="EB4" s="238"/>
      <c r="EC4" s="238"/>
      <c r="ED4" s="238"/>
      <c r="EE4" s="238"/>
      <c r="EF4" s="238"/>
      <c r="EG4" s="238"/>
      <c r="EH4" s="238"/>
      <c r="EI4" s="238"/>
      <c r="EJ4" s="239" t="s">
        <v>211</v>
      </c>
      <c r="EK4" s="239"/>
      <c r="EL4" s="239"/>
      <c r="EM4" s="239"/>
      <c r="EN4" s="240" t="s">
        <v>212</v>
      </c>
      <c r="EO4" s="240"/>
      <c r="EP4" s="240"/>
      <c r="EQ4" s="240"/>
      <c r="ER4" s="240"/>
      <c r="ES4" s="240"/>
      <c r="ET4" s="240"/>
      <c r="EU4" s="240"/>
      <c r="EV4" s="240"/>
      <c r="EW4" s="240"/>
      <c r="EX4" s="240"/>
      <c r="EZ4" s="241" t="s">
        <v>23</v>
      </c>
      <c r="FA4" s="242"/>
      <c r="FB4" s="242"/>
      <c r="FC4" s="242"/>
      <c r="FD4" s="242"/>
      <c r="FE4" s="242"/>
      <c r="FF4" s="242"/>
      <c r="FG4" s="242"/>
      <c r="FH4" s="242"/>
      <c r="FI4" s="242"/>
      <c r="FJ4" s="242"/>
      <c r="FK4" s="243"/>
    </row>
    <row r="5" spans="1:168" s="76" customFormat="1" x14ac:dyDescent="0.15">
      <c r="EB5" s="77"/>
      <c r="EC5" s="77"/>
      <c r="ED5" s="77"/>
      <c r="EE5" s="77"/>
      <c r="EF5" s="78"/>
      <c r="EG5" s="78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80"/>
      <c r="ES5" s="80"/>
      <c r="ET5" s="80"/>
      <c r="EU5" s="80"/>
      <c r="EW5" s="79"/>
      <c r="EX5" s="80" t="s">
        <v>213</v>
      </c>
      <c r="EZ5" s="244" t="s">
        <v>214</v>
      </c>
      <c r="FA5" s="245"/>
      <c r="FB5" s="245"/>
      <c r="FC5" s="245"/>
      <c r="FD5" s="245"/>
      <c r="FE5" s="245"/>
      <c r="FF5" s="245"/>
      <c r="FG5" s="245"/>
      <c r="FH5" s="245"/>
      <c r="FI5" s="245"/>
      <c r="FJ5" s="245"/>
      <c r="FK5" s="246"/>
    </row>
    <row r="6" spans="1:168" s="76" customFormat="1" ht="11" x14ac:dyDescent="0.15">
      <c r="AQ6" s="81" t="s">
        <v>215</v>
      </c>
      <c r="AR6" s="185" t="s">
        <v>275</v>
      </c>
      <c r="AS6" s="185"/>
      <c r="AT6" s="185"/>
      <c r="AU6" s="185"/>
      <c r="AV6" s="185"/>
      <c r="AW6" s="172" t="s">
        <v>216</v>
      </c>
      <c r="AX6" s="172"/>
      <c r="AY6" s="185" t="s">
        <v>283</v>
      </c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5"/>
      <c r="BP6" s="185"/>
      <c r="BQ6" s="185"/>
      <c r="BR6" s="185"/>
      <c r="BS6" s="185"/>
      <c r="BT6" s="185"/>
      <c r="BU6" s="185"/>
      <c r="BV6" s="208">
        <v>20</v>
      </c>
      <c r="BW6" s="208"/>
      <c r="BX6" s="208"/>
      <c r="BY6" s="208"/>
      <c r="BZ6" s="171" t="s">
        <v>211</v>
      </c>
      <c r="CA6" s="171"/>
      <c r="CB6" s="171"/>
      <c r="CC6" s="172" t="s">
        <v>217</v>
      </c>
      <c r="CD6" s="172"/>
      <c r="CE6" s="172"/>
      <c r="ER6" s="81"/>
      <c r="ES6" s="81"/>
      <c r="ET6" s="81"/>
      <c r="EU6" s="81"/>
      <c r="EX6" s="81" t="s">
        <v>218</v>
      </c>
      <c r="EZ6" s="247"/>
      <c r="FA6" s="248"/>
      <c r="FB6" s="248"/>
      <c r="FC6" s="248"/>
      <c r="FD6" s="248"/>
      <c r="FE6" s="248"/>
      <c r="FF6" s="248"/>
      <c r="FG6" s="248"/>
      <c r="FH6" s="248"/>
      <c r="FI6" s="248"/>
      <c r="FJ6" s="248"/>
      <c r="FK6" s="249"/>
    </row>
    <row r="7" spans="1:168" s="76" customFormat="1" ht="11" x14ac:dyDescent="0.15">
      <c r="A7" s="76" t="s">
        <v>219</v>
      </c>
      <c r="AO7" s="250" t="s">
        <v>220</v>
      </c>
      <c r="AP7" s="250"/>
      <c r="AQ7" s="250"/>
      <c r="AR7" s="250"/>
      <c r="AS7" s="250"/>
      <c r="AT7" s="250"/>
      <c r="AU7" s="250"/>
      <c r="AV7" s="250"/>
      <c r="AW7" s="250"/>
      <c r="AX7" s="250"/>
      <c r="AY7" s="250"/>
      <c r="AZ7" s="250"/>
      <c r="BA7" s="250"/>
      <c r="BB7" s="250"/>
      <c r="BC7" s="250"/>
      <c r="BD7" s="250"/>
      <c r="BE7" s="250"/>
      <c r="BF7" s="250"/>
      <c r="BG7" s="250"/>
      <c r="BH7" s="250"/>
      <c r="BI7" s="250"/>
      <c r="BJ7" s="250"/>
      <c r="BK7" s="250"/>
      <c r="BL7" s="250"/>
      <c r="BM7" s="250"/>
      <c r="BN7" s="250"/>
      <c r="BO7" s="250"/>
      <c r="BP7" s="250"/>
      <c r="BQ7" s="250"/>
      <c r="BR7" s="250"/>
      <c r="BS7" s="250"/>
      <c r="BT7" s="250"/>
      <c r="BU7" s="250"/>
      <c r="BV7" s="250"/>
      <c r="BW7" s="250"/>
      <c r="BX7" s="250"/>
      <c r="BY7" s="250"/>
      <c r="BZ7" s="250"/>
      <c r="CA7" s="250"/>
      <c r="CB7" s="250"/>
      <c r="CC7" s="250"/>
      <c r="CD7" s="250"/>
      <c r="CE7" s="250"/>
      <c r="CF7" s="250"/>
      <c r="CG7" s="250"/>
      <c r="CH7" s="250"/>
      <c r="CI7" s="250"/>
      <c r="CJ7" s="250"/>
      <c r="CK7" s="250"/>
      <c r="CL7" s="250"/>
      <c r="CM7" s="250"/>
      <c r="CN7" s="250"/>
      <c r="CO7" s="250"/>
      <c r="CP7" s="250"/>
      <c r="CQ7" s="250"/>
      <c r="CR7" s="250"/>
      <c r="CS7" s="250"/>
      <c r="CT7" s="250"/>
      <c r="CU7" s="250"/>
      <c r="CV7" s="250"/>
      <c r="CW7" s="250"/>
      <c r="CX7" s="250"/>
      <c r="CY7" s="250"/>
      <c r="CZ7" s="250"/>
      <c r="DA7" s="250"/>
      <c r="DB7" s="250"/>
      <c r="DC7" s="250"/>
      <c r="DD7" s="250"/>
      <c r="DE7" s="250"/>
      <c r="DF7" s="250"/>
      <c r="DG7" s="250"/>
      <c r="DH7" s="250"/>
      <c r="DI7" s="250"/>
      <c r="DJ7" s="250"/>
      <c r="DK7" s="250"/>
      <c r="DL7" s="250"/>
      <c r="DM7" s="250"/>
      <c r="DN7" s="250"/>
      <c r="DO7" s="250"/>
      <c r="DP7" s="250"/>
      <c r="DQ7" s="250"/>
      <c r="DR7" s="250"/>
      <c r="DS7" s="250"/>
      <c r="DT7" s="250"/>
      <c r="DU7" s="250"/>
      <c r="DV7" s="250"/>
      <c r="DW7" s="250"/>
      <c r="DX7" s="250"/>
      <c r="DY7" s="250"/>
      <c r="DZ7" s="250"/>
      <c r="EA7" s="250"/>
      <c r="EB7" s="250"/>
      <c r="EC7" s="250"/>
      <c r="ED7" s="250"/>
      <c r="EE7" s="250"/>
      <c r="EF7" s="250"/>
      <c r="EG7" s="250"/>
      <c r="EH7" s="250"/>
      <c r="EI7" s="250"/>
      <c r="EJ7" s="250"/>
      <c r="EK7" s="250"/>
      <c r="EL7" s="250"/>
      <c r="ER7" s="81"/>
      <c r="ES7" s="81"/>
      <c r="ET7" s="81"/>
      <c r="EU7" s="81"/>
      <c r="EX7" s="81"/>
      <c r="EZ7" s="181" t="s">
        <v>221</v>
      </c>
      <c r="FA7" s="182"/>
      <c r="FB7" s="182"/>
      <c r="FC7" s="182"/>
      <c r="FD7" s="182"/>
      <c r="FE7" s="182"/>
      <c r="FF7" s="182"/>
      <c r="FG7" s="182"/>
      <c r="FH7" s="182"/>
      <c r="FI7" s="182"/>
      <c r="FJ7" s="182"/>
      <c r="FK7" s="183"/>
    </row>
    <row r="8" spans="1:168" s="76" customFormat="1" ht="11" x14ac:dyDescent="0.15">
      <c r="A8" s="76" t="s">
        <v>222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O8" s="251"/>
      <c r="AP8" s="251"/>
      <c r="AQ8" s="251"/>
      <c r="AR8" s="251"/>
      <c r="AS8" s="251"/>
      <c r="AT8" s="251"/>
      <c r="AU8" s="251"/>
      <c r="AV8" s="251"/>
      <c r="AW8" s="251"/>
      <c r="AX8" s="251"/>
      <c r="AY8" s="251"/>
      <c r="AZ8" s="251"/>
      <c r="BA8" s="251"/>
      <c r="BB8" s="251"/>
      <c r="BC8" s="251"/>
      <c r="BD8" s="251"/>
      <c r="BE8" s="251"/>
      <c r="BF8" s="251"/>
      <c r="BG8" s="251"/>
      <c r="BH8" s="251"/>
      <c r="BI8" s="251"/>
      <c r="BJ8" s="251"/>
      <c r="BK8" s="251"/>
      <c r="BL8" s="251"/>
      <c r="BM8" s="251"/>
      <c r="BN8" s="251"/>
      <c r="BO8" s="251"/>
      <c r="BP8" s="251"/>
      <c r="BQ8" s="251"/>
      <c r="BR8" s="251"/>
      <c r="BS8" s="251"/>
      <c r="BT8" s="251"/>
      <c r="BU8" s="251"/>
      <c r="BV8" s="251"/>
      <c r="BW8" s="251"/>
      <c r="BX8" s="251"/>
      <c r="BY8" s="251"/>
      <c r="BZ8" s="251"/>
      <c r="CA8" s="251"/>
      <c r="CB8" s="251"/>
      <c r="CC8" s="251"/>
      <c r="CD8" s="251"/>
      <c r="CE8" s="251"/>
      <c r="CF8" s="251"/>
      <c r="CG8" s="251"/>
      <c r="CH8" s="251"/>
      <c r="CI8" s="251"/>
      <c r="CJ8" s="251"/>
      <c r="CK8" s="251"/>
      <c r="CL8" s="251"/>
      <c r="CM8" s="251"/>
      <c r="CN8" s="251"/>
      <c r="CO8" s="251"/>
      <c r="CP8" s="251"/>
      <c r="CQ8" s="251"/>
      <c r="CR8" s="251"/>
      <c r="CS8" s="251"/>
      <c r="CT8" s="251"/>
      <c r="CU8" s="251"/>
      <c r="CV8" s="251"/>
      <c r="CW8" s="251"/>
      <c r="CX8" s="251"/>
      <c r="CY8" s="251"/>
      <c r="CZ8" s="251"/>
      <c r="DA8" s="251"/>
      <c r="DB8" s="251"/>
      <c r="DC8" s="251"/>
      <c r="DD8" s="251"/>
      <c r="DE8" s="251"/>
      <c r="DF8" s="251"/>
      <c r="DG8" s="251"/>
      <c r="DH8" s="251"/>
      <c r="DI8" s="251"/>
      <c r="DJ8" s="251"/>
      <c r="DK8" s="251"/>
      <c r="DL8" s="251"/>
      <c r="DM8" s="251"/>
      <c r="DN8" s="251"/>
      <c r="DO8" s="251"/>
      <c r="DP8" s="251"/>
      <c r="DQ8" s="251"/>
      <c r="DR8" s="251"/>
      <c r="DS8" s="251"/>
      <c r="DT8" s="251"/>
      <c r="DU8" s="251"/>
      <c r="DV8" s="251"/>
      <c r="DW8" s="251"/>
      <c r="DX8" s="251"/>
      <c r="DY8" s="251"/>
      <c r="DZ8" s="251"/>
      <c r="EA8" s="251"/>
      <c r="EB8" s="251"/>
      <c r="EC8" s="251"/>
      <c r="ED8" s="251"/>
      <c r="EE8" s="251"/>
      <c r="EF8" s="251"/>
      <c r="EG8" s="251"/>
      <c r="EH8" s="251"/>
      <c r="EI8" s="251"/>
      <c r="EJ8" s="251"/>
      <c r="EK8" s="251"/>
      <c r="EL8" s="251"/>
      <c r="ER8" s="81"/>
      <c r="ES8" s="81"/>
      <c r="ET8" s="81"/>
      <c r="EU8" s="81"/>
      <c r="EX8" s="81" t="s">
        <v>223</v>
      </c>
      <c r="EZ8" s="184"/>
      <c r="FA8" s="185"/>
      <c r="FB8" s="185"/>
      <c r="FC8" s="185"/>
      <c r="FD8" s="185"/>
      <c r="FE8" s="185"/>
      <c r="FF8" s="185"/>
      <c r="FG8" s="185"/>
      <c r="FH8" s="185"/>
      <c r="FI8" s="185"/>
      <c r="FJ8" s="185"/>
      <c r="FK8" s="186"/>
    </row>
    <row r="9" spans="1:168" s="76" customFormat="1" thickBot="1" x14ac:dyDescent="0.2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R9" s="81"/>
      <c r="ES9" s="81"/>
      <c r="ET9" s="81"/>
      <c r="EU9" s="81"/>
      <c r="EX9" s="81"/>
      <c r="EZ9" s="181"/>
      <c r="FA9" s="182"/>
      <c r="FB9" s="182"/>
      <c r="FC9" s="182"/>
      <c r="FD9" s="182"/>
      <c r="FE9" s="182"/>
      <c r="FF9" s="182"/>
      <c r="FG9" s="182"/>
      <c r="FH9" s="182"/>
      <c r="FI9" s="182"/>
      <c r="FJ9" s="182"/>
      <c r="FK9" s="183"/>
    </row>
    <row r="10" spans="1:168" s="76" customFormat="1" ht="11" x14ac:dyDescent="0.1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N10" s="82"/>
      <c r="AO10" s="83" t="s">
        <v>224</v>
      </c>
      <c r="AP10" s="82"/>
      <c r="AQ10" s="82"/>
      <c r="AR10" s="82"/>
      <c r="AY10" s="255" t="s">
        <v>225</v>
      </c>
      <c r="AZ10" s="256"/>
      <c r="BA10" s="256"/>
      <c r="BB10" s="256"/>
      <c r="BC10" s="256"/>
      <c r="BD10" s="256"/>
      <c r="BE10" s="256"/>
      <c r="BF10" s="256"/>
      <c r="BG10" s="256"/>
      <c r="BH10" s="256"/>
      <c r="BI10" s="256"/>
      <c r="BJ10" s="256"/>
      <c r="BK10" s="256"/>
      <c r="BL10" s="256"/>
      <c r="BM10" s="256"/>
      <c r="BN10" s="256"/>
      <c r="BO10" s="256"/>
      <c r="BP10" s="256"/>
      <c r="BQ10" s="256"/>
      <c r="BR10" s="256"/>
      <c r="BS10" s="256"/>
      <c r="BT10" s="256"/>
      <c r="BU10" s="256"/>
      <c r="BV10" s="256"/>
      <c r="BW10" s="256"/>
      <c r="BX10" s="256"/>
      <c r="BY10" s="256"/>
      <c r="BZ10" s="257"/>
      <c r="DK10" s="82"/>
      <c r="DL10" s="82"/>
      <c r="DM10" s="82"/>
      <c r="DN10" s="82"/>
      <c r="DO10" s="82"/>
      <c r="DP10" s="82"/>
      <c r="DQ10" s="82"/>
      <c r="DR10" s="82"/>
      <c r="DS10" s="82"/>
      <c r="DT10" s="82"/>
      <c r="DU10" s="82"/>
      <c r="DV10" s="82"/>
      <c r="DW10" s="82"/>
      <c r="DX10" s="82"/>
      <c r="DY10" s="82"/>
      <c r="DZ10" s="82"/>
      <c r="EA10" s="82"/>
      <c r="EB10" s="82"/>
      <c r="EC10" s="82"/>
      <c r="ED10" s="82"/>
      <c r="EE10" s="82"/>
      <c r="EF10" s="82"/>
      <c r="EG10" s="82"/>
      <c r="EH10" s="82"/>
      <c r="EI10" s="82"/>
      <c r="ER10" s="81"/>
      <c r="ES10" s="81"/>
      <c r="ET10" s="81"/>
      <c r="EU10" s="81"/>
      <c r="EX10" s="81" t="s">
        <v>226</v>
      </c>
      <c r="EZ10" s="252"/>
      <c r="FA10" s="253"/>
      <c r="FB10" s="253"/>
      <c r="FC10" s="253"/>
      <c r="FD10" s="253"/>
      <c r="FE10" s="253"/>
      <c r="FF10" s="253"/>
      <c r="FG10" s="253"/>
      <c r="FH10" s="253"/>
      <c r="FI10" s="253"/>
      <c r="FJ10" s="253"/>
      <c r="FK10" s="254"/>
    </row>
    <row r="11" spans="1:168" s="76" customFormat="1" thickBot="1" x14ac:dyDescent="0.2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Y11" s="258"/>
      <c r="AZ11" s="259"/>
      <c r="BA11" s="259"/>
      <c r="BB11" s="259"/>
      <c r="BC11" s="259"/>
      <c r="BD11" s="259"/>
      <c r="BE11" s="259"/>
      <c r="BF11" s="259"/>
      <c r="BG11" s="259"/>
      <c r="BH11" s="259"/>
      <c r="BI11" s="259"/>
      <c r="BJ11" s="259"/>
      <c r="BK11" s="259"/>
      <c r="BL11" s="259"/>
      <c r="BM11" s="259"/>
      <c r="BN11" s="259"/>
      <c r="BO11" s="259"/>
      <c r="BP11" s="259"/>
      <c r="BQ11" s="259"/>
      <c r="BR11" s="259"/>
      <c r="BS11" s="259"/>
      <c r="BT11" s="259"/>
      <c r="BU11" s="259"/>
      <c r="BV11" s="259"/>
      <c r="BW11" s="259"/>
      <c r="BX11" s="259"/>
      <c r="BY11" s="259"/>
      <c r="BZ11" s="260"/>
      <c r="DK11" s="82"/>
      <c r="DL11" s="82"/>
      <c r="DM11" s="82"/>
      <c r="DN11" s="82"/>
      <c r="DO11" s="82"/>
      <c r="DP11" s="82"/>
      <c r="DQ11" s="82"/>
      <c r="DR11" s="82"/>
      <c r="DS11" s="82"/>
      <c r="DT11" s="82"/>
      <c r="DU11" s="82"/>
      <c r="DV11" s="82"/>
      <c r="DW11" s="82"/>
      <c r="DX11" s="82"/>
      <c r="DY11" s="82"/>
      <c r="DZ11" s="82"/>
      <c r="EA11" s="82"/>
      <c r="EB11" s="82"/>
      <c r="EC11" s="82"/>
      <c r="ED11" s="82"/>
      <c r="EE11" s="82"/>
      <c r="EF11" s="82"/>
      <c r="EG11" s="82"/>
      <c r="EH11" s="82"/>
      <c r="EI11" s="82"/>
      <c r="ER11" s="81"/>
      <c r="ES11" s="81"/>
      <c r="ET11" s="81"/>
      <c r="EU11" s="81"/>
      <c r="EX11" s="81"/>
      <c r="EZ11" s="184"/>
      <c r="FA11" s="185"/>
      <c r="FB11" s="185"/>
      <c r="FC11" s="185"/>
      <c r="FD11" s="185"/>
      <c r="FE11" s="185"/>
      <c r="FF11" s="185"/>
      <c r="FG11" s="185"/>
      <c r="FH11" s="185"/>
      <c r="FI11" s="185"/>
      <c r="FJ11" s="185"/>
      <c r="FK11" s="186"/>
    </row>
    <row r="12" spans="1:168" s="76" customFormat="1" ht="11" x14ac:dyDescent="0.15">
      <c r="A12" s="76" t="s">
        <v>227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O12" s="261" t="s">
        <v>228</v>
      </c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1"/>
      <c r="BA12" s="261"/>
      <c r="BB12" s="261"/>
      <c r="BC12" s="261"/>
      <c r="BD12" s="261"/>
      <c r="BE12" s="261"/>
      <c r="BF12" s="261"/>
      <c r="BG12" s="261"/>
      <c r="BH12" s="261"/>
      <c r="BI12" s="261"/>
      <c r="BJ12" s="261"/>
      <c r="BK12" s="261"/>
      <c r="BL12" s="261"/>
      <c r="BM12" s="261"/>
      <c r="BN12" s="261"/>
      <c r="BO12" s="261"/>
      <c r="BP12" s="261"/>
      <c r="BQ12" s="261"/>
      <c r="BR12" s="261"/>
      <c r="BS12" s="261"/>
      <c r="BT12" s="261"/>
      <c r="BU12" s="261"/>
      <c r="BV12" s="261"/>
      <c r="BW12" s="261"/>
      <c r="BX12" s="261"/>
      <c r="BY12" s="261"/>
      <c r="BZ12" s="261"/>
      <c r="CA12" s="261"/>
      <c r="CB12" s="261"/>
      <c r="CC12" s="261"/>
      <c r="CD12" s="261"/>
      <c r="CE12" s="261"/>
      <c r="CF12" s="261"/>
      <c r="CG12" s="261"/>
      <c r="CH12" s="261"/>
      <c r="CI12" s="261"/>
      <c r="CJ12" s="261"/>
      <c r="CK12" s="261"/>
      <c r="CL12" s="261"/>
      <c r="CM12" s="261"/>
      <c r="CN12" s="261"/>
      <c r="CO12" s="261"/>
      <c r="CP12" s="261"/>
      <c r="CQ12" s="261"/>
      <c r="CR12" s="261"/>
      <c r="CS12" s="261"/>
      <c r="CT12" s="261"/>
      <c r="CU12" s="261"/>
      <c r="CV12" s="261"/>
      <c r="CW12" s="261"/>
      <c r="CX12" s="261"/>
      <c r="CY12" s="261"/>
      <c r="CZ12" s="261"/>
      <c r="DA12" s="261"/>
      <c r="DB12" s="261"/>
      <c r="DC12" s="261"/>
      <c r="DD12" s="261"/>
      <c r="DE12" s="261"/>
      <c r="DF12" s="261"/>
      <c r="DG12" s="261"/>
      <c r="DH12" s="261"/>
      <c r="DI12" s="261"/>
      <c r="DJ12" s="261"/>
      <c r="DK12" s="261"/>
      <c r="DL12" s="261"/>
      <c r="DM12" s="261"/>
      <c r="DN12" s="261"/>
      <c r="DO12" s="261"/>
      <c r="DP12" s="261"/>
      <c r="DQ12" s="261"/>
      <c r="DR12" s="261"/>
      <c r="DS12" s="261"/>
      <c r="DT12" s="261"/>
      <c r="DU12" s="261"/>
      <c r="DV12" s="261"/>
      <c r="DW12" s="261"/>
      <c r="DX12" s="261"/>
      <c r="DY12" s="261"/>
      <c r="DZ12" s="261"/>
      <c r="EA12" s="261"/>
      <c r="EB12" s="261"/>
      <c r="EC12" s="261"/>
      <c r="ED12" s="261"/>
      <c r="EE12" s="261"/>
      <c r="EF12" s="261"/>
      <c r="EG12" s="261"/>
      <c r="EH12" s="261"/>
      <c r="EI12" s="261"/>
      <c r="EJ12" s="261"/>
      <c r="EK12" s="261"/>
      <c r="EL12" s="261"/>
      <c r="ER12" s="81"/>
      <c r="ES12" s="81"/>
      <c r="ET12" s="81"/>
      <c r="EU12" s="81"/>
      <c r="EX12" s="80" t="s">
        <v>229</v>
      </c>
      <c r="EZ12" s="247" t="s">
        <v>230</v>
      </c>
      <c r="FA12" s="248"/>
      <c r="FB12" s="248"/>
      <c r="FC12" s="248"/>
      <c r="FD12" s="248"/>
      <c r="FE12" s="248"/>
      <c r="FF12" s="248"/>
      <c r="FG12" s="248"/>
      <c r="FH12" s="248"/>
      <c r="FI12" s="248"/>
      <c r="FJ12" s="248"/>
      <c r="FK12" s="249"/>
    </row>
    <row r="13" spans="1:168" s="76" customFormat="1" ht="11" x14ac:dyDescent="0.15">
      <c r="A13" s="76" t="s">
        <v>231</v>
      </c>
      <c r="AO13" s="262" t="s">
        <v>34</v>
      </c>
      <c r="AP13" s="262"/>
      <c r="AQ13" s="262"/>
      <c r="AR13" s="262"/>
      <c r="AS13" s="262"/>
      <c r="AT13" s="262"/>
      <c r="AU13" s="262"/>
      <c r="AV13" s="262"/>
      <c r="AW13" s="262"/>
      <c r="AX13" s="262"/>
      <c r="AY13" s="262"/>
      <c r="AZ13" s="262"/>
      <c r="BA13" s="262"/>
      <c r="BB13" s="262"/>
      <c r="BC13" s="262"/>
      <c r="BD13" s="262"/>
      <c r="BE13" s="262"/>
      <c r="BF13" s="262"/>
      <c r="BG13" s="262"/>
      <c r="BH13" s="262"/>
      <c r="BI13" s="262"/>
      <c r="BJ13" s="262"/>
      <c r="BK13" s="262"/>
      <c r="BL13" s="262"/>
      <c r="BM13" s="262"/>
      <c r="BN13" s="262"/>
      <c r="BO13" s="262"/>
      <c r="BP13" s="262"/>
      <c r="BQ13" s="262"/>
      <c r="BR13" s="262"/>
      <c r="BS13" s="262"/>
      <c r="BT13" s="262"/>
      <c r="BU13" s="262"/>
      <c r="BV13" s="262"/>
      <c r="BW13" s="262"/>
      <c r="BX13" s="262"/>
      <c r="BY13" s="262"/>
      <c r="BZ13" s="262"/>
      <c r="CA13" s="262"/>
      <c r="CB13" s="262"/>
      <c r="CC13" s="262"/>
      <c r="CD13" s="262"/>
      <c r="CE13" s="262"/>
      <c r="CF13" s="262"/>
      <c r="CG13" s="262"/>
      <c r="CH13" s="262"/>
      <c r="CI13" s="262"/>
      <c r="CJ13" s="262"/>
      <c r="CK13" s="262"/>
      <c r="CL13" s="262"/>
      <c r="CM13" s="262"/>
      <c r="CN13" s="262"/>
      <c r="CO13" s="262"/>
      <c r="CP13" s="262"/>
      <c r="CQ13" s="262"/>
      <c r="CR13" s="262"/>
      <c r="CS13" s="262"/>
      <c r="CT13" s="262"/>
      <c r="CU13" s="262"/>
      <c r="CV13" s="262"/>
      <c r="CW13" s="262"/>
      <c r="CX13" s="262"/>
      <c r="CY13" s="262"/>
      <c r="CZ13" s="262"/>
      <c r="DA13" s="262"/>
      <c r="DB13" s="262"/>
      <c r="DC13" s="262"/>
      <c r="DD13" s="262"/>
      <c r="DE13" s="262"/>
      <c r="DF13" s="262"/>
      <c r="DG13" s="262"/>
      <c r="DH13" s="262"/>
      <c r="DI13" s="262"/>
      <c r="DJ13" s="262"/>
      <c r="DK13" s="262"/>
      <c r="DL13" s="262"/>
      <c r="DM13" s="262"/>
      <c r="DN13" s="262"/>
      <c r="DO13" s="262"/>
      <c r="DP13" s="262"/>
      <c r="DQ13" s="262"/>
      <c r="DR13" s="262"/>
      <c r="DS13" s="262"/>
      <c r="DT13" s="262"/>
      <c r="DU13" s="262"/>
      <c r="DV13" s="262"/>
      <c r="DW13" s="262"/>
      <c r="DX13" s="262"/>
      <c r="DY13" s="262"/>
      <c r="DZ13" s="262"/>
      <c r="EA13" s="262"/>
      <c r="EB13" s="262"/>
      <c r="EC13" s="262"/>
      <c r="ED13" s="262"/>
      <c r="EE13" s="262"/>
      <c r="EF13" s="262"/>
      <c r="EG13" s="262"/>
      <c r="EH13" s="262"/>
      <c r="EI13" s="262"/>
      <c r="EJ13" s="262"/>
      <c r="EK13" s="262"/>
      <c r="EL13" s="262"/>
      <c r="ER13" s="81"/>
      <c r="ES13" s="81"/>
      <c r="ET13" s="81"/>
      <c r="EU13" s="81"/>
      <c r="EX13" s="81"/>
      <c r="EZ13" s="181"/>
      <c r="FA13" s="182"/>
      <c r="FB13" s="182"/>
      <c r="FC13" s="182"/>
      <c r="FD13" s="182"/>
      <c r="FE13" s="182"/>
      <c r="FF13" s="182"/>
      <c r="FG13" s="182"/>
      <c r="FH13" s="182"/>
      <c r="FI13" s="182"/>
      <c r="FJ13" s="182"/>
      <c r="FK13" s="183"/>
    </row>
    <row r="14" spans="1:168" s="76" customFormat="1" ht="11" x14ac:dyDescent="0.15">
      <c r="A14" s="76" t="s">
        <v>232</v>
      </c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1"/>
      <c r="BA14" s="261"/>
      <c r="BB14" s="261"/>
      <c r="BC14" s="261"/>
      <c r="BD14" s="261"/>
      <c r="BE14" s="261"/>
      <c r="BF14" s="261"/>
      <c r="BG14" s="261"/>
      <c r="BH14" s="261"/>
      <c r="BI14" s="261"/>
      <c r="BJ14" s="261"/>
      <c r="BK14" s="261"/>
      <c r="BL14" s="261"/>
      <c r="BM14" s="261"/>
      <c r="BN14" s="261"/>
      <c r="BO14" s="261"/>
      <c r="BP14" s="261"/>
      <c r="BQ14" s="261"/>
      <c r="BR14" s="261"/>
      <c r="BS14" s="261"/>
      <c r="BT14" s="261"/>
      <c r="BU14" s="261"/>
      <c r="BV14" s="261"/>
      <c r="BW14" s="261"/>
      <c r="BX14" s="261"/>
      <c r="BY14" s="261"/>
      <c r="BZ14" s="261"/>
      <c r="CA14" s="261"/>
      <c r="CB14" s="261"/>
      <c r="CC14" s="261"/>
      <c r="CD14" s="261"/>
      <c r="CE14" s="261"/>
      <c r="CF14" s="261"/>
      <c r="CG14" s="261"/>
      <c r="CH14" s="261"/>
      <c r="CI14" s="261"/>
      <c r="CJ14" s="261"/>
      <c r="CK14" s="261"/>
      <c r="CL14" s="261"/>
      <c r="CM14" s="261"/>
      <c r="CN14" s="261"/>
      <c r="CO14" s="261"/>
      <c r="CP14" s="261"/>
      <c r="CQ14" s="261"/>
      <c r="CR14" s="261"/>
      <c r="CS14" s="261"/>
      <c r="CT14" s="261"/>
      <c r="CU14" s="261"/>
      <c r="CV14" s="261"/>
      <c r="CW14" s="261"/>
      <c r="CX14" s="261"/>
      <c r="CY14" s="261"/>
      <c r="CZ14" s="261"/>
      <c r="DA14" s="261"/>
      <c r="DB14" s="261"/>
      <c r="DC14" s="261"/>
      <c r="DD14" s="261"/>
      <c r="DE14" s="261"/>
      <c r="DF14" s="261"/>
      <c r="DG14" s="261"/>
      <c r="DH14" s="261"/>
      <c r="DI14" s="261"/>
      <c r="DJ14" s="261"/>
      <c r="DK14" s="261"/>
      <c r="DL14" s="261"/>
      <c r="DM14" s="261"/>
      <c r="DN14" s="261"/>
      <c r="DO14" s="261"/>
      <c r="DP14" s="261"/>
      <c r="DQ14" s="261"/>
      <c r="DR14" s="261"/>
      <c r="DS14" s="261"/>
      <c r="DT14" s="261"/>
      <c r="DU14" s="261"/>
      <c r="DV14" s="261"/>
      <c r="DW14" s="261"/>
      <c r="DX14" s="261"/>
      <c r="DY14" s="261"/>
      <c r="DZ14" s="261"/>
      <c r="EA14" s="261"/>
      <c r="EB14" s="261"/>
      <c r="EC14" s="261"/>
      <c r="ED14" s="261"/>
      <c r="EE14" s="261"/>
      <c r="EF14" s="261"/>
      <c r="EG14" s="261"/>
      <c r="EH14" s="261"/>
      <c r="EI14" s="261"/>
      <c r="EJ14" s="261"/>
      <c r="EK14" s="261"/>
      <c r="EL14" s="261"/>
      <c r="ER14" s="81"/>
      <c r="ES14" s="81"/>
      <c r="ET14" s="81"/>
      <c r="EU14" s="81"/>
      <c r="EX14" s="81" t="s">
        <v>233</v>
      </c>
      <c r="EZ14" s="187" t="s">
        <v>234</v>
      </c>
      <c r="FA14" s="188"/>
      <c r="FB14" s="188"/>
      <c r="FC14" s="188"/>
      <c r="FD14" s="188"/>
      <c r="FE14" s="188"/>
      <c r="FF14" s="188"/>
      <c r="FG14" s="188"/>
      <c r="FH14" s="188"/>
      <c r="FI14" s="188"/>
      <c r="FJ14" s="188"/>
      <c r="FK14" s="189"/>
    </row>
    <row r="15" spans="1:168" s="76" customFormat="1" ht="11" x14ac:dyDescent="0.15">
      <c r="A15" s="76" t="s">
        <v>231</v>
      </c>
      <c r="AO15" s="262" t="s">
        <v>235</v>
      </c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2"/>
      <c r="BF15" s="262"/>
      <c r="BG15" s="262"/>
      <c r="BH15" s="262"/>
      <c r="BI15" s="262"/>
      <c r="BJ15" s="262"/>
      <c r="BK15" s="262"/>
      <c r="BL15" s="262"/>
      <c r="BM15" s="262"/>
      <c r="BN15" s="262"/>
      <c r="BO15" s="262"/>
      <c r="BP15" s="262"/>
      <c r="BQ15" s="262"/>
      <c r="BR15" s="262"/>
      <c r="BS15" s="262"/>
      <c r="BT15" s="262"/>
      <c r="BU15" s="262"/>
      <c r="BV15" s="262"/>
      <c r="BW15" s="262"/>
      <c r="BX15" s="262"/>
      <c r="BY15" s="262"/>
      <c r="BZ15" s="262"/>
      <c r="CA15" s="262"/>
      <c r="CB15" s="262"/>
      <c r="CC15" s="262"/>
      <c r="CD15" s="262"/>
      <c r="CE15" s="262"/>
      <c r="CF15" s="262"/>
      <c r="CG15" s="262"/>
      <c r="CH15" s="262"/>
      <c r="CI15" s="262"/>
      <c r="CJ15" s="262"/>
      <c r="CK15" s="262"/>
      <c r="CL15" s="262"/>
      <c r="CM15" s="262"/>
      <c r="CN15" s="262"/>
      <c r="CO15" s="262"/>
      <c r="CP15" s="262"/>
      <c r="CQ15" s="262"/>
      <c r="CR15" s="262"/>
      <c r="CS15" s="262"/>
      <c r="CT15" s="262"/>
      <c r="CU15" s="262"/>
      <c r="CV15" s="262"/>
      <c r="CW15" s="262"/>
      <c r="CX15" s="262"/>
      <c r="CY15" s="262"/>
      <c r="CZ15" s="262"/>
      <c r="DA15" s="262"/>
      <c r="DB15" s="262"/>
      <c r="DC15" s="262"/>
      <c r="DD15" s="262"/>
      <c r="DE15" s="262"/>
      <c r="DF15" s="262"/>
      <c r="DG15" s="262"/>
      <c r="DH15" s="262"/>
      <c r="DI15" s="262"/>
      <c r="DJ15" s="262"/>
      <c r="DK15" s="262"/>
      <c r="DL15" s="262"/>
      <c r="DM15" s="262"/>
      <c r="DN15" s="262"/>
      <c r="DO15" s="262"/>
      <c r="DP15" s="262"/>
      <c r="DQ15" s="262"/>
      <c r="DR15" s="262"/>
      <c r="DS15" s="262"/>
      <c r="DT15" s="262"/>
      <c r="DU15" s="262"/>
      <c r="DV15" s="262"/>
      <c r="DW15" s="262"/>
      <c r="DX15" s="262"/>
      <c r="DY15" s="262"/>
      <c r="DZ15" s="262"/>
      <c r="EA15" s="262"/>
      <c r="EB15" s="262"/>
      <c r="EC15" s="262"/>
      <c r="ED15" s="262"/>
      <c r="EE15" s="262"/>
      <c r="EF15" s="262"/>
      <c r="EG15" s="262"/>
      <c r="EH15" s="262"/>
      <c r="EI15" s="262"/>
      <c r="EJ15" s="262"/>
      <c r="EK15" s="262"/>
      <c r="EL15" s="262"/>
      <c r="EN15" s="79"/>
      <c r="EO15" s="79"/>
      <c r="EP15" s="79"/>
      <c r="EQ15" s="79"/>
      <c r="ER15" s="80"/>
      <c r="ES15" s="80"/>
      <c r="ET15" s="80"/>
      <c r="EU15" s="80"/>
      <c r="EW15" s="79"/>
      <c r="EZ15" s="181"/>
      <c r="FA15" s="182"/>
      <c r="FB15" s="182"/>
      <c r="FC15" s="182"/>
      <c r="FD15" s="182"/>
      <c r="FE15" s="182"/>
      <c r="FF15" s="182"/>
      <c r="FG15" s="182"/>
      <c r="FH15" s="182"/>
      <c r="FI15" s="182"/>
      <c r="FJ15" s="182"/>
      <c r="FK15" s="183"/>
    </row>
    <row r="16" spans="1:168" s="76" customFormat="1" ht="11" x14ac:dyDescent="0.15">
      <c r="A16" s="76" t="s">
        <v>236</v>
      </c>
      <c r="AO16" s="261"/>
      <c r="AP16" s="261"/>
      <c r="AQ16" s="261"/>
      <c r="AR16" s="261"/>
      <c r="AS16" s="261"/>
      <c r="AT16" s="261"/>
      <c r="AU16" s="261"/>
      <c r="AV16" s="261"/>
      <c r="AW16" s="261"/>
      <c r="AX16" s="261"/>
      <c r="AY16" s="261"/>
      <c r="AZ16" s="261"/>
      <c r="BA16" s="261"/>
      <c r="BB16" s="261"/>
      <c r="BC16" s="261"/>
      <c r="BD16" s="261"/>
      <c r="BE16" s="261"/>
      <c r="BF16" s="261"/>
      <c r="BG16" s="261"/>
      <c r="BH16" s="261"/>
      <c r="BI16" s="261"/>
      <c r="BJ16" s="261"/>
      <c r="BK16" s="261"/>
      <c r="BL16" s="261"/>
      <c r="BM16" s="261"/>
      <c r="BN16" s="261"/>
      <c r="BO16" s="261"/>
      <c r="BP16" s="261"/>
      <c r="BQ16" s="261"/>
      <c r="BR16" s="261"/>
      <c r="BS16" s="261"/>
      <c r="BT16" s="261"/>
      <c r="BU16" s="261"/>
      <c r="BV16" s="261"/>
      <c r="BW16" s="261"/>
      <c r="BX16" s="261"/>
      <c r="BY16" s="261"/>
      <c r="BZ16" s="261"/>
      <c r="CA16" s="261"/>
      <c r="CB16" s="261"/>
      <c r="CC16" s="261"/>
      <c r="CD16" s="261"/>
      <c r="CE16" s="261"/>
      <c r="CF16" s="261"/>
      <c r="CG16" s="261"/>
      <c r="CH16" s="261"/>
      <c r="CI16" s="261"/>
      <c r="CJ16" s="261"/>
      <c r="CK16" s="261"/>
      <c r="CL16" s="261"/>
      <c r="CM16" s="261"/>
      <c r="CN16" s="261"/>
      <c r="CO16" s="261"/>
      <c r="CP16" s="261"/>
      <c r="CQ16" s="261"/>
      <c r="CR16" s="261"/>
      <c r="CS16" s="261"/>
      <c r="CT16" s="261"/>
      <c r="CU16" s="261"/>
      <c r="CV16" s="261"/>
      <c r="CW16" s="261"/>
      <c r="CX16" s="261"/>
      <c r="CY16" s="261"/>
      <c r="CZ16" s="261"/>
      <c r="DA16" s="261"/>
      <c r="DB16" s="261"/>
      <c r="DC16" s="261"/>
      <c r="DD16" s="261"/>
      <c r="DE16" s="261"/>
      <c r="DF16" s="261"/>
      <c r="DG16" s="261"/>
      <c r="DH16" s="261"/>
      <c r="DI16" s="261"/>
      <c r="DJ16" s="261"/>
      <c r="DK16" s="261"/>
      <c r="DL16" s="261"/>
      <c r="DM16" s="261"/>
      <c r="DN16" s="261"/>
      <c r="DO16" s="261"/>
      <c r="DP16" s="261"/>
      <c r="DQ16" s="261"/>
      <c r="DR16" s="261"/>
      <c r="DS16" s="261"/>
      <c r="DT16" s="261"/>
      <c r="DU16" s="261"/>
      <c r="DV16" s="261"/>
      <c r="DW16" s="261"/>
      <c r="DX16" s="261"/>
      <c r="DY16" s="261"/>
      <c r="DZ16" s="261"/>
      <c r="EA16" s="261"/>
      <c r="EB16" s="261"/>
      <c r="EC16" s="261"/>
      <c r="ED16" s="261"/>
      <c r="EE16" s="261"/>
      <c r="EF16" s="261"/>
      <c r="EG16" s="261"/>
      <c r="EH16" s="261"/>
      <c r="EI16" s="261"/>
      <c r="EJ16" s="261"/>
      <c r="EK16" s="261"/>
      <c r="EL16" s="261"/>
      <c r="EN16" s="79"/>
      <c r="EO16" s="79"/>
      <c r="EP16" s="79"/>
      <c r="EQ16" s="79"/>
      <c r="ER16" s="80"/>
      <c r="ES16" s="80"/>
      <c r="ET16" s="80"/>
      <c r="EU16" s="80"/>
      <c r="EW16" s="79"/>
      <c r="EX16" s="81" t="s">
        <v>223</v>
      </c>
      <c r="EZ16" s="184"/>
      <c r="FA16" s="185"/>
      <c r="FB16" s="185"/>
      <c r="FC16" s="185"/>
      <c r="FD16" s="185"/>
      <c r="FE16" s="185"/>
      <c r="FF16" s="185"/>
      <c r="FG16" s="185"/>
      <c r="FH16" s="185"/>
      <c r="FI16" s="185"/>
      <c r="FJ16" s="185"/>
      <c r="FK16" s="186"/>
    </row>
    <row r="17" spans="1:167" s="76" customFormat="1" ht="11" x14ac:dyDescent="0.15">
      <c r="A17" s="76" t="s">
        <v>237</v>
      </c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79"/>
      <c r="EK17" s="79"/>
      <c r="EL17" s="79"/>
      <c r="EM17" s="79"/>
      <c r="EN17" s="79"/>
      <c r="EO17" s="79"/>
      <c r="EP17" s="79"/>
      <c r="EQ17" s="79"/>
      <c r="ER17" s="80"/>
      <c r="ES17" s="80"/>
      <c r="ET17" s="80"/>
      <c r="EU17" s="80"/>
      <c r="EW17" s="79"/>
      <c r="EX17" s="81" t="s">
        <v>238</v>
      </c>
      <c r="EZ17" s="187" t="s">
        <v>239</v>
      </c>
      <c r="FA17" s="188"/>
      <c r="FB17" s="188"/>
      <c r="FC17" s="188"/>
      <c r="FD17" s="188"/>
      <c r="FE17" s="188"/>
      <c r="FF17" s="188"/>
      <c r="FG17" s="188"/>
      <c r="FH17" s="188"/>
      <c r="FI17" s="188"/>
      <c r="FJ17" s="188"/>
      <c r="FK17" s="189"/>
    </row>
    <row r="18" spans="1:167" s="76" customFormat="1" x14ac:dyDescent="0.15">
      <c r="A18" s="82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  <c r="CN18" s="84"/>
      <c r="CO18" s="84"/>
      <c r="CP18" s="84"/>
      <c r="CQ18" s="84"/>
      <c r="CR18" s="84"/>
      <c r="CS18" s="84"/>
      <c r="CT18" s="84"/>
      <c r="CU18" s="84"/>
      <c r="CV18" s="84"/>
      <c r="CW18" s="84"/>
      <c r="CX18" s="84"/>
      <c r="CY18" s="84"/>
      <c r="CZ18" s="84"/>
      <c r="DA18" s="84"/>
      <c r="DB18" s="84"/>
      <c r="DC18" s="84"/>
      <c r="DD18" s="84"/>
      <c r="DE18" s="84"/>
      <c r="DF18" s="84"/>
      <c r="DG18" s="84"/>
      <c r="DH18" s="84"/>
      <c r="DI18" s="84"/>
      <c r="DJ18" s="84"/>
      <c r="DK18" s="84"/>
      <c r="DL18" s="84"/>
      <c r="DM18" s="84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79"/>
      <c r="EK18" s="79"/>
      <c r="EL18" s="79"/>
      <c r="EM18" s="79"/>
      <c r="EN18" s="79"/>
      <c r="EO18" s="79"/>
      <c r="EP18" s="79"/>
      <c r="EQ18" s="79"/>
      <c r="ER18" s="80"/>
      <c r="ES18" s="80"/>
      <c r="ET18" s="80"/>
      <c r="EU18" s="80"/>
      <c r="EW18" s="79"/>
      <c r="EX18" s="85"/>
      <c r="EY18" s="85"/>
      <c r="EZ18" s="85"/>
      <c r="FA18" s="85"/>
      <c r="FB18" s="85"/>
      <c r="FC18" s="85"/>
      <c r="FD18" s="85"/>
      <c r="FE18" s="85"/>
      <c r="FF18" s="85"/>
      <c r="FG18" s="85"/>
      <c r="FH18" s="85"/>
      <c r="FI18" s="85"/>
      <c r="FJ18" s="85"/>
      <c r="FK18" s="85"/>
    </row>
    <row r="19" spans="1:167" s="76" customFormat="1" ht="11" x14ac:dyDescent="0.15">
      <c r="A19" s="233" t="s">
        <v>240</v>
      </c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63" t="s">
        <v>241</v>
      </c>
      <c r="AF19" s="234"/>
      <c r="AG19" s="234"/>
      <c r="AH19" s="234"/>
      <c r="AI19" s="234"/>
      <c r="AJ19" s="234"/>
      <c r="AK19" s="234"/>
      <c r="AL19" s="234"/>
      <c r="AM19" s="234"/>
      <c r="AN19" s="234"/>
      <c r="AO19" s="264" t="s">
        <v>242</v>
      </c>
      <c r="AP19" s="265"/>
      <c r="AQ19" s="265"/>
      <c r="AR19" s="265"/>
      <c r="AS19" s="265"/>
      <c r="AT19" s="265"/>
      <c r="AU19" s="265"/>
      <c r="AV19" s="265"/>
      <c r="AW19" s="265"/>
      <c r="AX19" s="265"/>
      <c r="AY19" s="263" t="s">
        <v>243</v>
      </c>
      <c r="AZ19" s="234"/>
      <c r="BA19" s="234"/>
      <c r="BB19" s="234"/>
      <c r="BC19" s="234"/>
      <c r="BD19" s="234"/>
      <c r="BE19" s="234"/>
      <c r="BF19" s="234"/>
      <c r="BG19" s="234"/>
      <c r="BH19" s="234"/>
      <c r="BI19" s="266" t="s">
        <v>244</v>
      </c>
      <c r="BJ19" s="267"/>
      <c r="BK19" s="267"/>
      <c r="BL19" s="267"/>
      <c r="BM19" s="267"/>
      <c r="BN19" s="267"/>
      <c r="BO19" s="267"/>
      <c r="BP19" s="267"/>
      <c r="BQ19" s="267"/>
      <c r="BR19" s="267"/>
      <c r="BS19" s="267"/>
      <c r="BT19" s="267"/>
      <c r="BU19" s="267"/>
      <c r="BV19" s="267"/>
      <c r="BW19" s="267"/>
      <c r="BX19" s="267"/>
      <c r="BY19" s="267"/>
      <c r="BZ19" s="267"/>
      <c r="CA19" s="267"/>
      <c r="CB19" s="267"/>
      <c r="CC19" s="267"/>
      <c r="CD19" s="267"/>
      <c r="CE19" s="267"/>
      <c r="CF19" s="267"/>
      <c r="CG19" s="267"/>
      <c r="CH19" s="267"/>
      <c r="CI19" s="267"/>
      <c r="CJ19" s="267"/>
      <c r="CK19" s="267"/>
      <c r="CL19" s="267"/>
      <c r="CM19" s="268"/>
      <c r="CN19" s="269" t="s">
        <v>245</v>
      </c>
      <c r="CO19" s="270"/>
      <c r="CP19" s="270"/>
      <c r="CQ19" s="270"/>
      <c r="CR19" s="270"/>
      <c r="CS19" s="270"/>
      <c r="CT19" s="270"/>
      <c r="CU19" s="270"/>
      <c r="CV19" s="270"/>
      <c r="CW19" s="270"/>
      <c r="CX19" s="270"/>
      <c r="CY19" s="270"/>
      <c r="CZ19" s="270"/>
      <c r="DA19" s="270"/>
      <c r="DB19" s="270"/>
      <c r="DC19" s="270"/>
      <c r="DD19" s="270"/>
      <c r="DE19" s="270"/>
      <c r="DF19" s="270"/>
      <c r="DG19" s="270"/>
      <c r="DH19" s="270"/>
      <c r="DI19" s="270"/>
      <c r="DJ19" s="270"/>
      <c r="DK19" s="270"/>
      <c r="DL19" s="270"/>
      <c r="DM19" s="270"/>
      <c r="DN19" s="270"/>
      <c r="DO19" s="271"/>
      <c r="DP19" s="190" t="s">
        <v>246</v>
      </c>
      <c r="DQ19" s="191"/>
      <c r="DR19" s="191"/>
      <c r="DS19" s="191"/>
      <c r="DT19" s="191"/>
      <c r="DU19" s="191"/>
      <c r="DV19" s="191"/>
      <c r="DW19" s="191"/>
      <c r="DX19" s="191"/>
      <c r="DY19" s="191"/>
      <c r="DZ19" s="191"/>
      <c r="EA19" s="191"/>
      <c r="EB19" s="191"/>
      <c r="EC19" s="191"/>
      <c r="ED19" s="191"/>
      <c r="EE19" s="191"/>
      <c r="EF19" s="191"/>
      <c r="EG19" s="191"/>
      <c r="EH19" s="191"/>
      <c r="EI19" s="191"/>
      <c r="EJ19" s="191"/>
      <c r="EK19" s="191"/>
      <c r="EL19" s="191"/>
      <c r="EM19" s="191"/>
      <c r="EN19" s="191"/>
      <c r="EO19" s="191"/>
      <c r="EP19" s="191"/>
      <c r="EQ19" s="191"/>
      <c r="ER19" s="191"/>
      <c r="ES19" s="191"/>
      <c r="ET19" s="191"/>
      <c r="EU19" s="191"/>
      <c r="EV19" s="191"/>
      <c r="EW19" s="191"/>
      <c r="EX19" s="191"/>
      <c r="EY19" s="191"/>
      <c r="EZ19" s="191"/>
      <c r="FA19" s="191"/>
      <c r="FB19" s="191"/>
      <c r="FC19" s="191"/>
      <c r="FD19" s="191"/>
      <c r="FE19" s="191"/>
      <c r="FF19" s="191"/>
      <c r="FG19" s="191"/>
      <c r="FH19" s="191"/>
      <c r="FI19" s="191"/>
      <c r="FJ19" s="191"/>
      <c r="FK19" s="191"/>
    </row>
    <row r="20" spans="1:167" s="76" customFormat="1" ht="11" x14ac:dyDescent="0.15">
      <c r="A20" s="233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63"/>
      <c r="AF20" s="234"/>
      <c r="AG20" s="234"/>
      <c r="AH20" s="234"/>
      <c r="AI20" s="234"/>
      <c r="AJ20" s="234"/>
      <c r="AK20" s="234"/>
      <c r="AL20" s="234"/>
      <c r="AM20" s="234"/>
      <c r="AN20" s="234"/>
      <c r="AO20" s="264"/>
      <c r="AP20" s="265"/>
      <c r="AQ20" s="265"/>
      <c r="AR20" s="265"/>
      <c r="AS20" s="265"/>
      <c r="AT20" s="265"/>
      <c r="AU20" s="265"/>
      <c r="AV20" s="265"/>
      <c r="AW20" s="265"/>
      <c r="AX20" s="265"/>
      <c r="AY20" s="263"/>
      <c r="AZ20" s="234"/>
      <c r="BA20" s="234"/>
      <c r="BB20" s="234"/>
      <c r="BC20" s="234"/>
      <c r="BD20" s="234"/>
      <c r="BE20" s="234"/>
      <c r="BF20" s="234"/>
      <c r="BG20" s="234"/>
      <c r="BH20" s="234"/>
      <c r="BI20" s="280" t="s">
        <v>247</v>
      </c>
      <c r="BJ20" s="281"/>
      <c r="BK20" s="281"/>
      <c r="BL20" s="281"/>
      <c r="BM20" s="281"/>
      <c r="BN20" s="281"/>
      <c r="BO20" s="281"/>
      <c r="BP20" s="281"/>
      <c r="BQ20" s="281"/>
      <c r="BR20" s="281"/>
      <c r="BS20" s="281"/>
      <c r="BT20" s="281"/>
      <c r="BU20" s="281"/>
      <c r="BV20" s="281"/>
      <c r="BW20" s="281"/>
      <c r="BX20" s="281"/>
      <c r="BY20" s="281"/>
      <c r="BZ20" s="281"/>
      <c r="CA20" s="281"/>
      <c r="CB20" s="281"/>
      <c r="CC20" s="281"/>
      <c r="CD20" s="281"/>
      <c r="CE20" s="281"/>
      <c r="CF20" s="281"/>
      <c r="CG20" s="281"/>
      <c r="CH20" s="281"/>
      <c r="CI20" s="281"/>
      <c r="CJ20" s="281"/>
      <c r="CK20" s="281"/>
      <c r="CL20" s="281"/>
      <c r="CM20" s="282"/>
      <c r="CN20" s="272"/>
      <c r="CO20" s="273"/>
      <c r="CP20" s="273"/>
      <c r="CQ20" s="273"/>
      <c r="CR20" s="273"/>
      <c r="CS20" s="273"/>
      <c r="CT20" s="273"/>
      <c r="CU20" s="273"/>
      <c r="CV20" s="273"/>
      <c r="CW20" s="273"/>
      <c r="CX20" s="273"/>
      <c r="CY20" s="273"/>
      <c r="CZ20" s="273"/>
      <c r="DA20" s="273"/>
      <c r="DB20" s="273"/>
      <c r="DC20" s="273"/>
      <c r="DD20" s="273"/>
      <c r="DE20" s="273"/>
      <c r="DF20" s="273"/>
      <c r="DG20" s="273"/>
      <c r="DH20" s="273"/>
      <c r="DI20" s="273"/>
      <c r="DJ20" s="273"/>
      <c r="DK20" s="273"/>
      <c r="DL20" s="273"/>
      <c r="DM20" s="273"/>
      <c r="DN20" s="273"/>
      <c r="DO20" s="274"/>
      <c r="DP20" s="192"/>
      <c r="DQ20" s="193"/>
      <c r="DR20" s="193"/>
      <c r="DS20" s="193"/>
      <c r="DT20" s="193"/>
      <c r="DU20" s="193"/>
      <c r="DV20" s="193"/>
      <c r="DW20" s="193"/>
      <c r="DX20" s="193"/>
      <c r="DY20" s="193"/>
      <c r="DZ20" s="193"/>
      <c r="EA20" s="193"/>
      <c r="EB20" s="193"/>
      <c r="EC20" s="193"/>
      <c r="ED20" s="193"/>
      <c r="EE20" s="193"/>
      <c r="EF20" s="193"/>
      <c r="EG20" s="193"/>
      <c r="EH20" s="193"/>
      <c r="EI20" s="193"/>
      <c r="EJ20" s="193"/>
      <c r="EK20" s="193"/>
      <c r="EL20" s="193"/>
      <c r="EM20" s="193"/>
      <c r="EN20" s="193"/>
      <c r="EO20" s="193"/>
      <c r="EP20" s="193"/>
      <c r="EQ20" s="193"/>
      <c r="ER20" s="193"/>
      <c r="ES20" s="193"/>
      <c r="ET20" s="193"/>
      <c r="EU20" s="193"/>
      <c r="EV20" s="193"/>
      <c r="EW20" s="193"/>
      <c r="EX20" s="193"/>
      <c r="EY20" s="193"/>
      <c r="EZ20" s="193"/>
      <c r="FA20" s="193"/>
      <c r="FB20" s="193"/>
      <c r="FC20" s="193"/>
      <c r="FD20" s="193"/>
      <c r="FE20" s="193"/>
      <c r="FF20" s="193"/>
      <c r="FG20" s="193"/>
      <c r="FH20" s="193"/>
      <c r="FI20" s="193"/>
      <c r="FJ20" s="193"/>
      <c r="FK20" s="193"/>
    </row>
    <row r="21" spans="1:167" s="88" customFormat="1" ht="11" x14ac:dyDescent="0.15">
      <c r="A21" s="233"/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4"/>
      <c r="AM21" s="234"/>
      <c r="AN21" s="234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34"/>
      <c r="AZ21" s="234"/>
      <c r="BA21" s="234"/>
      <c r="BB21" s="234"/>
      <c r="BC21" s="234"/>
      <c r="BD21" s="234"/>
      <c r="BE21" s="234"/>
      <c r="BF21" s="234"/>
      <c r="BG21" s="234"/>
      <c r="BH21" s="234"/>
      <c r="BI21" s="8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81" t="s">
        <v>248</v>
      </c>
      <c r="CB21" s="171"/>
      <c r="CC21" s="171"/>
      <c r="CD21" s="171"/>
      <c r="CE21" s="76" t="s">
        <v>217</v>
      </c>
      <c r="CF21" s="76"/>
      <c r="CG21" s="76"/>
      <c r="CH21" s="76"/>
      <c r="CI21" s="76"/>
      <c r="CJ21" s="76"/>
      <c r="CK21" s="76"/>
      <c r="CL21" s="76"/>
      <c r="CM21" s="87"/>
      <c r="CN21" s="272"/>
      <c r="CO21" s="273"/>
      <c r="CP21" s="273"/>
      <c r="CQ21" s="273"/>
      <c r="CR21" s="273"/>
      <c r="CS21" s="273"/>
      <c r="CT21" s="273"/>
      <c r="CU21" s="273"/>
      <c r="CV21" s="273"/>
      <c r="CW21" s="273"/>
      <c r="CX21" s="273"/>
      <c r="CY21" s="273"/>
      <c r="CZ21" s="273"/>
      <c r="DA21" s="273"/>
      <c r="DB21" s="273"/>
      <c r="DC21" s="273"/>
      <c r="DD21" s="273"/>
      <c r="DE21" s="273"/>
      <c r="DF21" s="273"/>
      <c r="DG21" s="273"/>
      <c r="DH21" s="273"/>
      <c r="DI21" s="273"/>
      <c r="DJ21" s="273"/>
      <c r="DK21" s="273"/>
      <c r="DL21" s="273"/>
      <c r="DM21" s="273"/>
      <c r="DN21" s="273"/>
      <c r="DO21" s="274"/>
      <c r="DP21" s="192"/>
      <c r="DQ21" s="193"/>
      <c r="DR21" s="193"/>
      <c r="DS21" s="193"/>
      <c r="DT21" s="193"/>
      <c r="DU21" s="193"/>
      <c r="DV21" s="193"/>
      <c r="DW21" s="193"/>
      <c r="DX21" s="193"/>
      <c r="DY21" s="193"/>
      <c r="DZ21" s="193"/>
      <c r="EA21" s="193"/>
      <c r="EB21" s="193"/>
      <c r="EC21" s="193"/>
      <c r="ED21" s="193"/>
      <c r="EE21" s="193"/>
      <c r="EF21" s="193"/>
      <c r="EG21" s="193"/>
      <c r="EH21" s="193"/>
      <c r="EI21" s="193"/>
      <c r="EJ21" s="193"/>
      <c r="EK21" s="193"/>
      <c r="EL21" s="193"/>
      <c r="EM21" s="193"/>
      <c r="EN21" s="193"/>
      <c r="EO21" s="193"/>
      <c r="EP21" s="193"/>
      <c r="EQ21" s="193"/>
      <c r="ER21" s="193"/>
      <c r="ES21" s="193"/>
      <c r="ET21" s="193"/>
      <c r="EU21" s="193"/>
      <c r="EV21" s="193"/>
      <c r="EW21" s="193"/>
      <c r="EX21" s="193"/>
      <c r="EY21" s="193"/>
      <c r="EZ21" s="193"/>
      <c r="FA21" s="193"/>
      <c r="FB21" s="193"/>
      <c r="FC21" s="193"/>
      <c r="FD21" s="193"/>
      <c r="FE21" s="193"/>
      <c r="FF21" s="193"/>
      <c r="FG21" s="193"/>
      <c r="FH21" s="193"/>
      <c r="FI21" s="193"/>
      <c r="FJ21" s="193"/>
      <c r="FK21" s="193"/>
    </row>
    <row r="22" spans="1:167" s="88" customFormat="1" ht="11" x14ac:dyDescent="0.2">
      <c r="A22" s="233"/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65"/>
      <c r="AP22" s="265"/>
      <c r="AQ22" s="265"/>
      <c r="AR22" s="265"/>
      <c r="AS22" s="265"/>
      <c r="AT22" s="265"/>
      <c r="AU22" s="265"/>
      <c r="AV22" s="265"/>
      <c r="AW22" s="265"/>
      <c r="AX22" s="265"/>
      <c r="AY22" s="234"/>
      <c r="AZ22" s="234"/>
      <c r="BA22" s="234"/>
      <c r="BB22" s="234"/>
      <c r="BC22" s="234"/>
      <c r="BD22" s="234"/>
      <c r="BE22" s="234"/>
      <c r="BF22" s="234"/>
      <c r="BG22" s="234"/>
      <c r="BH22" s="234"/>
      <c r="BI22" s="89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1"/>
      <c r="CN22" s="275"/>
      <c r="CO22" s="276"/>
      <c r="CP22" s="276"/>
      <c r="CQ22" s="276"/>
      <c r="CR22" s="276"/>
      <c r="CS22" s="276"/>
      <c r="CT22" s="276"/>
      <c r="CU22" s="276"/>
      <c r="CV22" s="276"/>
      <c r="CW22" s="276"/>
      <c r="CX22" s="276"/>
      <c r="CY22" s="276"/>
      <c r="CZ22" s="276"/>
      <c r="DA22" s="276"/>
      <c r="DB22" s="276"/>
      <c r="DC22" s="276"/>
      <c r="DD22" s="276"/>
      <c r="DE22" s="276"/>
      <c r="DF22" s="276"/>
      <c r="DG22" s="276"/>
      <c r="DH22" s="276"/>
      <c r="DI22" s="276"/>
      <c r="DJ22" s="276"/>
      <c r="DK22" s="276"/>
      <c r="DL22" s="276"/>
      <c r="DM22" s="276"/>
      <c r="DN22" s="276"/>
      <c r="DO22" s="277"/>
      <c r="DP22" s="194"/>
      <c r="DQ22" s="195"/>
      <c r="DR22" s="195"/>
      <c r="DS22" s="195"/>
      <c r="DT22" s="195"/>
      <c r="DU22" s="195"/>
      <c r="DV22" s="195"/>
      <c r="DW22" s="195"/>
      <c r="DX22" s="195"/>
      <c r="DY22" s="195"/>
      <c r="DZ22" s="195"/>
      <c r="EA22" s="195"/>
      <c r="EB22" s="195"/>
      <c r="EC22" s="195"/>
      <c r="ED22" s="195"/>
      <c r="EE22" s="195"/>
      <c r="EF22" s="195"/>
      <c r="EG22" s="195"/>
      <c r="EH22" s="195"/>
      <c r="EI22" s="195"/>
      <c r="EJ22" s="195"/>
      <c r="EK22" s="195"/>
      <c r="EL22" s="195"/>
      <c r="EM22" s="195"/>
      <c r="EN22" s="195"/>
      <c r="EO22" s="195"/>
      <c r="EP22" s="195"/>
      <c r="EQ22" s="195"/>
      <c r="ER22" s="195"/>
      <c r="ES22" s="195"/>
      <c r="ET22" s="195"/>
      <c r="EU22" s="195"/>
      <c r="EV22" s="195"/>
      <c r="EW22" s="195"/>
      <c r="EX22" s="195"/>
      <c r="EY22" s="195"/>
      <c r="EZ22" s="195"/>
      <c r="FA22" s="195"/>
      <c r="FB22" s="195"/>
      <c r="FC22" s="195"/>
      <c r="FD22" s="195"/>
      <c r="FE22" s="195"/>
      <c r="FF22" s="195"/>
      <c r="FG22" s="195"/>
      <c r="FH22" s="195"/>
      <c r="FI22" s="195"/>
      <c r="FJ22" s="195"/>
      <c r="FK22" s="195"/>
    </row>
    <row r="23" spans="1:167" s="88" customFormat="1" ht="11" x14ac:dyDescent="0.2">
      <c r="A23" s="233"/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65"/>
      <c r="AP23" s="265"/>
      <c r="AQ23" s="265"/>
      <c r="AR23" s="265"/>
      <c r="AS23" s="265"/>
      <c r="AT23" s="265"/>
      <c r="AU23" s="265"/>
      <c r="AV23" s="265"/>
      <c r="AW23" s="265"/>
      <c r="AX23" s="265"/>
      <c r="AY23" s="234"/>
      <c r="AZ23" s="234"/>
      <c r="BA23" s="234"/>
      <c r="BB23" s="234"/>
      <c r="BC23" s="234"/>
      <c r="BD23" s="234"/>
      <c r="BE23" s="234"/>
      <c r="BF23" s="234"/>
      <c r="BG23" s="234"/>
      <c r="BH23" s="234"/>
      <c r="BI23" s="200" t="s">
        <v>249</v>
      </c>
      <c r="BJ23" s="200"/>
      <c r="BK23" s="200"/>
      <c r="BL23" s="200"/>
      <c r="BM23" s="200"/>
      <c r="BN23" s="200"/>
      <c r="BO23" s="200"/>
      <c r="BP23" s="200"/>
      <c r="BQ23" s="200"/>
      <c r="BR23" s="200"/>
      <c r="BS23" s="200" t="s">
        <v>250</v>
      </c>
      <c r="BT23" s="200"/>
      <c r="BU23" s="200"/>
      <c r="BV23" s="200"/>
      <c r="BW23" s="200"/>
      <c r="BX23" s="200"/>
      <c r="BY23" s="200"/>
      <c r="BZ23" s="200"/>
      <c r="CA23" s="200"/>
      <c r="CB23" s="200"/>
      <c r="CC23" s="200"/>
      <c r="CD23" s="200"/>
      <c r="CE23" s="200"/>
      <c r="CF23" s="200"/>
      <c r="CG23" s="200"/>
      <c r="CH23" s="200"/>
      <c r="CI23" s="200"/>
      <c r="CJ23" s="200"/>
      <c r="CK23" s="200"/>
      <c r="CL23" s="200"/>
      <c r="CM23" s="200"/>
      <c r="CN23" s="236" t="s">
        <v>249</v>
      </c>
      <c r="CO23" s="278"/>
      <c r="CP23" s="278"/>
      <c r="CQ23" s="278"/>
      <c r="CR23" s="278"/>
      <c r="CS23" s="278"/>
      <c r="CT23" s="278"/>
      <c r="CU23" s="278"/>
      <c r="CV23" s="278"/>
      <c r="CW23" s="278"/>
      <c r="CX23" s="278"/>
      <c r="CY23" s="278"/>
      <c r="CZ23" s="278"/>
      <c r="DA23" s="279"/>
      <c r="DB23" s="236" t="s">
        <v>250</v>
      </c>
      <c r="DC23" s="278"/>
      <c r="DD23" s="278"/>
      <c r="DE23" s="278"/>
      <c r="DF23" s="278"/>
      <c r="DG23" s="278"/>
      <c r="DH23" s="278"/>
      <c r="DI23" s="278"/>
      <c r="DJ23" s="278"/>
      <c r="DK23" s="278"/>
      <c r="DL23" s="278"/>
      <c r="DM23" s="278"/>
      <c r="DN23" s="278"/>
      <c r="DO23" s="279"/>
      <c r="DP23" s="200" t="s">
        <v>251</v>
      </c>
      <c r="DQ23" s="200"/>
      <c r="DR23" s="200"/>
      <c r="DS23" s="200"/>
      <c r="DT23" s="200"/>
      <c r="DU23" s="200"/>
      <c r="DV23" s="200"/>
      <c r="DW23" s="200"/>
      <c r="DX23" s="200"/>
      <c r="DY23" s="200"/>
      <c r="DZ23" s="200"/>
      <c r="EA23" s="200"/>
      <c r="EB23" s="200"/>
      <c r="EC23" s="200"/>
      <c r="ED23" s="200"/>
      <c r="EE23" s="200"/>
      <c r="EF23" s="200"/>
      <c r="EG23" s="200"/>
      <c r="EH23" s="200"/>
      <c r="EI23" s="200"/>
      <c r="EJ23" s="200"/>
      <c r="EK23" s="200"/>
      <c r="EL23" s="200"/>
      <c r="EM23" s="200"/>
      <c r="EN23" s="200" t="s">
        <v>252</v>
      </c>
      <c r="EO23" s="200"/>
      <c r="EP23" s="200"/>
      <c r="EQ23" s="200"/>
      <c r="ER23" s="200"/>
      <c r="ES23" s="200"/>
      <c r="ET23" s="200"/>
      <c r="EU23" s="200"/>
      <c r="EV23" s="200"/>
      <c r="EW23" s="200"/>
      <c r="EX23" s="200"/>
      <c r="EY23" s="200"/>
      <c r="EZ23" s="200"/>
      <c r="FA23" s="200"/>
      <c r="FB23" s="200"/>
      <c r="FC23" s="200"/>
      <c r="FD23" s="200"/>
      <c r="FE23" s="200"/>
      <c r="FF23" s="200"/>
      <c r="FG23" s="200"/>
      <c r="FH23" s="200"/>
      <c r="FI23" s="200"/>
      <c r="FJ23" s="200"/>
      <c r="FK23" s="236"/>
    </row>
    <row r="24" spans="1:167" s="79" customFormat="1" thickBot="1" x14ac:dyDescent="0.25">
      <c r="A24" s="233">
        <v>1</v>
      </c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5">
        <v>2</v>
      </c>
      <c r="AF24" s="235"/>
      <c r="AG24" s="235"/>
      <c r="AH24" s="235"/>
      <c r="AI24" s="235"/>
      <c r="AJ24" s="235"/>
      <c r="AK24" s="235"/>
      <c r="AL24" s="235"/>
      <c r="AM24" s="235"/>
      <c r="AN24" s="235"/>
      <c r="AO24" s="235">
        <v>3</v>
      </c>
      <c r="AP24" s="235"/>
      <c r="AQ24" s="235"/>
      <c r="AR24" s="235"/>
      <c r="AS24" s="235"/>
      <c r="AT24" s="235"/>
      <c r="AU24" s="235"/>
      <c r="AV24" s="235"/>
      <c r="AW24" s="235"/>
      <c r="AX24" s="235"/>
      <c r="AY24" s="235">
        <v>4</v>
      </c>
      <c r="AZ24" s="235"/>
      <c r="BA24" s="235"/>
      <c r="BB24" s="235"/>
      <c r="BC24" s="235"/>
      <c r="BD24" s="235"/>
      <c r="BE24" s="235"/>
      <c r="BF24" s="235"/>
      <c r="BG24" s="235"/>
      <c r="BH24" s="235"/>
      <c r="BI24" s="179">
        <v>4</v>
      </c>
      <c r="BJ24" s="179"/>
      <c r="BK24" s="179"/>
      <c r="BL24" s="179"/>
      <c r="BM24" s="179"/>
      <c r="BN24" s="179"/>
      <c r="BO24" s="179"/>
      <c r="BP24" s="179"/>
      <c r="BQ24" s="179"/>
      <c r="BR24" s="179"/>
      <c r="BS24" s="235">
        <v>5</v>
      </c>
      <c r="BT24" s="235"/>
      <c r="BU24" s="235"/>
      <c r="BV24" s="235"/>
      <c r="BW24" s="235"/>
      <c r="BX24" s="235"/>
      <c r="BY24" s="235"/>
      <c r="BZ24" s="235"/>
      <c r="CA24" s="235"/>
      <c r="CB24" s="235"/>
      <c r="CC24" s="235"/>
      <c r="CD24" s="235"/>
      <c r="CE24" s="235"/>
      <c r="CF24" s="235"/>
      <c r="CG24" s="235"/>
      <c r="CH24" s="235"/>
      <c r="CI24" s="235"/>
      <c r="CJ24" s="235"/>
      <c r="CK24" s="235"/>
      <c r="CL24" s="235"/>
      <c r="CM24" s="235"/>
      <c r="CN24" s="179">
        <v>6</v>
      </c>
      <c r="CO24" s="179"/>
      <c r="CP24" s="179"/>
      <c r="CQ24" s="179"/>
      <c r="CR24" s="179"/>
      <c r="CS24" s="179"/>
      <c r="CT24" s="179"/>
      <c r="CU24" s="179"/>
      <c r="CV24" s="179"/>
      <c r="CW24" s="179"/>
      <c r="CX24" s="179"/>
      <c r="CY24" s="179"/>
      <c r="CZ24" s="179"/>
      <c r="DA24" s="179"/>
      <c r="DB24" s="179">
        <v>7</v>
      </c>
      <c r="DC24" s="179"/>
      <c r="DD24" s="179"/>
      <c r="DE24" s="179"/>
      <c r="DF24" s="179"/>
      <c r="DG24" s="179"/>
      <c r="DH24" s="179"/>
      <c r="DI24" s="179"/>
      <c r="DJ24" s="179"/>
      <c r="DK24" s="179"/>
      <c r="DL24" s="179"/>
      <c r="DM24" s="179"/>
      <c r="DN24" s="179"/>
      <c r="DO24" s="179"/>
      <c r="DP24" s="179">
        <v>8</v>
      </c>
      <c r="DQ24" s="179"/>
      <c r="DR24" s="179"/>
      <c r="DS24" s="179"/>
      <c r="DT24" s="179"/>
      <c r="DU24" s="179"/>
      <c r="DV24" s="179"/>
      <c r="DW24" s="179"/>
      <c r="DX24" s="179"/>
      <c r="DY24" s="179"/>
      <c r="DZ24" s="179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179">
        <v>9</v>
      </c>
      <c r="EO24" s="179"/>
      <c r="EP24" s="179"/>
      <c r="EQ24" s="179"/>
      <c r="ER24" s="179"/>
      <c r="ES24" s="179"/>
      <c r="ET24" s="179"/>
      <c r="EU24" s="179"/>
      <c r="EV24" s="179"/>
      <c r="EW24" s="179"/>
      <c r="EX24" s="179"/>
      <c r="EY24" s="179"/>
      <c r="EZ24" s="179"/>
      <c r="FA24" s="179"/>
      <c r="FB24" s="179"/>
      <c r="FC24" s="179"/>
      <c r="FD24" s="179"/>
      <c r="FE24" s="179"/>
      <c r="FF24" s="179"/>
      <c r="FG24" s="179"/>
      <c r="FH24" s="179"/>
      <c r="FI24" s="179"/>
      <c r="FJ24" s="179"/>
      <c r="FK24" s="180"/>
    </row>
    <row r="25" spans="1:167" s="76" customFormat="1" ht="28.5" customHeight="1" thickBot="1" x14ac:dyDescent="0.2">
      <c r="A25" s="283" t="s">
        <v>253</v>
      </c>
      <c r="B25" s="284"/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284"/>
      <c r="N25" s="284"/>
      <c r="O25" s="284"/>
      <c r="P25" s="284"/>
      <c r="Q25" s="284"/>
      <c r="R25" s="284"/>
      <c r="S25" s="284"/>
      <c r="T25" s="284"/>
      <c r="U25" s="284"/>
      <c r="V25" s="284"/>
      <c r="W25" s="284"/>
      <c r="X25" s="284"/>
      <c r="Y25" s="284"/>
      <c r="Z25" s="284"/>
      <c r="AA25" s="284"/>
      <c r="AB25" s="284"/>
      <c r="AC25" s="284"/>
      <c r="AD25" s="285"/>
      <c r="AE25" s="286" t="s">
        <v>274</v>
      </c>
      <c r="AF25" s="196"/>
      <c r="AG25" s="196"/>
      <c r="AH25" s="196"/>
      <c r="AI25" s="196"/>
      <c r="AJ25" s="196"/>
      <c r="AK25" s="196"/>
      <c r="AL25" s="196"/>
      <c r="AM25" s="196"/>
      <c r="AN25" s="196"/>
      <c r="AO25" s="221" t="s">
        <v>254</v>
      </c>
      <c r="AP25" s="221"/>
      <c r="AQ25" s="221"/>
      <c r="AR25" s="221"/>
      <c r="AS25" s="221"/>
      <c r="AT25" s="221"/>
      <c r="AU25" s="221"/>
      <c r="AV25" s="221"/>
      <c r="AW25" s="221"/>
      <c r="AX25" s="221"/>
      <c r="AY25" s="196"/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196"/>
      <c r="BN25" s="196"/>
      <c r="BO25" s="196"/>
      <c r="BP25" s="196"/>
      <c r="BQ25" s="196"/>
      <c r="BR25" s="196"/>
      <c r="BS25" s="197"/>
      <c r="BT25" s="197"/>
      <c r="BU25" s="197"/>
      <c r="BV25" s="197"/>
      <c r="BW25" s="197"/>
      <c r="BX25" s="197"/>
      <c r="BY25" s="197"/>
      <c r="BZ25" s="197"/>
      <c r="CA25" s="197"/>
      <c r="CB25" s="197"/>
      <c r="CC25" s="197"/>
      <c r="CD25" s="197"/>
      <c r="CE25" s="197"/>
      <c r="CF25" s="197"/>
      <c r="CG25" s="197"/>
      <c r="CH25" s="197"/>
      <c r="CI25" s="197"/>
      <c r="CJ25" s="197"/>
      <c r="CK25" s="197"/>
      <c r="CL25" s="197"/>
      <c r="CM25" s="197"/>
      <c r="CN25" s="196"/>
      <c r="CO25" s="196"/>
      <c r="CP25" s="196"/>
      <c r="CQ25" s="196"/>
      <c r="CR25" s="196"/>
      <c r="CS25" s="196"/>
      <c r="CT25" s="196"/>
      <c r="CU25" s="196"/>
      <c r="CV25" s="196"/>
      <c r="CW25" s="196"/>
      <c r="CX25" s="196"/>
      <c r="CY25" s="196"/>
      <c r="CZ25" s="196"/>
      <c r="DA25" s="196"/>
      <c r="DB25" s="197"/>
      <c r="DC25" s="197"/>
      <c r="DD25" s="197"/>
      <c r="DE25" s="197"/>
      <c r="DF25" s="197"/>
      <c r="DG25" s="197"/>
      <c r="DH25" s="197"/>
      <c r="DI25" s="197"/>
      <c r="DJ25" s="197"/>
      <c r="DK25" s="197"/>
      <c r="DL25" s="197"/>
      <c r="DM25" s="197"/>
      <c r="DN25" s="197"/>
      <c r="DO25" s="197"/>
      <c r="DP25" s="198">
        <v>170000</v>
      </c>
      <c r="DQ25" s="198"/>
      <c r="DR25" s="198"/>
      <c r="DS25" s="198"/>
      <c r="DT25" s="198"/>
      <c r="DU25" s="198"/>
      <c r="DV25" s="198"/>
      <c r="DW25" s="198"/>
      <c r="DX25" s="198"/>
      <c r="DY25" s="198"/>
      <c r="DZ25" s="198"/>
      <c r="EA25" s="198"/>
      <c r="EB25" s="198"/>
      <c r="EC25" s="198"/>
      <c r="ED25" s="198"/>
      <c r="EE25" s="198"/>
      <c r="EF25" s="198"/>
      <c r="EG25" s="198"/>
      <c r="EH25" s="198"/>
      <c r="EI25" s="198"/>
      <c r="EJ25" s="198"/>
      <c r="EK25" s="198"/>
      <c r="EL25" s="198"/>
      <c r="EM25" s="198"/>
      <c r="EN25" s="198">
        <v>170000</v>
      </c>
      <c r="EO25" s="198"/>
      <c r="EP25" s="198"/>
      <c r="EQ25" s="198"/>
      <c r="ER25" s="198"/>
      <c r="ES25" s="198"/>
      <c r="ET25" s="198"/>
      <c r="EU25" s="198"/>
      <c r="EV25" s="198"/>
      <c r="EW25" s="198"/>
      <c r="EX25" s="198"/>
      <c r="EY25" s="198"/>
      <c r="EZ25" s="198"/>
      <c r="FA25" s="198"/>
      <c r="FB25" s="198"/>
      <c r="FC25" s="198"/>
      <c r="FD25" s="198"/>
      <c r="FE25" s="198"/>
      <c r="FF25" s="198"/>
      <c r="FG25" s="198"/>
      <c r="FH25" s="198"/>
      <c r="FI25" s="198"/>
      <c r="FJ25" s="198"/>
      <c r="FK25" s="199"/>
    </row>
    <row r="26" spans="1:167" s="104" customFormat="1" ht="33" customHeight="1" thickBot="1" x14ac:dyDescent="0.2">
      <c r="A26" s="217" t="s">
        <v>271</v>
      </c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17"/>
      <c r="Z26" s="217"/>
      <c r="AA26" s="217"/>
      <c r="AB26" s="217"/>
      <c r="AC26" s="217"/>
      <c r="AD26" s="218"/>
      <c r="AE26" s="219" t="s">
        <v>255</v>
      </c>
      <c r="AF26" s="220"/>
      <c r="AG26" s="220"/>
      <c r="AH26" s="220"/>
      <c r="AI26" s="220"/>
      <c r="AJ26" s="220"/>
      <c r="AK26" s="220"/>
      <c r="AL26" s="220"/>
      <c r="AM26" s="220"/>
      <c r="AN26" s="220"/>
      <c r="AO26" s="221" t="s">
        <v>254</v>
      </c>
      <c r="AP26" s="221"/>
      <c r="AQ26" s="221"/>
      <c r="AR26" s="221"/>
      <c r="AS26" s="221"/>
      <c r="AT26" s="221"/>
      <c r="AU26" s="221"/>
      <c r="AV26" s="221"/>
      <c r="AW26" s="221"/>
      <c r="AX26" s="221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  <c r="BI26" s="220"/>
      <c r="BJ26" s="220"/>
      <c r="BK26" s="220"/>
      <c r="BL26" s="220"/>
      <c r="BM26" s="220"/>
      <c r="BN26" s="220"/>
      <c r="BO26" s="220"/>
      <c r="BP26" s="220"/>
      <c r="BQ26" s="220"/>
      <c r="BR26" s="220"/>
      <c r="BS26" s="175"/>
      <c r="BT26" s="175"/>
      <c r="BU26" s="175"/>
      <c r="BV26" s="175"/>
      <c r="BW26" s="175"/>
      <c r="BX26" s="175"/>
      <c r="BY26" s="175"/>
      <c r="BZ26" s="175"/>
      <c r="CA26" s="175"/>
      <c r="CB26" s="175"/>
      <c r="CC26" s="175"/>
      <c r="CD26" s="175"/>
      <c r="CE26" s="175"/>
      <c r="CF26" s="175"/>
      <c r="CG26" s="175"/>
      <c r="CH26" s="175"/>
      <c r="CI26" s="175"/>
      <c r="CJ26" s="175"/>
      <c r="CK26" s="175"/>
      <c r="CL26" s="175"/>
      <c r="CM26" s="175"/>
      <c r="CN26" s="174"/>
      <c r="CO26" s="174"/>
      <c r="CP26" s="174"/>
      <c r="CQ26" s="174"/>
      <c r="CR26" s="174"/>
      <c r="CS26" s="174"/>
      <c r="CT26" s="174"/>
      <c r="CU26" s="174"/>
      <c r="CV26" s="174"/>
      <c r="CW26" s="174"/>
      <c r="CX26" s="174"/>
      <c r="CY26" s="174"/>
      <c r="CZ26" s="174"/>
      <c r="DA26" s="174"/>
      <c r="DB26" s="175"/>
      <c r="DC26" s="175"/>
      <c r="DD26" s="175"/>
      <c r="DE26" s="175"/>
      <c r="DF26" s="175"/>
      <c r="DG26" s="175"/>
      <c r="DH26" s="175"/>
      <c r="DI26" s="175"/>
      <c r="DJ26" s="175"/>
      <c r="DK26" s="175"/>
      <c r="DL26" s="175"/>
      <c r="DM26" s="175"/>
      <c r="DN26" s="175"/>
      <c r="DO26" s="175"/>
      <c r="DP26" s="176">
        <v>2800000</v>
      </c>
      <c r="DQ26" s="176"/>
      <c r="DR26" s="176"/>
      <c r="DS26" s="176"/>
      <c r="DT26" s="176"/>
      <c r="DU26" s="176"/>
      <c r="DV26" s="176"/>
      <c r="DW26" s="176"/>
      <c r="DX26" s="176"/>
      <c r="DY26" s="176"/>
      <c r="DZ26" s="176"/>
      <c r="EA26" s="176"/>
      <c r="EB26" s="176"/>
      <c r="EC26" s="176"/>
      <c r="ED26" s="176"/>
      <c r="EE26" s="176"/>
      <c r="EF26" s="176"/>
      <c r="EG26" s="176"/>
      <c r="EH26" s="176"/>
      <c r="EI26" s="176"/>
      <c r="EJ26" s="176"/>
      <c r="EK26" s="176"/>
      <c r="EL26" s="176"/>
      <c r="EM26" s="176"/>
      <c r="EN26" s="176">
        <v>2800000</v>
      </c>
      <c r="EO26" s="176"/>
      <c r="EP26" s="176"/>
      <c r="EQ26" s="176"/>
      <c r="ER26" s="176"/>
      <c r="ES26" s="176"/>
      <c r="ET26" s="176"/>
      <c r="EU26" s="176"/>
      <c r="EV26" s="176"/>
      <c r="EW26" s="176"/>
      <c r="EX26" s="176"/>
      <c r="EY26" s="176"/>
      <c r="EZ26" s="176"/>
      <c r="FA26" s="176"/>
      <c r="FB26" s="176"/>
      <c r="FC26" s="176"/>
      <c r="FD26" s="176"/>
      <c r="FE26" s="176"/>
      <c r="FF26" s="176"/>
      <c r="FG26" s="176"/>
      <c r="FH26" s="176"/>
      <c r="FI26" s="176"/>
      <c r="FJ26" s="176"/>
      <c r="FK26" s="177"/>
    </row>
    <row r="27" spans="1:167" s="76" customFormat="1" ht="33" customHeight="1" thickBot="1" x14ac:dyDescent="0.2">
      <c r="A27" s="231" t="s">
        <v>278</v>
      </c>
      <c r="B27" s="231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2"/>
      <c r="AE27" s="228" t="s">
        <v>276</v>
      </c>
      <c r="AF27" s="229"/>
      <c r="AG27" s="229"/>
      <c r="AH27" s="229"/>
      <c r="AI27" s="229"/>
      <c r="AJ27" s="229"/>
      <c r="AK27" s="229"/>
      <c r="AL27" s="229"/>
      <c r="AM27" s="229"/>
      <c r="AN27" s="229"/>
      <c r="AO27" s="230" t="s">
        <v>254</v>
      </c>
      <c r="AP27" s="230"/>
      <c r="AQ27" s="230"/>
      <c r="AR27" s="230"/>
      <c r="AS27" s="230"/>
      <c r="AT27" s="230"/>
      <c r="AU27" s="230"/>
      <c r="AV27" s="230"/>
      <c r="AW27" s="230"/>
      <c r="AX27" s="23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  <c r="BI27" s="220"/>
      <c r="BJ27" s="220"/>
      <c r="BK27" s="220"/>
      <c r="BL27" s="220"/>
      <c r="BM27" s="220"/>
      <c r="BN27" s="220"/>
      <c r="BO27" s="220"/>
      <c r="BP27" s="220"/>
      <c r="BQ27" s="220"/>
      <c r="BR27" s="220"/>
      <c r="BS27" s="175"/>
      <c r="BT27" s="175"/>
      <c r="BU27" s="175"/>
      <c r="BV27" s="175"/>
      <c r="BW27" s="175"/>
      <c r="BX27" s="175"/>
      <c r="BY27" s="175"/>
      <c r="BZ27" s="175"/>
      <c r="CA27" s="175"/>
      <c r="CB27" s="175"/>
      <c r="CC27" s="175"/>
      <c r="CD27" s="175"/>
      <c r="CE27" s="175"/>
      <c r="CF27" s="175"/>
      <c r="CG27" s="175"/>
      <c r="CH27" s="175"/>
      <c r="CI27" s="175"/>
      <c r="CJ27" s="175"/>
      <c r="CK27" s="175"/>
      <c r="CL27" s="175"/>
      <c r="CM27" s="175"/>
      <c r="CN27" s="174"/>
      <c r="CO27" s="174"/>
      <c r="CP27" s="174"/>
      <c r="CQ27" s="174"/>
      <c r="CR27" s="174"/>
      <c r="CS27" s="174"/>
      <c r="CT27" s="174"/>
      <c r="CU27" s="174"/>
      <c r="CV27" s="174"/>
      <c r="CW27" s="174"/>
      <c r="CX27" s="174"/>
      <c r="CY27" s="174"/>
      <c r="CZ27" s="174"/>
      <c r="DA27" s="174"/>
      <c r="DB27" s="175"/>
      <c r="DC27" s="175"/>
      <c r="DD27" s="175"/>
      <c r="DE27" s="175"/>
      <c r="DF27" s="175"/>
      <c r="DG27" s="175"/>
      <c r="DH27" s="175"/>
      <c r="DI27" s="175"/>
      <c r="DJ27" s="175"/>
      <c r="DK27" s="175"/>
      <c r="DL27" s="175"/>
      <c r="DM27" s="175"/>
      <c r="DN27" s="175"/>
      <c r="DO27" s="175"/>
      <c r="DP27" s="176">
        <v>68000</v>
      </c>
      <c r="DQ27" s="176"/>
      <c r="DR27" s="176"/>
      <c r="DS27" s="176"/>
      <c r="DT27" s="176"/>
      <c r="DU27" s="176"/>
      <c r="DV27" s="176"/>
      <c r="DW27" s="176"/>
      <c r="DX27" s="176"/>
      <c r="DY27" s="176"/>
      <c r="DZ27" s="176"/>
      <c r="EA27" s="176"/>
      <c r="EB27" s="176"/>
      <c r="EC27" s="176"/>
      <c r="ED27" s="176"/>
      <c r="EE27" s="176"/>
      <c r="EF27" s="176"/>
      <c r="EG27" s="176"/>
      <c r="EH27" s="176"/>
      <c r="EI27" s="176"/>
      <c r="EJ27" s="176"/>
      <c r="EK27" s="176"/>
      <c r="EL27" s="176"/>
      <c r="EM27" s="176"/>
      <c r="EN27" s="176">
        <v>68000</v>
      </c>
      <c r="EO27" s="176"/>
      <c r="EP27" s="176"/>
      <c r="EQ27" s="176"/>
      <c r="ER27" s="176"/>
      <c r="ES27" s="176"/>
      <c r="ET27" s="176"/>
      <c r="EU27" s="176"/>
      <c r="EV27" s="176"/>
      <c r="EW27" s="176"/>
      <c r="EX27" s="176"/>
      <c r="EY27" s="176"/>
      <c r="EZ27" s="176"/>
      <c r="FA27" s="176"/>
      <c r="FB27" s="176"/>
      <c r="FC27" s="176"/>
      <c r="FD27" s="176"/>
      <c r="FE27" s="176"/>
      <c r="FF27" s="176"/>
      <c r="FG27" s="176"/>
      <c r="FH27" s="176"/>
      <c r="FI27" s="176"/>
      <c r="FJ27" s="176"/>
      <c r="FK27" s="177"/>
    </row>
    <row r="28" spans="1:167" s="122" customFormat="1" ht="93.75" customHeight="1" thickBot="1" x14ac:dyDescent="0.2">
      <c r="A28" s="231" t="s">
        <v>279</v>
      </c>
      <c r="B28" s="231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231"/>
      <c r="AC28" s="231"/>
      <c r="AD28" s="232"/>
      <c r="AE28" s="228" t="s">
        <v>277</v>
      </c>
      <c r="AF28" s="229"/>
      <c r="AG28" s="229"/>
      <c r="AH28" s="229"/>
      <c r="AI28" s="229"/>
      <c r="AJ28" s="229"/>
      <c r="AK28" s="229"/>
      <c r="AL28" s="229"/>
      <c r="AM28" s="229"/>
      <c r="AN28" s="229"/>
      <c r="AO28" s="230" t="s">
        <v>254</v>
      </c>
      <c r="AP28" s="230"/>
      <c r="AQ28" s="230"/>
      <c r="AR28" s="230"/>
      <c r="AS28" s="230"/>
      <c r="AT28" s="230"/>
      <c r="AU28" s="230"/>
      <c r="AV28" s="230"/>
      <c r="AW28" s="230"/>
      <c r="AX28" s="23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  <c r="BI28" s="220"/>
      <c r="BJ28" s="220"/>
      <c r="BK28" s="220"/>
      <c r="BL28" s="220"/>
      <c r="BM28" s="220"/>
      <c r="BN28" s="220"/>
      <c r="BO28" s="220"/>
      <c r="BP28" s="220"/>
      <c r="BQ28" s="220"/>
      <c r="BR28" s="220"/>
      <c r="BS28" s="175"/>
      <c r="BT28" s="175"/>
      <c r="BU28" s="175"/>
      <c r="BV28" s="175"/>
      <c r="BW28" s="175"/>
      <c r="BX28" s="175"/>
      <c r="BY28" s="175"/>
      <c r="BZ28" s="175"/>
      <c r="CA28" s="175"/>
      <c r="CB28" s="175"/>
      <c r="CC28" s="175"/>
      <c r="CD28" s="175"/>
      <c r="CE28" s="175"/>
      <c r="CF28" s="175"/>
      <c r="CG28" s="175"/>
      <c r="CH28" s="175"/>
      <c r="CI28" s="175"/>
      <c r="CJ28" s="175"/>
      <c r="CK28" s="175"/>
      <c r="CL28" s="175"/>
      <c r="CM28" s="175"/>
      <c r="CN28" s="174"/>
      <c r="CO28" s="174"/>
      <c r="CP28" s="174"/>
      <c r="CQ28" s="174"/>
      <c r="CR28" s="174"/>
      <c r="CS28" s="174"/>
      <c r="CT28" s="174"/>
      <c r="CU28" s="174"/>
      <c r="CV28" s="174"/>
      <c r="CW28" s="174"/>
      <c r="CX28" s="174"/>
      <c r="CY28" s="174"/>
      <c r="CZ28" s="174"/>
      <c r="DA28" s="174"/>
      <c r="DB28" s="175"/>
      <c r="DC28" s="175"/>
      <c r="DD28" s="175"/>
      <c r="DE28" s="175"/>
      <c r="DF28" s="175"/>
      <c r="DG28" s="175"/>
      <c r="DH28" s="175"/>
      <c r="DI28" s="175"/>
      <c r="DJ28" s="175"/>
      <c r="DK28" s="175"/>
      <c r="DL28" s="175"/>
      <c r="DM28" s="175"/>
      <c r="DN28" s="175"/>
      <c r="DO28" s="175"/>
      <c r="DP28" s="176">
        <v>2000000</v>
      </c>
      <c r="DQ28" s="176"/>
      <c r="DR28" s="176"/>
      <c r="DS28" s="176"/>
      <c r="DT28" s="176"/>
      <c r="DU28" s="176"/>
      <c r="DV28" s="176"/>
      <c r="DW28" s="176"/>
      <c r="DX28" s="176"/>
      <c r="DY28" s="176"/>
      <c r="DZ28" s="176"/>
      <c r="EA28" s="176"/>
      <c r="EB28" s="176"/>
      <c r="EC28" s="176"/>
      <c r="ED28" s="176"/>
      <c r="EE28" s="176"/>
      <c r="EF28" s="176"/>
      <c r="EG28" s="176"/>
      <c r="EH28" s="176"/>
      <c r="EI28" s="176"/>
      <c r="EJ28" s="176"/>
      <c r="EK28" s="176"/>
      <c r="EL28" s="176"/>
      <c r="EM28" s="176"/>
      <c r="EN28" s="176">
        <v>2000000</v>
      </c>
      <c r="EO28" s="176"/>
      <c r="EP28" s="176"/>
      <c r="EQ28" s="176"/>
      <c r="ER28" s="176"/>
      <c r="ES28" s="176"/>
      <c r="ET28" s="176"/>
      <c r="EU28" s="176"/>
      <c r="EV28" s="176"/>
      <c r="EW28" s="176"/>
      <c r="EX28" s="176"/>
      <c r="EY28" s="176"/>
      <c r="EZ28" s="176"/>
      <c r="FA28" s="176"/>
      <c r="FB28" s="176"/>
      <c r="FC28" s="176"/>
      <c r="FD28" s="176"/>
      <c r="FE28" s="176"/>
      <c r="FF28" s="176"/>
      <c r="FG28" s="176"/>
      <c r="FH28" s="176"/>
      <c r="FI28" s="176"/>
      <c r="FJ28" s="176"/>
      <c r="FK28" s="177"/>
    </row>
    <row r="29" spans="1:167" s="79" customFormat="1" thickBot="1" x14ac:dyDescent="0.25">
      <c r="BQ29" s="80" t="s">
        <v>1</v>
      </c>
      <c r="BS29" s="203"/>
      <c r="BT29" s="204"/>
      <c r="BU29" s="204"/>
      <c r="BV29" s="204"/>
      <c r="BW29" s="204"/>
      <c r="BX29" s="204"/>
      <c r="BY29" s="204"/>
      <c r="BZ29" s="204"/>
      <c r="CA29" s="204"/>
      <c r="CB29" s="204"/>
      <c r="CC29" s="204"/>
      <c r="CD29" s="204"/>
      <c r="CE29" s="204"/>
      <c r="CF29" s="204"/>
      <c r="CG29" s="204"/>
      <c r="CH29" s="204"/>
      <c r="CI29" s="204"/>
      <c r="CJ29" s="204"/>
      <c r="CK29" s="204"/>
      <c r="CL29" s="204"/>
      <c r="CM29" s="205"/>
      <c r="CN29" s="206" t="s">
        <v>256</v>
      </c>
      <c r="CO29" s="206"/>
      <c r="CP29" s="206"/>
      <c r="CQ29" s="206"/>
      <c r="CR29" s="206"/>
      <c r="CS29" s="206"/>
      <c r="CT29" s="206"/>
      <c r="CU29" s="206"/>
      <c r="CV29" s="206"/>
      <c r="CW29" s="206"/>
      <c r="CX29" s="206"/>
      <c r="CY29" s="206"/>
      <c r="CZ29" s="206"/>
      <c r="DA29" s="206"/>
      <c r="DB29" s="207"/>
      <c r="DC29" s="207"/>
      <c r="DD29" s="207"/>
      <c r="DE29" s="207"/>
      <c r="DF29" s="207"/>
      <c r="DG29" s="207"/>
      <c r="DH29" s="207"/>
      <c r="DI29" s="207"/>
      <c r="DJ29" s="207"/>
      <c r="DK29" s="207"/>
      <c r="DL29" s="207"/>
      <c r="DM29" s="207"/>
      <c r="DN29" s="207"/>
      <c r="DO29" s="207"/>
      <c r="DP29" s="178">
        <f>DP25+DP26+DP27+DP28</f>
        <v>5038000</v>
      </c>
      <c r="DQ29" s="178"/>
      <c r="DR29" s="178"/>
      <c r="DS29" s="178"/>
      <c r="DT29" s="178"/>
      <c r="DU29" s="178"/>
      <c r="DV29" s="178"/>
      <c r="DW29" s="178"/>
      <c r="DX29" s="178"/>
      <c r="DY29" s="178"/>
      <c r="DZ29" s="178"/>
      <c r="EA29" s="178"/>
      <c r="EB29" s="178"/>
      <c r="EC29" s="178"/>
      <c r="ED29" s="178"/>
      <c r="EE29" s="178"/>
      <c r="EF29" s="178"/>
      <c r="EG29" s="178"/>
      <c r="EH29" s="178"/>
      <c r="EI29" s="178"/>
      <c r="EJ29" s="178"/>
      <c r="EK29" s="178"/>
      <c r="EL29" s="178"/>
      <c r="EM29" s="178"/>
      <c r="EN29" s="178">
        <f>EN25+EN26+EN27+EN28</f>
        <v>5038000</v>
      </c>
      <c r="EO29" s="178"/>
      <c r="EP29" s="178"/>
      <c r="EQ29" s="178"/>
      <c r="ER29" s="178"/>
      <c r="ES29" s="178"/>
      <c r="ET29" s="178"/>
      <c r="EU29" s="178"/>
      <c r="EV29" s="178"/>
      <c r="EW29" s="178"/>
      <c r="EX29" s="178"/>
      <c r="EY29" s="178"/>
      <c r="EZ29" s="178"/>
      <c r="FA29" s="178"/>
      <c r="FB29" s="178"/>
      <c r="FC29" s="178"/>
      <c r="FD29" s="178"/>
      <c r="FE29" s="178"/>
      <c r="FF29" s="178"/>
      <c r="FG29" s="178"/>
      <c r="FH29" s="178"/>
      <c r="FI29" s="178"/>
      <c r="FJ29" s="178"/>
      <c r="FK29" s="178"/>
    </row>
    <row r="30" spans="1:167" ht="13" thickBot="1" x14ac:dyDescent="0.2"/>
    <row r="31" spans="1:167" s="76" customFormat="1" ht="11" x14ac:dyDescent="0.15">
      <c r="ET31" s="81"/>
      <c r="EU31" s="81"/>
      <c r="EX31" s="81" t="s">
        <v>257</v>
      </c>
      <c r="EZ31" s="222" t="s">
        <v>258</v>
      </c>
      <c r="FA31" s="223"/>
      <c r="FB31" s="223"/>
      <c r="FC31" s="223"/>
      <c r="FD31" s="223"/>
      <c r="FE31" s="223"/>
      <c r="FF31" s="223"/>
      <c r="FG31" s="223"/>
      <c r="FH31" s="223"/>
      <c r="FI31" s="223"/>
      <c r="FJ31" s="223"/>
      <c r="FK31" s="224"/>
    </row>
    <row r="32" spans="1:167" s="76" customFormat="1" thickBot="1" x14ac:dyDescent="0.2">
      <c r="A32" s="76" t="s">
        <v>259</v>
      </c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H32" s="210" t="s">
        <v>260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ET32" s="81"/>
      <c r="EU32" s="81"/>
      <c r="EW32" s="79"/>
      <c r="EX32" s="81" t="s">
        <v>261</v>
      </c>
      <c r="EZ32" s="225">
        <v>1</v>
      </c>
      <c r="FA32" s="226"/>
      <c r="FB32" s="226"/>
      <c r="FC32" s="226"/>
      <c r="FD32" s="226"/>
      <c r="FE32" s="226"/>
      <c r="FF32" s="226"/>
      <c r="FG32" s="226"/>
      <c r="FH32" s="226"/>
      <c r="FI32" s="226"/>
      <c r="FJ32" s="226"/>
      <c r="FK32" s="227"/>
    </row>
    <row r="33" spans="1:167" s="93" customFormat="1" ht="11" thickBot="1" x14ac:dyDescent="0.2">
      <c r="N33" s="201" t="s">
        <v>262</v>
      </c>
      <c r="O33" s="201"/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/>
      <c r="AD33" s="201"/>
      <c r="AE33" s="201"/>
      <c r="AF33" s="201"/>
      <c r="AH33" s="202" t="s">
        <v>263</v>
      </c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</row>
    <row r="34" spans="1:167" x14ac:dyDescent="0.15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X34" s="213" t="s">
        <v>264</v>
      </c>
      <c r="BY34" s="214"/>
      <c r="BZ34" s="214"/>
      <c r="CA34" s="214"/>
      <c r="CB34" s="214"/>
      <c r="CC34" s="214"/>
      <c r="CD34" s="214"/>
      <c r="CE34" s="214"/>
      <c r="CF34" s="214"/>
      <c r="CG34" s="214"/>
      <c r="CH34" s="214"/>
      <c r="CI34" s="214"/>
      <c r="CJ34" s="214"/>
      <c r="CK34" s="214"/>
      <c r="CL34" s="214"/>
      <c r="CM34" s="214"/>
      <c r="CN34" s="214"/>
      <c r="CO34" s="214"/>
      <c r="CP34" s="214"/>
      <c r="CQ34" s="214"/>
      <c r="CR34" s="214"/>
      <c r="CS34" s="214"/>
      <c r="CT34" s="214"/>
      <c r="CU34" s="214"/>
      <c r="CV34" s="214"/>
      <c r="CW34" s="214"/>
      <c r="CX34" s="214"/>
      <c r="CY34" s="214"/>
      <c r="CZ34" s="214"/>
      <c r="DA34" s="214"/>
      <c r="DB34" s="214"/>
      <c r="DC34" s="214"/>
      <c r="DD34" s="214"/>
      <c r="DE34" s="214"/>
      <c r="DF34" s="214"/>
      <c r="DG34" s="214"/>
      <c r="DH34" s="214"/>
      <c r="DI34" s="214"/>
      <c r="DJ34" s="214"/>
      <c r="DK34" s="214"/>
      <c r="DL34" s="214"/>
      <c r="DM34" s="214"/>
      <c r="DN34" s="214"/>
      <c r="DO34" s="214"/>
      <c r="DP34" s="214"/>
      <c r="DQ34" s="214"/>
      <c r="DR34" s="214"/>
      <c r="DS34" s="214"/>
      <c r="DT34" s="214"/>
      <c r="DU34" s="214"/>
      <c r="DV34" s="214"/>
      <c r="DW34" s="214"/>
      <c r="DX34" s="214"/>
      <c r="DY34" s="214"/>
      <c r="DZ34" s="214"/>
      <c r="EA34" s="214"/>
      <c r="EB34" s="214"/>
      <c r="EC34" s="214"/>
      <c r="ED34" s="214"/>
      <c r="EE34" s="214"/>
      <c r="EF34" s="214"/>
      <c r="EG34" s="214"/>
      <c r="EH34" s="214"/>
      <c r="EI34" s="214"/>
      <c r="EJ34" s="214"/>
      <c r="EK34" s="214"/>
      <c r="EL34" s="214"/>
      <c r="EM34" s="94"/>
      <c r="EN34" s="94"/>
      <c r="EO34" s="94"/>
      <c r="EP34" s="94"/>
      <c r="EQ34" s="94"/>
      <c r="ER34" s="94"/>
      <c r="ES34" s="94"/>
      <c r="ET34" s="94"/>
      <c r="EU34" s="94"/>
      <c r="EV34" s="94"/>
      <c r="EW34" s="94"/>
      <c r="EX34" s="94"/>
      <c r="EY34" s="94"/>
      <c r="EZ34" s="94"/>
      <c r="FA34" s="94"/>
      <c r="FB34" s="94"/>
      <c r="FC34" s="94"/>
      <c r="FD34" s="94"/>
      <c r="FE34" s="94"/>
      <c r="FF34" s="94"/>
      <c r="FG34" s="94"/>
      <c r="FH34" s="94"/>
      <c r="FI34" s="94"/>
      <c r="FJ34" s="94"/>
      <c r="FK34" s="95"/>
    </row>
    <row r="35" spans="1:167" x14ac:dyDescent="0.15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X35" s="215" t="s">
        <v>265</v>
      </c>
      <c r="BY35" s="216"/>
      <c r="BZ35" s="216"/>
      <c r="CA35" s="216"/>
      <c r="CB35" s="216"/>
      <c r="CC35" s="216"/>
      <c r="CD35" s="216"/>
      <c r="CE35" s="216"/>
      <c r="CF35" s="216"/>
      <c r="CG35" s="216"/>
      <c r="CH35" s="216"/>
      <c r="CI35" s="216"/>
      <c r="CJ35" s="216"/>
      <c r="CK35" s="216"/>
      <c r="CL35" s="216"/>
      <c r="CM35" s="216"/>
      <c r="CN35" s="216"/>
      <c r="CO35" s="216"/>
      <c r="CP35" s="216"/>
      <c r="CQ35" s="216"/>
      <c r="CR35" s="216"/>
      <c r="CS35" s="216"/>
      <c r="CT35" s="216"/>
      <c r="CU35" s="216"/>
      <c r="CV35" s="216"/>
      <c r="CW35" s="216"/>
      <c r="CX35" s="216"/>
      <c r="CY35" s="216"/>
      <c r="CZ35" s="216"/>
      <c r="DA35" s="216"/>
      <c r="DB35" s="216"/>
      <c r="DC35" s="216"/>
      <c r="DD35" s="216"/>
      <c r="DE35" s="216"/>
      <c r="DF35" s="216"/>
      <c r="DG35" s="216"/>
      <c r="DH35" s="216"/>
      <c r="DI35" s="216"/>
      <c r="DJ35" s="216"/>
      <c r="DK35" s="216"/>
      <c r="DL35" s="216"/>
      <c r="DM35" s="216"/>
      <c r="DN35" s="216"/>
      <c r="DO35" s="216"/>
      <c r="DP35" s="216"/>
      <c r="DQ35" s="216"/>
      <c r="DR35" s="216"/>
      <c r="DS35" s="216"/>
      <c r="DT35" s="216"/>
      <c r="DU35" s="216"/>
      <c r="DV35" s="216"/>
      <c r="DW35" s="216"/>
      <c r="DX35" s="216"/>
      <c r="DY35" s="216"/>
      <c r="DZ35" s="216"/>
      <c r="EA35" s="216"/>
      <c r="EB35" s="216"/>
      <c r="EC35" s="216"/>
      <c r="ED35" s="216"/>
      <c r="EE35" s="216"/>
      <c r="EF35" s="216"/>
      <c r="EG35" s="216"/>
      <c r="EH35" s="216"/>
      <c r="EI35" s="216"/>
      <c r="EJ35" s="216"/>
      <c r="EK35" s="216"/>
      <c r="EL35" s="216"/>
      <c r="EM35" s="96"/>
      <c r="EN35" s="96"/>
      <c r="EO35" s="96"/>
      <c r="EP35" s="96"/>
      <c r="EQ35" s="96"/>
      <c r="ER35" s="96"/>
      <c r="ES35" s="96"/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6"/>
      <c r="FF35" s="96"/>
      <c r="FG35" s="96"/>
      <c r="FH35" s="96"/>
      <c r="FI35" s="96"/>
      <c r="FJ35" s="96"/>
      <c r="FK35" s="97"/>
    </row>
    <row r="36" spans="1:167" x14ac:dyDescent="0.15">
      <c r="A36" s="76" t="s">
        <v>266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H36" s="210" t="s">
        <v>272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X36" s="98"/>
      <c r="BY36" s="76" t="s">
        <v>267</v>
      </c>
      <c r="CL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76"/>
      <c r="EL36" s="76"/>
      <c r="EM36" s="76"/>
      <c r="EN36" s="76"/>
      <c r="EO36" s="76"/>
      <c r="EP36" s="76"/>
      <c r="EQ36" s="76"/>
      <c r="ER36" s="76"/>
      <c r="ES36" s="76"/>
      <c r="ET36" s="76"/>
      <c r="EU36" s="76"/>
      <c r="EV36" s="76"/>
      <c r="EW36" s="76"/>
      <c r="EX36" s="76"/>
      <c r="EY36" s="76"/>
      <c r="EZ36" s="76"/>
      <c r="FA36" s="76"/>
      <c r="FB36" s="76"/>
      <c r="FC36" s="76"/>
      <c r="FD36" s="76"/>
      <c r="FE36" s="76"/>
      <c r="FF36" s="76"/>
      <c r="FG36" s="76"/>
      <c r="FH36" s="76"/>
      <c r="FI36" s="76"/>
      <c r="FJ36" s="76"/>
      <c r="FK36" s="99"/>
    </row>
    <row r="37" spans="1:167" x14ac:dyDescent="0.15">
      <c r="N37" s="201" t="s">
        <v>262</v>
      </c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H37" s="202" t="s">
        <v>263</v>
      </c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X37" s="98"/>
      <c r="BY37" s="76" t="s">
        <v>268</v>
      </c>
      <c r="CL37" s="210"/>
      <c r="CM37" s="210"/>
      <c r="CN37" s="210"/>
      <c r="CO37" s="210"/>
      <c r="CP37" s="210"/>
      <c r="CQ37" s="210"/>
      <c r="CR37" s="210"/>
      <c r="CS37" s="210"/>
      <c r="CT37" s="210"/>
      <c r="CU37" s="210"/>
      <c r="CV37" s="210"/>
      <c r="CW37" s="210"/>
      <c r="CX37" s="210"/>
      <c r="CZ37" s="210"/>
      <c r="DA37" s="210"/>
      <c r="DB37" s="210"/>
      <c r="DC37" s="210"/>
      <c r="DD37" s="210"/>
      <c r="DE37" s="210"/>
      <c r="DF37" s="210"/>
      <c r="DG37" s="210"/>
      <c r="DH37" s="210"/>
      <c r="DJ37" s="210"/>
      <c r="DK37" s="210"/>
      <c r="DL37" s="210"/>
      <c r="DM37" s="210"/>
      <c r="DN37" s="210"/>
      <c r="DO37" s="210"/>
      <c r="DP37" s="210"/>
      <c r="DQ37" s="210"/>
      <c r="DR37" s="210"/>
      <c r="DS37" s="210"/>
      <c r="DT37" s="210"/>
      <c r="DU37" s="210"/>
      <c r="DV37" s="210"/>
      <c r="DW37" s="210"/>
      <c r="DX37" s="210"/>
      <c r="DY37" s="210"/>
      <c r="DZ37" s="210"/>
      <c r="EA37" s="210"/>
      <c r="EC37" s="185"/>
      <c r="ED37" s="185"/>
      <c r="EE37" s="185"/>
      <c r="EF37" s="185"/>
      <c r="EG37" s="185"/>
      <c r="EH37" s="185"/>
      <c r="EI37" s="185"/>
      <c r="EJ37" s="185"/>
      <c r="EK37" s="185"/>
      <c r="EL37" s="185"/>
      <c r="FJ37" s="76"/>
      <c r="FK37" s="99"/>
    </row>
    <row r="38" spans="1:167" x14ac:dyDescent="0.15">
      <c r="A38" s="76" t="s">
        <v>267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X38" s="98"/>
      <c r="CL38" s="173" t="s">
        <v>269</v>
      </c>
      <c r="CM38" s="173"/>
      <c r="CN38" s="173"/>
      <c r="CO38" s="173"/>
      <c r="CP38" s="173"/>
      <c r="CQ38" s="173"/>
      <c r="CR38" s="173"/>
      <c r="CS38" s="173"/>
      <c r="CT38" s="173"/>
      <c r="CU38" s="173"/>
      <c r="CV38" s="173"/>
      <c r="CW38" s="173"/>
      <c r="CX38" s="173"/>
      <c r="CZ38" s="173" t="s">
        <v>262</v>
      </c>
      <c r="DA38" s="173"/>
      <c r="DB38" s="173"/>
      <c r="DC38" s="173"/>
      <c r="DD38" s="173"/>
      <c r="DE38" s="173"/>
      <c r="DF38" s="173"/>
      <c r="DG38" s="173"/>
      <c r="DH38" s="173"/>
      <c r="DJ38" s="173" t="s">
        <v>263</v>
      </c>
      <c r="DK38" s="173"/>
      <c r="DL38" s="173"/>
      <c r="DM38" s="173"/>
      <c r="DN38" s="173"/>
      <c r="DO38" s="173"/>
      <c r="DP38" s="173"/>
      <c r="DQ38" s="173"/>
      <c r="DR38" s="173"/>
      <c r="DS38" s="173"/>
      <c r="DT38" s="173"/>
      <c r="DU38" s="173"/>
      <c r="DV38" s="173"/>
      <c r="DW38" s="173"/>
      <c r="DX38" s="173"/>
      <c r="DY38" s="173"/>
      <c r="DZ38" s="173"/>
      <c r="EA38" s="173"/>
      <c r="EC38" s="173" t="s">
        <v>270</v>
      </c>
      <c r="ED38" s="173"/>
      <c r="EE38" s="173"/>
      <c r="EF38" s="173"/>
      <c r="EG38" s="173"/>
      <c r="EH38" s="173"/>
      <c r="EI38" s="173"/>
      <c r="EJ38" s="173"/>
      <c r="EK38" s="173"/>
      <c r="EL38" s="173"/>
      <c r="FJ38" s="100"/>
      <c r="FK38" s="99"/>
    </row>
    <row r="39" spans="1:167" ht="14.5" customHeight="1" x14ac:dyDescent="0.15">
      <c r="A39" s="76" t="s">
        <v>268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0"/>
      <c r="AN39" s="211" t="s">
        <v>272</v>
      </c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H39" s="212" t="s">
        <v>273</v>
      </c>
      <c r="BI39" s="212"/>
      <c r="BJ39" s="212"/>
      <c r="BK39" s="212"/>
      <c r="BL39" s="212"/>
      <c r="BM39" s="212"/>
      <c r="BN39" s="212"/>
      <c r="BO39" s="212"/>
      <c r="BP39" s="212"/>
      <c r="BQ39" s="212"/>
      <c r="BR39" s="212"/>
      <c r="BS39" s="212"/>
      <c r="BT39" s="212"/>
      <c r="BU39" s="212"/>
      <c r="BX39" s="98"/>
      <c r="BY39" s="208" t="s">
        <v>216</v>
      </c>
      <c r="BZ39" s="208"/>
      <c r="CA39" s="185"/>
      <c r="CB39" s="185"/>
      <c r="CC39" s="185"/>
      <c r="CD39" s="185"/>
      <c r="CE39" s="185"/>
      <c r="CF39" s="172" t="s">
        <v>216</v>
      </c>
      <c r="CG39" s="172"/>
      <c r="CH39" s="185"/>
      <c r="CI39" s="185"/>
      <c r="CJ39" s="185"/>
      <c r="CK39" s="185"/>
      <c r="CL39" s="185"/>
      <c r="CM39" s="185"/>
      <c r="CN39" s="185"/>
      <c r="CO39" s="185"/>
      <c r="CP39" s="185"/>
      <c r="CQ39" s="185"/>
      <c r="CR39" s="185"/>
      <c r="CS39" s="185"/>
      <c r="CT39" s="185"/>
      <c r="CU39" s="185"/>
      <c r="CV39" s="185"/>
      <c r="CW39" s="185"/>
      <c r="CX39" s="185"/>
      <c r="CY39" s="185"/>
      <c r="CZ39" s="185"/>
      <c r="DA39" s="185"/>
      <c r="DB39" s="185"/>
      <c r="DC39" s="185"/>
      <c r="DD39" s="185"/>
      <c r="DE39" s="208">
        <v>20</v>
      </c>
      <c r="DF39" s="208"/>
      <c r="DG39" s="208"/>
      <c r="DH39" s="208"/>
      <c r="DI39" s="171"/>
      <c r="DJ39" s="171"/>
      <c r="DK39" s="171"/>
      <c r="DL39" s="172" t="s">
        <v>217</v>
      </c>
      <c r="DM39" s="172"/>
      <c r="DN39" s="172"/>
      <c r="ED39" s="76"/>
      <c r="EE39" s="76"/>
      <c r="EF39" s="76"/>
      <c r="EG39" s="76"/>
      <c r="EK39" s="76"/>
      <c r="EL39" s="76"/>
      <c r="EM39" s="76"/>
      <c r="EN39" s="76"/>
      <c r="EO39" s="76"/>
      <c r="EP39" s="76"/>
      <c r="EQ39" s="76"/>
      <c r="ER39" s="76"/>
      <c r="ES39" s="76"/>
      <c r="ET39" s="76"/>
      <c r="EU39" s="76"/>
      <c r="EV39" s="76"/>
      <c r="EW39" s="76"/>
      <c r="EX39" s="76"/>
      <c r="EY39" s="76"/>
      <c r="EZ39" s="76"/>
      <c r="FA39" s="76"/>
      <c r="FB39" s="76"/>
      <c r="FC39" s="76"/>
      <c r="FD39" s="76"/>
      <c r="FE39" s="76"/>
      <c r="FF39" s="76"/>
      <c r="FG39" s="76"/>
      <c r="FH39" s="76"/>
      <c r="FI39" s="76"/>
      <c r="FJ39" s="76"/>
      <c r="FK39" s="99"/>
    </row>
    <row r="40" spans="1:167" s="93" customFormat="1" ht="11" thickBot="1" x14ac:dyDescent="0.2">
      <c r="N40" s="173" t="s">
        <v>269</v>
      </c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D40" s="173" t="s">
        <v>262</v>
      </c>
      <c r="AE40" s="173"/>
      <c r="AF40" s="173"/>
      <c r="AG40" s="173"/>
      <c r="AH40" s="173"/>
      <c r="AI40" s="173"/>
      <c r="AJ40" s="173"/>
      <c r="AK40" s="173"/>
      <c r="AL40" s="173"/>
      <c r="AM40" s="173"/>
      <c r="AO40" s="173" t="s">
        <v>263</v>
      </c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H40" s="209" t="s">
        <v>270</v>
      </c>
      <c r="BI40" s="209"/>
      <c r="BJ40" s="209"/>
      <c r="BK40" s="209"/>
      <c r="BL40" s="209"/>
      <c r="BM40" s="209"/>
      <c r="BN40" s="209"/>
      <c r="BO40" s="209"/>
      <c r="BP40" s="209"/>
      <c r="BQ40" s="209"/>
      <c r="BR40" s="209"/>
      <c r="BS40" s="209"/>
      <c r="BT40" s="209"/>
      <c r="BU40" s="209"/>
      <c r="BX40" s="101"/>
      <c r="BY40" s="102"/>
      <c r="BZ40" s="102"/>
      <c r="CA40" s="102"/>
      <c r="CB40" s="102"/>
      <c r="CC40" s="102"/>
      <c r="CD40" s="102"/>
      <c r="CE40" s="102"/>
      <c r="CF40" s="102"/>
      <c r="CG40" s="102"/>
      <c r="CH40" s="102"/>
      <c r="CI40" s="102"/>
      <c r="CJ40" s="102"/>
      <c r="CK40" s="102"/>
      <c r="CL40" s="102"/>
      <c r="CM40" s="102"/>
      <c r="CN40" s="102"/>
      <c r="CO40" s="102"/>
      <c r="CP40" s="102"/>
      <c r="CQ40" s="102"/>
      <c r="CR40" s="102"/>
      <c r="CS40" s="102"/>
      <c r="CT40" s="102"/>
      <c r="CU40" s="102"/>
      <c r="CV40" s="102"/>
      <c r="CW40" s="102"/>
      <c r="CX40" s="102"/>
      <c r="CY40" s="102"/>
      <c r="CZ40" s="102"/>
      <c r="DA40" s="102"/>
      <c r="DB40" s="102"/>
      <c r="DC40" s="102"/>
      <c r="DD40" s="102"/>
      <c r="DE40" s="102"/>
      <c r="DF40" s="102"/>
      <c r="DG40" s="102"/>
      <c r="DH40" s="102"/>
      <c r="DI40" s="102"/>
      <c r="DJ40" s="102"/>
      <c r="DK40" s="102"/>
      <c r="DL40" s="102"/>
      <c r="DM40" s="102"/>
      <c r="DN40" s="102"/>
      <c r="DO40" s="102"/>
      <c r="DP40" s="102"/>
      <c r="DQ40" s="102"/>
      <c r="DR40" s="102"/>
      <c r="DS40" s="102"/>
      <c r="DT40" s="102"/>
      <c r="DU40" s="102"/>
      <c r="DV40" s="102"/>
      <c r="DW40" s="102"/>
      <c r="DX40" s="102"/>
      <c r="DY40" s="102"/>
      <c r="DZ40" s="102"/>
      <c r="EA40" s="102"/>
      <c r="EB40" s="102"/>
      <c r="EC40" s="102"/>
      <c r="ED40" s="102"/>
      <c r="EE40" s="102"/>
      <c r="EF40" s="102"/>
      <c r="EG40" s="102"/>
      <c r="EH40" s="102"/>
      <c r="EI40" s="102"/>
      <c r="EJ40" s="102"/>
      <c r="EK40" s="102"/>
      <c r="EL40" s="102"/>
      <c r="EM40" s="102"/>
      <c r="EN40" s="102"/>
      <c r="EO40" s="102"/>
      <c r="EP40" s="102"/>
      <c r="EQ40" s="102"/>
      <c r="ER40" s="102"/>
      <c r="ES40" s="102"/>
      <c r="ET40" s="102"/>
      <c r="EU40" s="102"/>
      <c r="EV40" s="102"/>
      <c r="EW40" s="102"/>
      <c r="EX40" s="102"/>
      <c r="EY40" s="102"/>
      <c r="EZ40" s="102"/>
      <c r="FA40" s="102"/>
      <c r="FB40" s="102"/>
      <c r="FC40" s="102"/>
      <c r="FD40" s="102"/>
      <c r="FE40" s="102"/>
      <c r="FF40" s="102"/>
      <c r="FG40" s="102"/>
      <c r="FH40" s="102"/>
      <c r="FI40" s="102"/>
      <c r="FJ40" s="102"/>
      <c r="FK40" s="103"/>
    </row>
    <row r="41" spans="1:167" s="76" customFormat="1" ht="11" x14ac:dyDescent="0.15">
      <c r="A41" s="208" t="s">
        <v>216</v>
      </c>
      <c r="B41" s="208"/>
      <c r="C41" s="185"/>
      <c r="D41" s="185"/>
      <c r="E41" s="185"/>
      <c r="F41" s="185"/>
      <c r="G41" s="185"/>
      <c r="H41" s="172" t="s">
        <v>216</v>
      </c>
      <c r="I41" s="172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5"/>
      <c r="AG41" s="208">
        <v>20</v>
      </c>
      <c r="AH41" s="208"/>
      <c r="AI41" s="208"/>
      <c r="AJ41" s="208"/>
      <c r="AK41" s="171"/>
      <c r="AL41" s="171"/>
      <c r="AM41" s="171"/>
      <c r="AN41" s="172" t="s">
        <v>217</v>
      </c>
      <c r="AO41" s="172"/>
      <c r="AP41" s="172"/>
    </row>
    <row r="42" spans="1:167" s="76" customFormat="1" ht="11" x14ac:dyDescent="0.15"/>
  </sheetData>
  <mergeCells count="138">
    <mergeCell ref="AO15:EL16"/>
    <mergeCell ref="A28:AD28"/>
    <mergeCell ref="AE28:AN28"/>
    <mergeCell ref="AO28:AX28"/>
    <mergeCell ref="AY28:BH28"/>
    <mergeCell ref="BI28:BR28"/>
    <mergeCell ref="BS28:CM28"/>
    <mergeCell ref="CN28:DA28"/>
    <mergeCell ref="DB28:DO28"/>
    <mergeCell ref="DP28:EM28"/>
    <mergeCell ref="A19:AD23"/>
    <mergeCell ref="AE19:AN23"/>
    <mergeCell ref="AO19:AX23"/>
    <mergeCell ref="AY19:BH23"/>
    <mergeCell ref="BI19:CM19"/>
    <mergeCell ref="CN19:DO22"/>
    <mergeCell ref="BI23:BR23"/>
    <mergeCell ref="BS23:CM23"/>
    <mergeCell ref="CN23:DA23"/>
    <mergeCell ref="DB23:DO23"/>
    <mergeCell ref="BI20:CM20"/>
    <mergeCell ref="CB21:CD21"/>
    <mergeCell ref="A25:AD25"/>
    <mergeCell ref="AE25:AN25"/>
    <mergeCell ref="EN23:FK23"/>
    <mergeCell ref="EN28:FK28"/>
    <mergeCell ref="B3:EX3"/>
    <mergeCell ref="B4:EI4"/>
    <mergeCell ref="EJ4:EM4"/>
    <mergeCell ref="EN4:EX4"/>
    <mergeCell ref="EZ4:FK4"/>
    <mergeCell ref="EZ5:FK5"/>
    <mergeCell ref="EZ6:FK6"/>
    <mergeCell ref="AO7:EL8"/>
    <mergeCell ref="EZ7:FK8"/>
    <mergeCell ref="EZ9:FK11"/>
    <mergeCell ref="AY10:BZ11"/>
    <mergeCell ref="AO12:EL12"/>
    <mergeCell ref="EZ12:FK12"/>
    <mergeCell ref="AR6:AV6"/>
    <mergeCell ref="AW6:AX6"/>
    <mergeCell ref="AY6:BU6"/>
    <mergeCell ref="BV6:BY6"/>
    <mergeCell ref="BZ6:CB6"/>
    <mergeCell ref="CC6:CE6"/>
    <mergeCell ref="AO13:EL14"/>
    <mergeCell ref="EZ13:FK13"/>
    <mergeCell ref="EZ14:FK14"/>
    <mergeCell ref="AO25:AX25"/>
    <mergeCell ref="AY25:BH25"/>
    <mergeCell ref="BI25:BR25"/>
    <mergeCell ref="BS25:CM25"/>
    <mergeCell ref="A24:AD24"/>
    <mergeCell ref="AE24:AN24"/>
    <mergeCell ref="AO24:AX24"/>
    <mergeCell ref="AY24:BH24"/>
    <mergeCell ref="BI24:BR24"/>
    <mergeCell ref="BS24:CM24"/>
    <mergeCell ref="A26:AD26"/>
    <mergeCell ref="AE26:AN26"/>
    <mergeCell ref="AO26:AX26"/>
    <mergeCell ref="AY26:BH26"/>
    <mergeCell ref="BI26:BR26"/>
    <mergeCell ref="BS26:CM26"/>
    <mergeCell ref="EZ31:FK31"/>
    <mergeCell ref="N32:AF32"/>
    <mergeCell ref="AH32:BF32"/>
    <mergeCell ref="EZ32:FK32"/>
    <mergeCell ref="EN27:FK27"/>
    <mergeCell ref="AE27:AN27"/>
    <mergeCell ref="AO27:AX27"/>
    <mergeCell ref="A27:AD27"/>
    <mergeCell ref="AY27:BH27"/>
    <mergeCell ref="BI27:BR27"/>
    <mergeCell ref="BS27:CM27"/>
    <mergeCell ref="CN27:DA27"/>
    <mergeCell ref="DB27:DO27"/>
    <mergeCell ref="DP27:EM27"/>
    <mergeCell ref="BY39:BZ39"/>
    <mergeCell ref="CA39:CE39"/>
    <mergeCell ref="BX34:EL34"/>
    <mergeCell ref="BX35:EL35"/>
    <mergeCell ref="N36:AF36"/>
    <mergeCell ref="AH36:BF36"/>
    <mergeCell ref="N37:AF37"/>
    <mergeCell ref="AH37:BF37"/>
    <mergeCell ref="CL37:CX37"/>
    <mergeCell ref="CZ37:DH37"/>
    <mergeCell ref="DJ37:EA37"/>
    <mergeCell ref="EC37:EL37"/>
    <mergeCell ref="N33:AF33"/>
    <mergeCell ref="AH33:BF33"/>
    <mergeCell ref="BS29:CM29"/>
    <mergeCell ref="CN29:DA29"/>
    <mergeCell ref="DB29:DO29"/>
    <mergeCell ref="DP29:EM29"/>
    <mergeCell ref="A41:B41"/>
    <mergeCell ref="C41:G41"/>
    <mergeCell ref="H41:I41"/>
    <mergeCell ref="J41:AF41"/>
    <mergeCell ref="AG41:AJ41"/>
    <mergeCell ref="AK41:AM41"/>
    <mergeCell ref="CF39:CG39"/>
    <mergeCell ref="CH39:DD39"/>
    <mergeCell ref="DE39:DH39"/>
    <mergeCell ref="N40:AB40"/>
    <mergeCell ref="AD40:AM40"/>
    <mergeCell ref="AO40:BF40"/>
    <mergeCell ref="BH40:BU40"/>
    <mergeCell ref="N39:AB39"/>
    <mergeCell ref="AN41:AP41"/>
    <mergeCell ref="AN39:BF39"/>
    <mergeCell ref="AD39:AM39"/>
    <mergeCell ref="BH39:BU39"/>
    <mergeCell ref="DY1:FL1"/>
    <mergeCell ref="DI39:DK39"/>
    <mergeCell ref="DL39:DN39"/>
    <mergeCell ref="CL38:CX38"/>
    <mergeCell ref="CZ38:DH38"/>
    <mergeCell ref="DJ38:EA38"/>
    <mergeCell ref="EC38:EL38"/>
    <mergeCell ref="CN26:DA26"/>
    <mergeCell ref="DB26:DO26"/>
    <mergeCell ref="DP26:EM26"/>
    <mergeCell ref="EN26:FK26"/>
    <mergeCell ref="EN29:FK29"/>
    <mergeCell ref="CN24:DA24"/>
    <mergeCell ref="DB24:DO24"/>
    <mergeCell ref="DP24:EM24"/>
    <mergeCell ref="EN24:FK24"/>
    <mergeCell ref="EZ15:FK16"/>
    <mergeCell ref="EZ17:FK17"/>
    <mergeCell ref="DP19:FK22"/>
    <mergeCell ref="CN25:DA25"/>
    <mergeCell ref="DB25:DO25"/>
    <mergeCell ref="DP25:EM25"/>
    <mergeCell ref="EN25:FK25"/>
    <mergeCell ref="DP23:EM23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Иные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Microsoft Office</cp:lastModifiedBy>
  <cp:lastPrinted>2018-08-03T06:04:09Z</cp:lastPrinted>
  <dcterms:created xsi:type="dcterms:W3CDTF">2016-05-25T03:20:39Z</dcterms:created>
  <dcterms:modified xsi:type="dcterms:W3CDTF">2018-12-07T09:13:33Z</dcterms:modified>
  <dc:description>exif_MSED_691ca473195455be3301994df51840b4673805c7dc8df5ad2134a7260d868e06</dc:description>
</cp:coreProperties>
</file>