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3250" windowHeight="12600"/>
  </bookViews>
  <sheets>
    <sheet name="Лист1" sheetId="1" r:id="rId1"/>
  </sheets>
  <definedNames>
    <definedName name="_xlnm.Print_Titles" localSheetId="0">Лист1!$4:$4</definedName>
  </definedNames>
  <calcPr calcId="125725"/>
</workbook>
</file>

<file path=xl/calcChain.xml><?xml version="1.0" encoding="utf-8"?>
<calcChain xmlns="http://schemas.openxmlformats.org/spreadsheetml/2006/main">
  <c r="F11" i="1"/>
  <c r="F12"/>
  <c r="F13"/>
  <c r="F15"/>
  <c r="F18"/>
  <c r="F20"/>
  <c r="F21"/>
  <c r="F26"/>
  <c r="F28"/>
  <c r="F30"/>
  <c r="F33"/>
  <c r="F36"/>
  <c r="F40"/>
  <c r="F43"/>
  <c r="F48"/>
  <c r="F54"/>
  <c r="F56"/>
  <c r="F58"/>
  <c r="F60"/>
  <c r="F62"/>
  <c r="F64"/>
  <c r="F66"/>
  <c r="F7"/>
  <c r="F10"/>
  <c r="D65"/>
  <c r="D63"/>
  <c r="D61"/>
  <c r="D59"/>
  <c r="D57"/>
  <c r="D55"/>
  <c r="D53"/>
  <c r="D52" s="1"/>
  <c r="D51" s="1"/>
  <c r="D50" s="1"/>
  <c r="E53"/>
  <c r="E52" s="1"/>
  <c r="E55"/>
  <c r="F55" s="1"/>
  <c r="E57"/>
  <c r="F57" s="1"/>
  <c r="E59"/>
  <c r="F59" s="1"/>
  <c r="E61"/>
  <c r="F61" s="1"/>
  <c r="E63"/>
  <c r="F63" s="1"/>
  <c r="E65"/>
  <c r="F65" s="1"/>
  <c r="E47"/>
  <c r="F47" s="1"/>
  <c r="D47"/>
  <c r="E44"/>
  <c r="E41" s="1"/>
  <c r="E39"/>
  <c r="E38" s="1"/>
  <c r="F38" s="1"/>
  <c r="E42"/>
  <c r="F42" s="1"/>
  <c r="D42"/>
  <c r="D41" s="1"/>
  <c r="D39"/>
  <c r="D38" s="1"/>
  <c r="E35"/>
  <c r="E34" s="1"/>
  <c r="F34" s="1"/>
  <c r="D35"/>
  <c r="D34" s="1"/>
  <c r="E32"/>
  <c r="E31" s="1"/>
  <c r="F31" s="1"/>
  <c r="D32"/>
  <c r="D31" s="1"/>
  <c r="E29"/>
  <c r="F29" s="1"/>
  <c r="D29"/>
  <c r="E27"/>
  <c r="F27" s="1"/>
  <c r="D27"/>
  <c r="E25"/>
  <c r="F25" s="1"/>
  <c r="D25"/>
  <c r="E17"/>
  <c r="F17" s="1"/>
  <c r="E19"/>
  <c r="F19" s="1"/>
  <c r="D19"/>
  <c r="D17"/>
  <c r="E14"/>
  <c r="F14" s="1"/>
  <c r="D14"/>
  <c r="E6"/>
  <c r="F6" s="1"/>
  <c r="E9"/>
  <c r="E8" s="1"/>
  <c r="D9"/>
  <c r="D8" s="1"/>
  <c r="D6"/>
  <c r="F52" l="1"/>
  <c r="E51"/>
  <c r="F8"/>
  <c r="F41"/>
  <c r="F53"/>
  <c r="E16"/>
  <c r="F16" s="1"/>
  <c r="F32"/>
  <c r="D16"/>
  <c r="F39"/>
  <c r="F35"/>
  <c r="F9"/>
  <c r="E24"/>
  <c r="F24" s="1"/>
  <c r="D37"/>
  <c r="D49" s="1"/>
  <c r="D5" s="1"/>
  <c r="D67" s="1"/>
  <c r="D22"/>
  <c r="D24"/>
  <c r="D23" s="1"/>
  <c r="E37"/>
  <c r="E23" l="1"/>
  <c r="F23" s="1"/>
  <c r="F37"/>
  <c r="E50"/>
  <c r="F51"/>
  <c r="E22"/>
  <c r="F50" l="1"/>
  <c r="E49"/>
  <c r="F49" s="1"/>
  <c r="F22"/>
  <c r="E5" l="1"/>
  <c r="F5" l="1"/>
  <c r="E67"/>
  <c r="F67" s="1"/>
</calcChain>
</file>

<file path=xl/sharedStrings.xml><?xml version="1.0" encoding="utf-8"?>
<sst xmlns="http://schemas.openxmlformats.org/spreadsheetml/2006/main" count="130" uniqueCount="130">
  <si>
    <t>Коды бюджетной  классификации Российской Федерации</t>
  </si>
  <si>
    <t>Наименование источника</t>
  </si>
  <si>
    <t>Сумма</t>
  </si>
  <si>
    <t>000 1 00 00000 00 0000 000</t>
  </si>
  <si>
    <t>НАЛОГОВЫЕ И НЕНАЛОГОВЫЕ ДОХОДЫ</t>
  </si>
  <si>
    <t>000 1 01 00000 00 0000 000</t>
  </si>
  <si>
    <t>Налоги  на прибыль, доходы</t>
  </si>
  <si>
    <t>000 1 01 02000 01 0000 110</t>
  </si>
  <si>
    <t xml:space="preserve">Налог на доходы физических лиц (10%)       </t>
  </si>
  <si>
    <t>000 1 03 00000 00 0000 000</t>
  </si>
  <si>
    <t>Налоги на товары (работы, услуги)</t>
  </si>
  <si>
    <t>000 1 03 02000 01 0000 110</t>
  </si>
  <si>
    <t>Акцизы по подакцизным товарам (продукции)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</si>
  <si>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</si>
  <si>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</si>
  <si>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</si>
  <si>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</si>
  <si>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</si>
  <si>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</si>
  <si>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</si>
  <si>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</si>
  <si>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</si>
  <si>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</si>
  <si>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000 1 05 03000 01 0000 110</t>
  </si>
  <si>
    <t xml:space="preserve">Единый сельскохозяйственный налог </t>
  </si>
  <si>
    <t>000 1 06 00000 00 0000 000</t>
  </si>
  <si>
    <t>Налоги на имущество</t>
  </si>
  <si>
    <t>000 1 06 01000 00 0000 110</t>
  </si>
  <si>
    <t xml:space="preserve">Налог на имущество физических лиц </t>
  </si>
  <si>
    <t>000 1 06 01030 13 0000 110</t>
  </si>
  <si>
    <t>000 1 06 06000 00 0000 110</t>
  </si>
  <si>
    <t>Земельный налог</t>
  </si>
  <si>
    <t>000 1 06 0633 13 0000 110</t>
  </si>
  <si>
    <t>Земельный налог с организаций, обладающих земельным участком, расположенным в границах городских поселений</t>
  </si>
  <si>
    <t>000 1 06 06043 13 0000 110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</si>
  <si>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</si>
  <si>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НАЛОГОВЫЕ ДОХОДЫ:</t>
  </si>
  <si>
    <t>000 1 11 00000 00 0000 000</t>
  </si>
  <si>
    <t>Доходы от использования имущества, находящегося  в государственной и муниципальной собственности</t>
  </si>
  <si>
    <t>000 1 11 05000 00 0000 120</t>
  </si>
  <si>
    <t xml:space="preserve">Доходы, получаемые в виде арендной либо иной 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казенных): 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</si>
  <si>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</si>
  <si>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также средства от продажи пава на заключение договоров аренды указанных земельных участков</t>
  </si>
  <si>
    <t>789 1 11 05013 13 0000 120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</si>
  <si>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</si>
  <si>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</si>
  <si>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 казну городских поселений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</si>
  <si>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</si>
  <si>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 и автономных учреждений, а также имущества государственных и муниципальных унитарных предприятий в том числе казенных)</t>
  </si>
  <si>
    <t>000 1 11 09040 00 0000 120</t>
  </si>
  <si>
    <t>Прочие поступления  от использования имущества, находящегося в государственной и муниципальной собственности (за исключением имущества бюджетных  и автономных учреждений, а также имущества государственных и муниципальных унитарных предприятий в том числе казенных)</t>
  </si>
  <si>
    <t>000 1 14 00000 00 0000 000</t>
  </si>
  <si>
    <t>Доходы от продажи материальных и нематериальных активов</t>
  </si>
  <si>
    <t>000 1 14  02000 00 0000 000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</si>
  <si>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предприятием, в том числе казенных)</t>
  </si>
  <si>
    <t>000 1 14  02050 13 0000 410</t>
  </si>
  <si>
    <t>789 1 14  02053 13 0000 410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</si>
  <si>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</si>
  <si>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</si>
  <si>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</si>
  <si>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000 1 14  06010 00 0000 430</t>
  </si>
  <si>
    <t xml:space="preserve">Доходы от продажи земельных участков, государственная собственность на которые не разграничена </t>
  </si>
  <si>
    <t>000 1 17 05000 00 0000 180</t>
  </si>
  <si>
    <t>Прочие неналоговые доходы</t>
  </si>
  <si>
    <t>700 1 17 05050 13 0000 180</t>
  </si>
  <si>
    <t>НЕНАЛОГОВЫЕ ДОХОДЫ:</t>
  </si>
  <si>
    <t>000 2 00 00 000 00 0000 000</t>
  </si>
  <si>
    <t>БЕЗВОЗМЕЗДНЫЕ ПОСТУПЛЕНИЯ</t>
  </si>
  <si>
    <t>000 2 02 00 000 00 0000 000</t>
  </si>
  <si>
    <t>БЕЗВОЗМЕЗДНЫЕ ПОСТУПЛЕНИЯ ОТ ДРУГИХ БЮДЖЕТОВ БЮДЖЕТНОЙ СИСТЕМЫ РОССИЙСКОЙ ФЕДЕРАЦИИ</t>
  </si>
  <si>
    <t>000 2 02 20 302 00 0000 151</t>
  </si>
  <si>
    <t>000 2 02 20 303 00 0000 151</t>
  </si>
  <si>
    <t>Субсидии бюджетам муниципальных образований на обеспечение мероприятий по модернизации систем коммунальной инфраструктуры за счет средств бюджетов</t>
  </si>
  <si>
    <t>Субсидии бюджетам городских поселений на обеспечение мероприятий по модернизации систем коммунальной инфраструктуры за счет средств бюджетов</t>
  </si>
  <si>
    <t xml:space="preserve">ВСЕГО ДОХОДОВ </t>
  </si>
  <si>
    <t>000 2 18 00 000 00 0000 000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</si>
  <si>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</si>
  <si>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</si>
  <si>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</si>
  <si>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</si>
  <si>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000 2 02 20216 00 0000 151
</t>
  </si>
  <si>
    <t>Прочие межбюджетные трансферты, передаваемые бюджетам</t>
  </si>
  <si>
    <t>Прочие субсидии</t>
  </si>
  <si>
    <t xml:space="preserve">000 2 02 29999 00 0000 151
</t>
  </si>
  <si>
    <t xml:space="preserve">Прочие субсидии бюджетам городских поселений
</t>
  </si>
  <si>
    <t>000 2 02 49999 00 0000 151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</si>
  <si>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</si>
  <si>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Налог на имущество физических лиц,  взимаемый  по  ставкам, применяемым к объектам налогообложения, расположенным в границах городских поселений</t>
  </si>
  <si>
    <t xml:space="preserve"> -доходы,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</si>
  <si>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000 1 11 05020 00 0000 120    </t>
  </si>
  <si>
    <t xml:space="preserve"> -доходы,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</si>
  <si>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000 1 11 05070 00 0000 120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</si>
  <si>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</si>
  <si>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 (в т.ч.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</si>
  <si>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</si>
  <si>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Прочие неналоговые доходы бюджетов городских поселений</t>
  </si>
  <si>
    <t xml:space="preserve">700 2 02 20216 13 0000 151
</t>
  </si>
  <si>
    <t xml:space="preserve">700 2 02 20302 13 0000 151
</t>
  </si>
  <si>
    <t>700 2 02 20 303 13 0000 151</t>
  </si>
  <si>
    <t>700 2 02 29999 13 0000 151</t>
  </si>
  <si>
    <t>700 2 02 49999 13 0000 151</t>
  </si>
  <si>
    <t>700 2 18 60 010 13 0000 151</t>
  </si>
  <si>
    <t>700 2 02 25555 13 0000 151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</si>
  <si>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</si>
  <si>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000 2 02 25555 00 0000 151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</si>
  <si>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</si>
  <si>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</si>
  <si>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</si>
  <si>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000 1 11 05310 00 0000 120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</si>
  <si>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</si>
  <si>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</si>
  <si>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% исполнения</t>
  </si>
  <si>
    <t>Исполнение  за2018г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</si>
  <si>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</si>
  <si>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</si>
  <si>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</si>
  <si>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000 1 14  06020 00 0000 430</t>
  </si>
  <si>
    <t>000 1 16  00000 00 0000 430</t>
  </si>
  <si>
    <t>Штрафы, санкции, возмещение ущерба</t>
  </si>
  <si>
    <t>Субсидии бюджетам бюджетной системы Российской Федерации (межбюджетные субсидии)</t>
  </si>
  <si>
    <t>000 2 02 20 000 00 0000 000</t>
  </si>
  <si>
    <t>Прочие межбюджетные трансферты, передаваемые бюджетам городских поселений</t>
  </si>
  <si>
    <t>789 1 14  06013 13 0000 430</t>
  </si>
  <si>
    <t>789 1 14  06025 13 0000 430</t>
  </si>
  <si>
    <t>789 1 11 09045 13 0000 120</t>
  </si>
  <si>
    <t>789 1 11 05075 13 0000 120</t>
  </si>
  <si>
    <t>789 1 11 05313 13 0000 120</t>
  </si>
  <si>
    <t xml:space="preserve">789 1 11 05025 13 0000 120    </t>
  </si>
  <si>
    <t>Поступление доходов в бюджет города Пушкино за 2018 год</t>
  </si>
  <si>
    <r>
      <t xml:space="preserve"> Приложение №1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Совета депутатов города Пушкино 
от "   "          2019 г.  №</t>
    </r>
    <r>
      <rPr>
        <sz val="8"/>
        <color theme="0"/>
        <rFont val="Arial"/>
        <family val="2"/>
        <charset val="204"/>
      </rPr>
      <t>риоппапарпр</t>
    </r>
    <r>
      <rPr>
        <sz val="8"/>
        <color indexed="8"/>
        <rFont val="Arial"/>
        <family val="2"/>
        <charset val="204"/>
      </rPr>
      <t xml:space="preserve">
«Об исполнении бюджета города Пушкино за 2018 год»</t>
    </r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</si>
</sst>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0"/>
      <name val="Arial"/>
      <family val="2"/>
      <charset val="204"/>
    </font>
    <font>
      <b/>
      <sz val="8"/>
      <color indexed="8"/>
      <name val="Arial"/>
      <family val="2"/>
      <charset val="204"/>
    </font>
    <font>
      <sz val="9"/>
      <color theme="1"/>
      <name val="Arial"/>
      <family val="2"/>
      <charset val="204"/>
    </font>
    <font>
      <sz val="8"/>
      <color theme="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Protection="0"/>
  </cellStyleXfs>
  <cellXfs count="49">
    <xf numFmtId="0" fontId="0" fillId="0" borderId="0" xfId="0"/>
    <xf numFmtId="0" fontId="1" fillId="0" borderId="0" xfId="0" applyFont="1" applyFill="1"/>
    <xf numFmtId="0" fontId="2" fillId="0" borderId="0" xfId="0" applyNumberFormat="1" applyFont="1" applyFill="1" applyBorder="1" applyAlignment="1" applyProtection="1">
      <alignment vertical="top" wrapText="1"/>
      <protection locked="0" hidden="1"/>
    </xf>
    <xf numFmtId="0" fontId="4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Border="1"/>
    <xf numFmtId="0" fontId="6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/>
    </xf>
    <xf numFmtId="0" fontId="6" fillId="0" borderId="1" xfId="0" applyFont="1" applyFill="1" applyBorder="1" applyAlignment="1">
      <alignment horizontal="justify" vertical="center"/>
    </xf>
    <xf numFmtId="0" fontId="5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10" fillId="0" borderId="0" xfId="0" applyFont="1" applyFill="1"/>
    <xf numFmtId="0" fontId="1" fillId="0" borderId="2" xfId="0" applyFont="1" applyFill="1" applyBorder="1"/>
    <xf numFmtId="0" fontId="1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3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justify" vertical="center"/>
    </xf>
    <xf numFmtId="0" fontId="2" fillId="0" borderId="0" xfId="1" applyNumberFormat="1" applyFont="1" applyFill="1" applyBorder="1" applyAlignment="1" applyProtection="1">
      <alignment vertical="top" wrapText="1"/>
      <protection locked="0" hidden="1"/>
    </xf>
    <xf numFmtId="0" fontId="1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/>
    </xf>
    <xf numFmtId="4" fontId="7" fillId="0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/>
    </xf>
    <xf numFmtId="4" fontId="11" fillId="0" borderId="1" xfId="0" applyNumberFormat="1" applyFont="1" applyFill="1" applyBorder="1" applyAlignment="1">
      <alignment horizontal="right" vertical="center"/>
    </xf>
    <xf numFmtId="4" fontId="12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/>
    </xf>
    <xf numFmtId="0" fontId="12" fillId="0" borderId="1" xfId="0" applyFont="1" applyBorder="1" applyAlignment="1">
      <alignment horizontal="right" wrapText="1"/>
    </xf>
    <xf numFmtId="0" fontId="1" fillId="0" borderId="0" xfId="1" applyNumberFormat="1" applyFont="1" applyFill="1" applyBorder="1" applyAlignment="1" applyProtection="1">
      <alignment horizontal="right" vertical="top" wrapText="1"/>
      <protection locked="0" hidden="1"/>
    </xf>
  </cellXfs>
  <cellStyles count="2">
    <cellStyle name="Обычный" xfId="0" builtinId="0"/>
    <cellStyle name="Обычный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7"/>
  <sheetViews>
    <sheetView tabSelected="1" topLeftCell="B1" workbookViewId="0">
      <selection activeCell="G8" sqref="G8"/>
    </sheetView>
  </sheetViews>
  <sheetFormatPr defaultColWidth="9.140625" defaultRowHeight="14.25"/>
  <cols>
    <col min="1" max="1" width="18.5703125" style="1" hidden="1" customWidth="1"/>
    <col min="2" max="2" width="23.5703125" style="15" customWidth="1"/>
    <col min="3" max="3" width="71.28515625" style="16" customWidth="1"/>
    <col min="4" max="6" width="12.28515625" style="1" customWidth="1"/>
    <col min="7" max="16384" width="9.140625" style="1"/>
  </cols>
  <sheetData>
    <row r="1" spans="1:9" ht="68.25" customHeight="1">
      <c r="B1" s="48" t="s">
        <v>129</v>
      </c>
      <c r="C1" s="48"/>
      <c r="D1" s="48"/>
      <c r="E1" s="48"/>
      <c r="F1" s="48"/>
      <c r="G1" s="17"/>
      <c r="H1" s="2"/>
      <c r="I1" s="2"/>
    </row>
    <row r="2" spans="1:9" ht="22.5" customHeight="1">
      <c r="B2" s="44" t="s">
        <v>128</v>
      </c>
      <c r="C2" s="44"/>
      <c r="D2" s="44"/>
      <c r="E2" s="44"/>
      <c r="F2" s="44"/>
    </row>
    <row r="3" spans="1:9" ht="15">
      <c r="B3" s="3"/>
      <c r="C3" s="4"/>
    </row>
    <row r="4" spans="1:9" ht="48" customHeight="1">
      <c r="A4" s="5"/>
      <c r="B4" s="28" t="s">
        <v>0</v>
      </c>
      <c r="C4" s="29" t="s">
        <v>1</v>
      </c>
      <c r="D4" s="30" t="s">
        <v>2</v>
      </c>
      <c r="E4" s="30" t="s">
        <v>112</v>
      </c>
      <c r="F4" s="30" t="s">
        <v>111</v>
      </c>
    </row>
    <row r="5" spans="1:9" ht="11.25">
      <c r="A5" s="5"/>
      <c r="B5" s="31" t="s">
        <v>3</v>
      </c>
      <c r="C5" s="32" t="s">
        <v>4</v>
      </c>
      <c r="D5" s="20">
        <f>D22+D49</f>
        <v>724636.48600000003</v>
      </c>
      <c r="E5" s="20">
        <f>E22+E49</f>
        <v>768926.77506000001</v>
      </c>
      <c r="F5" s="26">
        <f>E5/D5*100</f>
        <v>106.11206997103923</v>
      </c>
    </row>
    <row r="6" spans="1:9" ht="11.25">
      <c r="B6" s="33" t="s">
        <v>5</v>
      </c>
      <c r="C6" s="6" t="s">
        <v>6</v>
      </c>
      <c r="D6" s="20">
        <f>D7</f>
        <v>254793.59</v>
      </c>
      <c r="E6" s="20">
        <f>E7</f>
        <v>258602.62346</v>
      </c>
      <c r="F6" s="26">
        <f t="shared" ref="F6:F67" si="0">E6/D6*100</f>
        <v>101.49494869945512</v>
      </c>
    </row>
    <row r="7" spans="1:9" ht="11.25">
      <c r="B7" s="19" t="s">
        <v>7</v>
      </c>
      <c r="C7" s="7" t="s">
        <v>8</v>
      </c>
      <c r="D7" s="24">
        <v>254793.59</v>
      </c>
      <c r="E7" s="24">
        <v>258602.62346</v>
      </c>
      <c r="F7" s="26">
        <f t="shared" si="0"/>
        <v>101.49494869945512</v>
      </c>
    </row>
    <row r="8" spans="1:9" ht="11.25">
      <c r="B8" s="33" t="s">
        <v>9</v>
      </c>
      <c r="C8" s="8" t="s">
        <v>10</v>
      </c>
      <c r="D8" s="20">
        <f>D9</f>
        <v>23348.100000000002</v>
      </c>
      <c r="E8" s="20">
        <f>E9</f>
        <v>23638.288130000001</v>
      </c>
      <c r="F8" s="26">
        <f t="shared" si="0"/>
        <v>101.24287685079298</v>
      </c>
    </row>
    <row r="9" spans="1:9" ht="11.25">
      <c r="B9" s="33" t="s">
        <v>11</v>
      </c>
      <c r="C9" s="8" t="s">
        <v>12</v>
      </c>
      <c r="D9" s="20">
        <f>D10+D11+D12+D13</f>
        <v>23348.100000000002</v>
      </c>
      <c r="E9" s="20">
        <f>E10+E11+E12+E13</f>
        <v>23638.288130000001</v>
      </c>
      <c r="F9" s="26">
        <f t="shared" si="0"/>
        <v>101.24287685079298</v>
      </c>
    </row>
    <row r="10" spans="1:9" ht="33.75">
      <c r="B10" s="19" t="s">
        <v>13</v>
      </c>
      <c r="C10" s="7" t="s">
        <v>14</v>
      </c>
      <c r="D10" s="24">
        <v>10166</v>
      </c>
      <c r="E10" s="24">
        <v>10532.40149</v>
      </c>
      <c r="F10" s="24">
        <f t="shared" si="0"/>
        <v>103.60418542199487</v>
      </c>
    </row>
    <row r="11" spans="1:9" ht="45">
      <c r="B11" s="19" t="s">
        <v>15</v>
      </c>
      <c r="C11" s="7" t="s">
        <v>16</v>
      </c>
      <c r="D11" s="24">
        <v>92.3</v>
      </c>
      <c r="E11" s="24">
        <v>101.434</v>
      </c>
      <c r="F11" s="24">
        <f t="shared" si="0"/>
        <v>109.89599133261106</v>
      </c>
    </row>
    <row r="12" spans="1:9" ht="33.75">
      <c r="B12" s="19" t="s">
        <v>17</v>
      </c>
      <c r="C12" s="7" t="s">
        <v>18</v>
      </c>
      <c r="D12" s="24">
        <v>15343.1</v>
      </c>
      <c r="E12" s="24">
        <v>15364.308080000001</v>
      </c>
      <c r="F12" s="24">
        <f t="shared" si="0"/>
        <v>100.13822552156996</v>
      </c>
    </row>
    <row r="13" spans="1:9" ht="33.75">
      <c r="B13" s="19" t="s">
        <v>19</v>
      </c>
      <c r="C13" s="7" t="s">
        <v>20</v>
      </c>
      <c r="D13" s="24">
        <v>-2253.3000000000002</v>
      </c>
      <c r="E13" s="24">
        <v>-2359.8554399999998</v>
      </c>
      <c r="F13" s="24">
        <f t="shared" si="0"/>
        <v>104.72886166955131</v>
      </c>
    </row>
    <row r="14" spans="1:9" ht="11.25">
      <c r="B14" s="33" t="s">
        <v>21</v>
      </c>
      <c r="C14" s="8" t="s">
        <v>22</v>
      </c>
      <c r="D14" s="20">
        <f>D15</f>
        <v>3.1000000000000014</v>
      </c>
      <c r="E14" s="20">
        <f>E15</f>
        <v>3.0842700000000001</v>
      </c>
      <c r="F14" s="26">
        <f t="shared" si="0"/>
        <v>99.49258064516124</v>
      </c>
    </row>
    <row r="15" spans="1:9" ht="11.25">
      <c r="B15" s="19" t="s">
        <v>23</v>
      </c>
      <c r="C15" s="7" t="s">
        <v>24</v>
      </c>
      <c r="D15" s="24">
        <v>3.1000000000000014</v>
      </c>
      <c r="E15" s="24">
        <v>3.0842700000000001</v>
      </c>
      <c r="F15" s="24">
        <f t="shared" si="0"/>
        <v>99.49258064516124</v>
      </c>
    </row>
    <row r="16" spans="1:9" ht="11.25">
      <c r="B16" s="33" t="s">
        <v>25</v>
      </c>
      <c r="C16" s="8" t="s">
        <v>26</v>
      </c>
      <c r="D16" s="20">
        <f>D17+D19</f>
        <v>371164</v>
      </c>
      <c r="E16" s="20">
        <f>E17+E19</f>
        <v>390526.70337999996</v>
      </c>
      <c r="F16" s="26">
        <f t="shared" si="0"/>
        <v>105.21675145757669</v>
      </c>
    </row>
    <row r="17" spans="1:6" ht="11.25">
      <c r="B17" s="19" t="s">
        <v>27</v>
      </c>
      <c r="C17" s="7" t="s">
        <v>28</v>
      </c>
      <c r="D17" s="21">
        <f>D18</f>
        <v>90000</v>
      </c>
      <c r="E17" s="21">
        <f>E18</f>
        <v>98116.534910000002</v>
      </c>
      <c r="F17" s="24">
        <f t="shared" si="0"/>
        <v>109.01837212222223</v>
      </c>
    </row>
    <row r="18" spans="1:6" ht="22.5">
      <c r="B18" s="19" t="s">
        <v>29</v>
      </c>
      <c r="C18" s="9" t="s">
        <v>87</v>
      </c>
      <c r="D18" s="24">
        <v>90000</v>
      </c>
      <c r="E18" s="24">
        <v>98116.534910000002</v>
      </c>
      <c r="F18" s="24">
        <f t="shared" si="0"/>
        <v>109.01837212222223</v>
      </c>
    </row>
    <row r="19" spans="1:6" ht="11.25">
      <c r="B19" s="19" t="s">
        <v>30</v>
      </c>
      <c r="C19" s="7" t="s">
        <v>31</v>
      </c>
      <c r="D19" s="21">
        <f>D20+D21</f>
        <v>281164</v>
      </c>
      <c r="E19" s="21">
        <f>E20+E21</f>
        <v>292410.16846999998</v>
      </c>
      <c r="F19" s="24">
        <f t="shared" si="0"/>
        <v>103.99986074675279</v>
      </c>
    </row>
    <row r="20" spans="1:6" ht="22.5">
      <c r="B20" s="19" t="s">
        <v>32</v>
      </c>
      <c r="C20" s="10" t="s">
        <v>33</v>
      </c>
      <c r="D20" s="21">
        <v>211292</v>
      </c>
      <c r="E20" s="24">
        <v>223238.23553999999</v>
      </c>
      <c r="F20" s="24">
        <f t="shared" si="0"/>
        <v>105.65389865210231</v>
      </c>
    </row>
    <row r="21" spans="1:6" ht="22.5">
      <c r="B21" s="19" t="s">
        <v>34</v>
      </c>
      <c r="C21" s="10" t="s">
        <v>35</v>
      </c>
      <c r="D21" s="21">
        <v>69872</v>
      </c>
      <c r="E21" s="24">
        <v>69171.932929999995</v>
      </c>
      <c r="F21" s="24">
        <f t="shared" si="0"/>
        <v>98.998072088962658</v>
      </c>
    </row>
    <row r="22" spans="1:6" s="11" customFormat="1" ht="20.25">
      <c r="B22" s="45" t="s">
        <v>36</v>
      </c>
      <c r="C22" s="46"/>
      <c r="D22" s="20">
        <f>D6+D8+D14+D16</f>
        <v>649308.79</v>
      </c>
      <c r="E22" s="20">
        <f>E6+E8+E14+E16</f>
        <v>672770.69923999999</v>
      </c>
      <c r="F22" s="26">
        <f t="shared" si="0"/>
        <v>103.61336695287922</v>
      </c>
    </row>
    <row r="23" spans="1:6" ht="22.5">
      <c r="B23" s="33" t="s">
        <v>37</v>
      </c>
      <c r="C23" s="6" t="s">
        <v>38</v>
      </c>
      <c r="D23" s="20">
        <f>D24+D34</f>
        <v>61245</v>
      </c>
      <c r="E23" s="20">
        <f>E24+E34</f>
        <v>64179.375270000004</v>
      </c>
      <c r="F23" s="26">
        <f t="shared" si="0"/>
        <v>104.79120788635808</v>
      </c>
    </row>
    <row r="24" spans="1:6" ht="45">
      <c r="A24" s="12"/>
      <c r="B24" s="33" t="s">
        <v>39</v>
      </c>
      <c r="C24" s="8" t="s">
        <v>40</v>
      </c>
      <c r="D24" s="20">
        <f>D25+D27+D29+D31</f>
        <v>43245</v>
      </c>
      <c r="E24" s="20">
        <f>E25+E27+E29+E31</f>
        <v>44534.345509999999</v>
      </c>
      <c r="F24" s="26">
        <f t="shared" si="0"/>
        <v>102.98149036882876</v>
      </c>
    </row>
    <row r="25" spans="1:6" ht="33.75">
      <c r="A25" s="5"/>
      <c r="B25" s="19" t="s">
        <v>41</v>
      </c>
      <c r="C25" s="7" t="s">
        <v>42</v>
      </c>
      <c r="D25" s="21">
        <f>D26</f>
        <v>30626</v>
      </c>
      <c r="E25" s="21">
        <f>E26</f>
        <v>30649.65324</v>
      </c>
      <c r="F25" s="24">
        <f t="shared" si="0"/>
        <v>100.07723254750864</v>
      </c>
    </row>
    <row r="26" spans="1:6" ht="45">
      <c r="B26" s="19" t="s">
        <v>43</v>
      </c>
      <c r="C26" s="7" t="s">
        <v>88</v>
      </c>
      <c r="D26" s="24">
        <v>30626</v>
      </c>
      <c r="E26" s="24">
        <v>30649.65324</v>
      </c>
      <c r="F26" s="24">
        <f t="shared" si="0"/>
        <v>100.07723254750864</v>
      </c>
    </row>
    <row r="27" spans="1:6" ht="45">
      <c r="B27" s="34" t="s">
        <v>89</v>
      </c>
      <c r="C27" s="7" t="s">
        <v>44</v>
      </c>
      <c r="D27" s="21">
        <f>D28</f>
        <v>1567.5</v>
      </c>
      <c r="E27" s="21">
        <f>E28</f>
        <v>1896.9583600000001</v>
      </c>
      <c r="F27" s="24">
        <f t="shared" si="0"/>
        <v>121.01807719298246</v>
      </c>
    </row>
    <row r="28" spans="1:6" ht="45">
      <c r="B28" s="34" t="s">
        <v>127</v>
      </c>
      <c r="C28" s="9" t="s">
        <v>90</v>
      </c>
      <c r="D28" s="24">
        <v>1567.5</v>
      </c>
      <c r="E28" s="24">
        <v>1896.9583600000001</v>
      </c>
      <c r="F28" s="24">
        <f t="shared" si="0"/>
        <v>121.01807719298246</v>
      </c>
    </row>
    <row r="29" spans="1:6" ht="22.5">
      <c r="B29" s="19" t="s">
        <v>91</v>
      </c>
      <c r="C29" s="9" t="s">
        <v>45</v>
      </c>
      <c r="D29" s="21">
        <f>D30</f>
        <v>11000</v>
      </c>
      <c r="E29" s="21">
        <f>E30</f>
        <v>11912.67885</v>
      </c>
      <c r="F29" s="24">
        <f t="shared" si="0"/>
        <v>108.29708045454545</v>
      </c>
    </row>
    <row r="30" spans="1:6" ht="22.5">
      <c r="B30" s="19" t="s">
        <v>125</v>
      </c>
      <c r="C30" s="9" t="s">
        <v>46</v>
      </c>
      <c r="D30" s="24">
        <v>11000</v>
      </c>
      <c r="E30" s="24">
        <v>11912.67885</v>
      </c>
      <c r="F30" s="24">
        <f t="shared" si="0"/>
        <v>108.29708045454545</v>
      </c>
    </row>
    <row r="31" spans="1:6" ht="22.5">
      <c r="B31" s="19" t="s">
        <v>106</v>
      </c>
      <c r="C31" s="9" t="s">
        <v>107</v>
      </c>
      <c r="D31" s="21">
        <f>D32</f>
        <v>51.5</v>
      </c>
      <c r="E31" s="21">
        <f>E32</f>
        <v>75.055059999999997</v>
      </c>
      <c r="F31" s="24">
        <f t="shared" si="0"/>
        <v>145.73798058252427</v>
      </c>
    </row>
    <row r="32" spans="1:6" ht="22.5">
      <c r="B32" s="19" t="s">
        <v>108</v>
      </c>
      <c r="C32" s="9" t="s">
        <v>109</v>
      </c>
      <c r="D32" s="21">
        <f>D33</f>
        <v>51.5</v>
      </c>
      <c r="E32" s="21">
        <f>E33</f>
        <v>75.055059999999997</v>
      </c>
      <c r="F32" s="24">
        <f t="shared" si="0"/>
        <v>145.73798058252427</v>
      </c>
    </row>
    <row r="33" spans="2:6" ht="56.25">
      <c r="B33" s="19" t="s">
        <v>126</v>
      </c>
      <c r="C33" s="9" t="s">
        <v>110</v>
      </c>
      <c r="D33" s="24">
        <v>51.5</v>
      </c>
      <c r="E33" s="24">
        <v>75.055059999999997</v>
      </c>
      <c r="F33" s="24">
        <f t="shared" si="0"/>
        <v>145.73798058252427</v>
      </c>
    </row>
    <row r="34" spans="2:6" ht="45">
      <c r="B34" s="33" t="s">
        <v>47</v>
      </c>
      <c r="C34" s="6" t="s">
        <v>48</v>
      </c>
      <c r="D34" s="20">
        <f>D35</f>
        <v>18000</v>
      </c>
      <c r="E34" s="20">
        <f>E35</f>
        <v>19645.029760000001</v>
      </c>
      <c r="F34" s="26">
        <f t="shared" si="0"/>
        <v>109.13905422222223</v>
      </c>
    </row>
    <row r="35" spans="2:6" ht="45">
      <c r="B35" s="19" t="s">
        <v>49</v>
      </c>
      <c r="C35" s="9" t="s">
        <v>50</v>
      </c>
      <c r="D35" s="21">
        <f>D36</f>
        <v>18000</v>
      </c>
      <c r="E35" s="21">
        <f>E36</f>
        <v>19645.029760000001</v>
      </c>
      <c r="F35" s="24">
        <f t="shared" si="0"/>
        <v>109.13905422222223</v>
      </c>
    </row>
    <row r="36" spans="2:6" ht="45">
      <c r="B36" s="19" t="s">
        <v>124</v>
      </c>
      <c r="C36" s="9" t="s">
        <v>92</v>
      </c>
      <c r="D36" s="24">
        <v>18000</v>
      </c>
      <c r="E36" s="24">
        <v>19645.029760000001</v>
      </c>
      <c r="F36" s="24">
        <f t="shared" si="0"/>
        <v>109.13905422222223</v>
      </c>
    </row>
    <row r="37" spans="2:6" ht="11.25">
      <c r="B37" s="33" t="s">
        <v>51</v>
      </c>
      <c r="C37" s="6" t="s">
        <v>52</v>
      </c>
      <c r="D37" s="20">
        <f>D38+D41</f>
        <v>11790.6</v>
      </c>
      <c r="E37" s="20">
        <f>E38+E41</f>
        <v>11398.06186</v>
      </c>
      <c r="F37" s="26">
        <f t="shared" si="0"/>
        <v>96.670753481587028</v>
      </c>
    </row>
    <row r="38" spans="2:6" ht="45">
      <c r="B38" s="33" t="s">
        <v>53</v>
      </c>
      <c r="C38" s="6" t="s">
        <v>54</v>
      </c>
      <c r="D38" s="21">
        <f>D39</f>
        <v>4725.6000000000004</v>
      </c>
      <c r="E38" s="21">
        <f>E39</f>
        <v>3702.2641699999999</v>
      </c>
      <c r="F38" s="24">
        <f t="shared" si="0"/>
        <v>78.344848696461824</v>
      </c>
    </row>
    <row r="39" spans="2:6" ht="45">
      <c r="B39" s="19" t="s">
        <v>55</v>
      </c>
      <c r="C39" s="9" t="s">
        <v>93</v>
      </c>
      <c r="D39" s="21">
        <f>D40</f>
        <v>4725.6000000000004</v>
      </c>
      <c r="E39" s="21">
        <f>E40</f>
        <v>3702.2641699999999</v>
      </c>
      <c r="F39" s="24">
        <f t="shared" si="0"/>
        <v>78.344848696461824</v>
      </c>
    </row>
    <row r="40" spans="2:6" ht="45">
      <c r="B40" s="19" t="s">
        <v>56</v>
      </c>
      <c r="C40" s="9" t="s">
        <v>57</v>
      </c>
      <c r="D40" s="25">
        <v>4725.6000000000004</v>
      </c>
      <c r="E40" s="24">
        <v>3702.2641699999999</v>
      </c>
      <c r="F40" s="24">
        <f t="shared" si="0"/>
        <v>78.344848696461824</v>
      </c>
    </row>
    <row r="41" spans="2:6" ht="33.75">
      <c r="B41" s="33" t="s">
        <v>58</v>
      </c>
      <c r="C41" s="6" t="s">
        <v>59</v>
      </c>
      <c r="D41" s="22">
        <f>D42+D44</f>
        <v>7065</v>
      </c>
      <c r="E41" s="22">
        <f>E42+E44</f>
        <v>7695.7976900000003</v>
      </c>
      <c r="F41" s="24">
        <f t="shared" si="0"/>
        <v>108.92848818117483</v>
      </c>
    </row>
    <row r="42" spans="2:6" ht="22.5">
      <c r="B42" s="19" t="s">
        <v>60</v>
      </c>
      <c r="C42" s="9" t="s">
        <v>61</v>
      </c>
      <c r="D42" s="22">
        <f>D43</f>
        <v>7065</v>
      </c>
      <c r="E42" s="22">
        <f>E43</f>
        <v>7466.4976900000001</v>
      </c>
      <c r="F42" s="24">
        <f t="shared" si="0"/>
        <v>105.68291139419674</v>
      </c>
    </row>
    <row r="43" spans="2:6" ht="22.5">
      <c r="B43" s="19" t="s">
        <v>122</v>
      </c>
      <c r="C43" s="9" t="s">
        <v>94</v>
      </c>
      <c r="D43" s="24">
        <v>7065</v>
      </c>
      <c r="E43" s="24">
        <v>7466.4976900000001</v>
      </c>
      <c r="F43" s="24">
        <f t="shared" si="0"/>
        <v>105.68291139419674</v>
      </c>
    </row>
    <row r="44" spans="2:6" ht="33.75">
      <c r="B44" s="19" t="s">
        <v>116</v>
      </c>
      <c r="C44" s="38" t="s">
        <v>114</v>
      </c>
      <c r="D44" s="24"/>
      <c r="E44" s="24">
        <f>E45</f>
        <v>229.3</v>
      </c>
      <c r="F44" s="24"/>
    </row>
    <row r="45" spans="2:6" ht="33.75">
      <c r="B45" s="19" t="s">
        <v>123</v>
      </c>
      <c r="C45" s="38" t="s">
        <v>115</v>
      </c>
      <c r="D45" s="24"/>
      <c r="E45" s="24">
        <v>229.3</v>
      </c>
      <c r="F45" s="24"/>
    </row>
    <row r="46" spans="2:6" ht="11.25">
      <c r="B46" s="33" t="s">
        <v>117</v>
      </c>
      <c r="C46" s="35" t="s">
        <v>118</v>
      </c>
      <c r="D46" s="24"/>
      <c r="E46" s="26">
        <v>1.1860299999999999</v>
      </c>
      <c r="F46" s="24"/>
    </row>
    <row r="47" spans="2:6" ht="11.25">
      <c r="B47" s="33" t="s">
        <v>62</v>
      </c>
      <c r="C47" s="6" t="s">
        <v>63</v>
      </c>
      <c r="D47" s="20">
        <f>D48</f>
        <v>2292.096</v>
      </c>
      <c r="E47" s="20">
        <f>E48</f>
        <v>20577.452659999999</v>
      </c>
      <c r="F47" s="26">
        <f t="shared" si="0"/>
        <v>897.75701628553077</v>
      </c>
    </row>
    <row r="48" spans="2:6" ht="22.5">
      <c r="B48" s="34" t="s">
        <v>64</v>
      </c>
      <c r="C48" s="9" t="s">
        <v>95</v>
      </c>
      <c r="D48" s="24">
        <v>2292.096</v>
      </c>
      <c r="E48" s="24">
        <v>20577.452659999999</v>
      </c>
      <c r="F48" s="24">
        <f t="shared" si="0"/>
        <v>897.75701628553077</v>
      </c>
    </row>
    <row r="49" spans="2:6" ht="11.25">
      <c r="B49" s="45" t="s">
        <v>65</v>
      </c>
      <c r="C49" s="45"/>
      <c r="D49" s="23">
        <f>D23+D37+D47</f>
        <v>75327.696000000011</v>
      </c>
      <c r="E49" s="23">
        <f>E23+E37+E46+E47</f>
        <v>96156.075819999998</v>
      </c>
      <c r="F49" s="26">
        <f t="shared" si="0"/>
        <v>127.65036092435376</v>
      </c>
    </row>
    <row r="50" spans="2:6" ht="11.25">
      <c r="B50" s="36" t="s">
        <v>66</v>
      </c>
      <c r="C50" s="13" t="s">
        <v>67</v>
      </c>
      <c r="D50" s="23">
        <f>D51+D65</f>
        <v>329413.78099999996</v>
      </c>
      <c r="E50" s="23">
        <f>E51+E65</f>
        <v>153735.55546999999</v>
      </c>
      <c r="F50" s="26">
        <f t="shared" si="0"/>
        <v>46.669436537629252</v>
      </c>
    </row>
    <row r="51" spans="2:6" ht="22.5">
      <c r="B51" s="36" t="s">
        <v>68</v>
      </c>
      <c r="C51" s="13" t="s">
        <v>69</v>
      </c>
      <c r="D51" s="23">
        <f>D52+D63</f>
        <v>322311.92199999996</v>
      </c>
      <c r="E51" s="23">
        <f>E52+E63</f>
        <v>146633.69581999999</v>
      </c>
      <c r="F51" s="26">
        <f t="shared" si="0"/>
        <v>45.494344394744424</v>
      </c>
    </row>
    <row r="52" spans="2:6" ht="22.5">
      <c r="B52" s="37" t="s">
        <v>120</v>
      </c>
      <c r="C52" s="38" t="s">
        <v>119</v>
      </c>
      <c r="D52" s="24">
        <f>D53+D55+D57+D59+D61</f>
        <v>321161.92199999996</v>
      </c>
      <c r="E52" s="24">
        <f>E53+E55+E57+E59+E61</f>
        <v>145714.33703</v>
      </c>
      <c r="F52" s="24">
        <f t="shared" si="0"/>
        <v>45.370987980947511</v>
      </c>
    </row>
    <row r="53" spans="2:6" ht="45">
      <c r="B53" s="37" t="s">
        <v>80</v>
      </c>
      <c r="C53" s="14" t="s">
        <v>79</v>
      </c>
      <c r="D53" s="22">
        <f>D54</f>
        <v>87059</v>
      </c>
      <c r="E53" s="24">
        <f>E54</f>
        <v>75706.076780000003</v>
      </c>
      <c r="F53" s="24">
        <f t="shared" si="0"/>
        <v>86.959506518567878</v>
      </c>
    </row>
    <row r="54" spans="2:6" ht="45">
      <c r="B54" s="37" t="s">
        <v>96</v>
      </c>
      <c r="C54" s="14" t="s">
        <v>78</v>
      </c>
      <c r="D54" s="24">
        <v>87059</v>
      </c>
      <c r="E54" s="24">
        <v>75706.076780000003</v>
      </c>
      <c r="F54" s="24">
        <f t="shared" si="0"/>
        <v>86.959506518567878</v>
      </c>
    </row>
    <row r="55" spans="2:6" s="5" customFormat="1" ht="45">
      <c r="B55" s="41" t="s">
        <v>70</v>
      </c>
      <c r="C55" s="14" t="s">
        <v>113</v>
      </c>
      <c r="D55" s="22">
        <f>D56</f>
        <v>87786.052000000025</v>
      </c>
      <c r="E55" s="24">
        <f>E56</f>
        <v>50994.428820000001</v>
      </c>
      <c r="F55" s="24">
        <f t="shared" si="0"/>
        <v>58.089443206763626</v>
      </c>
    </row>
    <row r="56" spans="2:6" s="5" customFormat="1" ht="45">
      <c r="B56" s="37" t="s">
        <v>97</v>
      </c>
      <c r="C56" s="14" t="s">
        <v>86</v>
      </c>
      <c r="D56" s="24">
        <v>87786.052000000025</v>
      </c>
      <c r="E56" s="24">
        <v>50994.428820000001</v>
      </c>
      <c r="F56" s="24">
        <f t="shared" si="0"/>
        <v>58.089443206763626</v>
      </c>
    </row>
    <row r="57" spans="2:6" s="5" customFormat="1" ht="22.5">
      <c r="B57" s="41" t="s">
        <v>71</v>
      </c>
      <c r="C57" s="14" t="s">
        <v>72</v>
      </c>
      <c r="D57" s="22">
        <f>D58</f>
        <v>123309.19999999998</v>
      </c>
      <c r="E57" s="24">
        <f>E58</f>
        <v>0</v>
      </c>
      <c r="F57" s="24">
        <f t="shared" si="0"/>
        <v>0</v>
      </c>
    </row>
    <row r="58" spans="2:6" s="5" customFormat="1" ht="22.5">
      <c r="B58" s="41" t="s">
        <v>98</v>
      </c>
      <c r="C58" s="14" t="s">
        <v>73</v>
      </c>
      <c r="D58" s="24">
        <v>123309.19999999998</v>
      </c>
      <c r="E58" s="24"/>
      <c r="F58" s="24">
        <f t="shared" si="0"/>
        <v>0</v>
      </c>
    </row>
    <row r="59" spans="2:6" ht="22.5">
      <c r="B59" s="42" t="s">
        <v>104</v>
      </c>
      <c r="C59" s="18" t="s">
        <v>105</v>
      </c>
      <c r="D59" s="24">
        <f>D60</f>
        <v>17117.239999999998</v>
      </c>
      <c r="E59" s="24">
        <f>E60</f>
        <v>15066.32473</v>
      </c>
      <c r="F59" s="24">
        <f t="shared" si="0"/>
        <v>88.018423121951912</v>
      </c>
    </row>
    <row r="60" spans="2:6" ht="33.75">
      <c r="B60" s="43" t="s">
        <v>102</v>
      </c>
      <c r="C60" s="14" t="s">
        <v>103</v>
      </c>
      <c r="D60" s="24">
        <v>17117.239999999998</v>
      </c>
      <c r="E60" s="24">
        <v>15066.32473</v>
      </c>
      <c r="F60" s="24">
        <f t="shared" si="0"/>
        <v>88.018423121951912</v>
      </c>
    </row>
    <row r="61" spans="2:6" s="5" customFormat="1" ht="33.75">
      <c r="B61" s="41" t="s">
        <v>83</v>
      </c>
      <c r="C61" s="39" t="s">
        <v>82</v>
      </c>
      <c r="D61" s="22">
        <f>D62</f>
        <v>5890.4299999999985</v>
      </c>
      <c r="E61" s="24">
        <f>E62</f>
        <v>3947.5066999999999</v>
      </c>
      <c r="F61" s="24">
        <f t="shared" si="0"/>
        <v>67.01559478679826</v>
      </c>
    </row>
    <row r="62" spans="2:6" s="5" customFormat="1" ht="22.5">
      <c r="B62" s="41" t="s">
        <v>99</v>
      </c>
      <c r="C62" s="39" t="s">
        <v>84</v>
      </c>
      <c r="D62" s="24">
        <v>5890.4299999999985</v>
      </c>
      <c r="E62" s="24">
        <v>3947.5066999999999</v>
      </c>
      <c r="F62" s="24">
        <f t="shared" si="0"/>
        <v>67.01559478679826</v>
      </c>
    </row>
    <row r="63" spans="2:6" s="5" customFormat="1" ht="22.5">
      <c r="B63" s="41" t="s">
        <v>85</v>
      </c>
      <c r="C63" s="14" t="s">
        <v>81</v>
      </c>
      <c r="D63" s="22">
        <f>D64</f>
        <v>1150</v>
      </c>
      <c r="E63" s="24">
        <f>E64</f>
        <v>919.35879</v>
      </c>
      <c r="F63" s="24">
        <f t="shared" si="0"/>
        <v>79.944242608695646</v>
      </c>
    </row>
    <row r="64" spans="2:6" s="5" customFormat="1" ht="22.5">
      <c r="B64" s="41" t="s">
        <v>100</v>
      </c>
      <c r="C64" s="14" t="s">
        <v>121</v>
      </c>
      <c r="D64" s="24">
        <v>1150</v>
      </c>
      <c r="E64" s="24">
        <v>919.35879</v>
      </c>
      <c r="F64" s="24">
        <f t="shared" si="0"/>
        <v>79.944242608695646</v>
      </c>
    </row>
    <row r="65" spans="2:6" s="5" customFormat="1" ht="45">
      <c r="B65" s="40" t="s">
        <v>75</v>
      </c>
      <c r="C65" s="13" t="s">
        <v>76</v>
      </c>
      <c r="D65" s="23">
        <f>D66</f>
        <v>7101.8590000000004</v>
      </c>
      <c r="E65" s="26">
        <f>E66</f>
        <v>7101.8596500000003</v>
      </c>
      <c r="F65" s="26">
        <f t="shared" si="0"/>
        <v>100.00000915253315</v>
      </c>
    </row>
    <row r="66" spans="2:6" s="5" customFormat="1" ht="33.75">
      <c r="B66" s="37" t="s">
        <v>101</v>
      </c>
      <c r="C66" s="14" t="s">
        <v>77</v>
      </c>
      <c r="D66" s="24">
        <v>7101.8590000000004</v>
      </c>
      <c r="E66" s="24">
        <v>7101.8596500000003</v>
      </c>
      <c r="F66" s="24">
        <f t="shared" si="0"/>
        <v>100.00000915253315</v>
      </c>
    </row>
    <row r="67" spans="2:6" s="5" customFormat="1" ht="11.25">
      <c r="B67" s="47" t="s">
        <v>74</v>
      </c>
      <c r="C67" s="47"/>
      <c r="D67" s="27">
        <f>D5+D50</f>
        <v>1054050.267</v>
      </c>
      <c r="E67" s="27">
        <f>E5+E50</f>
        <v>922662.33053000004</v>
      </c>
      <c r="F67" s="26">
        <f t="shared" si="0"/>
        <v>87.534945857567919</v>
      </c>
    </row>
  </sheetData>
  <mergeCells count="5">
    <mergeCell ref="B22:C22"/>
    <mergeCell ref="B49:C49"/>
    <mergeCell ref="B67:C67"/>
    <mergeCell ref="B1:F1"/>
    <mergeCell ref="B2:F2"/>
  </mergeCells>
  <pageMargins left="0.23622047244094491" right="0.23622047244094491" top="0.35433070866141736" bottom="0.35433070866141736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2019-03-19T06:45:18Z</cp:lastPrinted>
  <dcterms:created xsi:type="dcterms:W3CDTF">2017-12-15T20:30:57Z</dcterms:created>
  <dcterms:modified xsi:type="dcterms:W3CDTF">2019-03-19T06:45:21Z</dcterms:modified>
</cp:coreProperties>
</file>