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300" activeTab="1"/>
  </bookViews>
  <sheets>
    <sheet name="Лист1" sheetId="1" r:id="rId1"/>
    <sheet name="Лист2" sheetId="2" r:id="rId2"/>
  </sheets>
  <definedNames>
    <definedName name="_xlnm.Print_Area" localSheetId="0">Лист1!$A$1:$F$69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/>
  <c r="C18"/>
  <c r="D19"/>
  <c r="C19"/>
  <c r="E60"/>
  <c r="D24"/>
  <c r="C24"/>
  <c r="E57"/>
  <c r="E65"/>
  <c r="C37"/>
  <c r="E15"/>
  <c r="F40" l="1"/>
  <c r="F15"/>
  <c r="F18"/>
  <c r="F19"/>
  <c r="F22"/>
  <c r="F23"/>
  <c r="F24"/>
  <c r="F41"/>
  <c r="F45"/>
  <c r="F57"/>
  <c r="E69"/>
  <c r="E66" s="1"/>
  <c r="E68"/>
  <c r="C66"/>
  <c r="E64"/>
  <c r="D62"/>
  <c r="C62"/>
  <c r="E61"/>
  <c r="D58"/>
  <c r="C58"/>
  <c r="E56"/>
  <c r="D54"/>
  <c r="C54"/>
  <c r="E54" s="1"/>
  <c r="E53"/>
  <c r="E52"/>
  <c r="D50"/>
  <c r="C50"/>
  <c r="E49"/>
  <c r="E46" s="1"/>
  <c r="E48"/>
  <c r="D46"/>
  <c r="C46"/>
  <c r="E45"/>
  <c r="E44"/>
  <c r="E42" s="1"/>
  <c r="D42"/>
  <c r="C42"/>
  <c r="F42" s="1"/>
  <c r="E41"/>
  <c r="E40"/>
  <c r="E39"/>
  <c r="E36"/>
  <c r="E35"/>
  <c r="E33" s="1"/>
  <c r="D33"/>
  <c r="C33"/>
  <c r="E31"/>
  <c r="D29"/>
  <c r="E28"/>
  <c r="E27"/>
  <c r="D25"/>
  <c r="E25" s="1"/>
  <c r="C25"/>
  <c r="D20"/>
  <c r="E24"/>
  <c r="E23"/>
  <c r="E22"/>
  <c r="C20"/>
  <c r="E19"/>
  <c r="D16"/>
  <c r="C16"/>
  <c r="E14"/>
  <c r="E12" s="1"/>
  <c r="D12"/>
  <c r="C12"/>
  <c r="E20" l="1"/>
  <c r="C11"/>
  <c r="E58"/>
  <c r="E62"/>
  <c r="F54"/>
  <c r="F20"/>
  <c r="F16"/>
  <c r="F12"/>
  <c r="E18"/>
  <c r="E16" s="1"/>
  <c r="C29"/>
  <c r="E50"/>
  <c r="D66"/>
  <c r="D37"/>
  <c r="E37" l="1"/>
  <c r="F37"/>
  <c r="E29"/>
  <c r="D11"/>
  <c r="F11" l="1"/>
  <c r="E11"/>
</calcChain>
</file>

<file path=xl/sharedStrings.xml><?xml version="1.0" encoding="utf-8"?>
<sst xmlns="http://schemas.openxmlformats.org/spreadsheetml/2006/main" count="159" uniqueCount="103">
  <si>
    <t>"Расходование средств муниципального дорожного фонда города Пушкино Пушкинского муниципального района по направлениям"</t>
  </si>
  <si>
    <t>№ п/п</t>
  </si>
  <si>
    <t>Наименование показателей</t>
  </si>
  <si>
    <t>В том числе:</t>
  </si>
  <si>
    <t>Бюджет Московской области</t>
  </si>
  <si>
    <t>Местный бюджет</t>
  </si>
  <si>
    <t>1.1</t>
  </si>
  <si>
    <t>1.1.1</t>
  </si>
  <si>
    <t>1.1.2</t>
  </si>
  <si>
    <t>1.2</t>
  </si>
  <si>
    <t>1.2.1</t>
  </si>
  <si>
    <t>1.2.2</t>
  </si>
  <si>
    <t>1.3</t>
  </si>
  <si>
    <t>1.3.1</t>
  </si>
  <si>
    <t>1.3.2</t>
  </si>
  <si>
    <t>1.4</t>
  </si>
  <si>
    <t>1.4.1</t>
  </si>
  <si>
    <t>1.4.2</t>
  </si>
  <si>
    <t>1.5</t>
  </si>
  <si>
    <t>1.5.1</t>
  </si>
  <si>
    <t>1.5.2</t>
  </si>
  <si>
    <t>1.6</t>
  </si>
  <si>
    <t>1.6.1</t>
  </si>
  <si>
    <t>1.6.2</t>
  </si>
  <si>
    <t>1.7</t>
  </si>
  <si>
    <t>1.7.1</t>
  </si>
  <si>
    <t>1.7.2</t>
  </si>
  <si>
    <t>1.8</t>
  </si>
  <si>
    <t>1.9</t>
  </si>
  <si>
    <t>1.9.1</t>
  </si>
  <si>
    <t>1.9.2</t>
  </si>
  <si>
    <t>1.10</t>
  </si>
  <si>
    <t>Результаты использования бюджетных ассигнований муниципального дорожного фонда города Пушкино Пушкинского муниципального района</t>
  </si>
  <si>
    <t>Единица измерения</t>
  </si>
  <si>
    <t>Количественный показатель</t>
  </si>
  <si>
    <t>Общая протяженность автомобильных дорог общего пользования местного значения</t>
  </si>
  <si>
    <t>Протяженность автомобильных дорог общего пользования местного значения, в том числе по типам покрытия</t>
  </si>
  <si>
    <t>Усовершенствованный</t>
  </si>
  <si>
    <t>Переходный</t>
  </si>
  <si>
    <t>Грунтовый</t>
  </si>
  <si>
    <t xml:space="preserve">Ввод в эксплуатацию после капитального ремонта автомобильных дорог общего пользования местного значения </t>
  </si>
  <si>
    <t>Ввод в эксплуатацию после капитального ремонта и ремонта искусственных сооружений на атомобильных дорогах общего пользования местного значения</t>
  </si>
  <si>
    <t>Протяженность автомобильных дорог общего пользования местного значения и искусственных сооружений на них</t>
  </si>
  <si>
    <t>Протяженность автомобильных дорог общего пользования населенных пунктов</t>
  </si>
  <si>
    <t>Протяженность отремонтированных дорог в отчетном финансовом году</t>
  </si>
  <si>
    <t>Площадь отремонтированных дворовых территорий многоквартирных домов, проездов к дворовым территориям многоквартирных домов населенных пунктов</t>
  </si>
  <si>
    <t>01</t>
  </si>
  <si>
    <t>02</t>
  </si>
  <si>
    <t>03</t>
  </si>
  <si>
    <t>04</t>
  </si>
  <si>
    <t>05</t>
  </si>
  <si>
    <t>06</t>
  </si>
  <si>
    <t>07</t>
  </si>
  <si>
    <t>08</t>
  </si>
  <si>
    <t>км</t>
  </si>
  <si>
    <t>тыс.кв.м</t>
  </si>
  <si>
    <t>пог. М</t>
  </si>
  <si>
    <t>кв.м.</t>
  </si>
  <si>
    <t>Таблица №2</t>
  </si>
  <si>
    <t>Таблица №1</t>
  </si>
  <si>
    <t>План</t>
  </si>
  <si>
    <t>Факт</t>
  </si>
  <si>
    <t xml:space="preserve">Отклонение </t>
  </si>
  <si>
    <t xml:space="preserve">Содержание автомобильных и внутриквартальных дорог </t>
  </si>
  <si>
    <t>Ремонт и капитальный ремонт автомобильных дорог общего пользования, тротуаров и установка ограждений безопастности</t>
  </si>
  <si>
    <t>Ремонт и капитальный ремонт внутриквартальных дорог, дворовых территорий многоквартирных домов, проездов к дворовым территориям многоквартирных домов города Пушкино</t>
  </si>
  <si>
    <t>Актуализация проектов организации дорожного движения на территории г.Пушкино</t>
  </si>
  <si>
    <t>Установка ограждений безопасности для ликвидации очагов аварийности</t>
  </si>
  <si>
    <t>Лабораторные исследования качества выполненных работ по ремонту и капитальному ремонту автомобильных и внутриквартальных дорог (внутриквартальные дороги)</t>
  </si>
  <si>
    <t>Исполнение наказов избирателей</t>
  </si>
  <si>
    <t>Содержание и поставка электроэнергии на светофорные объекты</t>
  </si>
  <si>
    <t>Нанесение вертикальной и горизонтальной разметки</t>
  </si>
  <si>
    <t>Установка дорожных знаков</t>
  </si>
  <si>
    <t>Ремонт светофорных объектов</t>
  </si>
  <si>
    <t>Ликвидация мест дорожно-транспортных проишествий</t>
  </si>
  <si>
    <t>1.10.1</t>
  </si>
  <si>
    <t>1.10.2</t>
  </si>
  <si>
    <t>1.11</t>
  </si>
  <si>
    <t>1.11.1</t>
  </si>
  <si>
    <t>1.11.2</t>
  </si>
  <si>
    <t>1.12</t>
  </si>
  <si>
    <t>1.12.1</t>
  </si>
  <si>
    <t>1.12.2</t>
  </si>
  <si>
    <t>1.13</t>
  </si>
  <si>
    <t>1.13.1</t>
  </si>
  <si>
    <t>1.13.2</t>
  </si>
  <si>
    <t>1.14</t>
  </si>
  <si>
    <t>1.14.1</t>
  </si>
  <si>
    <t>1.14.2</t>
  </si>
  <si>
    <t>Израсходовано средств за отчетный период - всего
в том числе на:</t>
  </si>
  <si>
    <t>Ремонт и установка остановок общественного транспорта</t>
  </si>
  <si>
    <t>Выполнение работ по разработке регламентов функционирования и развития дорожно транспортного комплекса, включая выполнения расчета нормативов финансовых затрат на содержание, ремонт,капитальный ремонт, автомобильных дорог общего пользования местного значения</t>
  </si>
  <si>
    <t>1.3.3</t>
  </si>
  <si>
    <t>Средства федерального бюджета</t>
  </si>
  <si>
    <t>1.15</t>
  </si>
  <si>
    <t>Прочие расходы</t>
  </si>
  <si>
    <t>1.15.1</t>
  </si>
  <si>
    <t>1.15.2</t>
  </si>
  <si>
    <t>% исполнения</t>
  </si>
  <si>
    <t>№ 
строки</t>
  </si>
  <si>
    <t>тыс. рублей</t>
  </si>
  <si>
    <t>Отчет об исполнении муниципального дорожного фонда города Пушкино Пушкинского муниципального района за 2018 год</t>
  </si>
  <si>
    <r>
      <t xml:space="preserve">Приложение № 6
к решению Совета депутатов города Пушкино
от "   "      2019 г. №      </t>
    </r>
    <r>
      <rPr>
        <sz val="8"/>
        <color theme="0"/>
        <rFont val="Arial"/>
        <family val="2"/>
        <charset val="204"/>
      </rPr>
      <t>мммм</t>
    </r>
    <r>
      <rPr>
        <sz val="8"/>
        <color theme="1"/>
        <rFont val="Arial"/>
        <family val="2"/>
        <charset val="204"/>
      </rPr>
      <t xml:space="preserve"> 
"Об  исполнении бюджета города Пушкино за 2018 год" 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</si>
</sst>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0"/>
      <name val="Arial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3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wrapText="1"/>
    </xf>
    <xf numFmtId="0" fontId="0" fillId="2" borderId="0" xfId="0" applyFill="1" applyBorder="1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0" xfId="0" applyFont="1" applyAlignment="1"/>
    <xf numFmtId="0" fontId="7" fillId="0" borderId="1" xfId="0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49" fontId="6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" fontId="11" fillId="2" borderId="4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9"/>
  <sheetViews>
    <sheetView zoomScale="90" zoomScaleNormal="90" workbookViewId="0">
      <selection activeCell="B26" sqref="B26"/>
    </sheetView>
  </sheetViews>
  <sheetFormatPr defaultRowHeight="15"/>
  <cols>
    <col min="1" max="1" width="11" bestFit="1" customWidth="1"/>
    <col min="2" max="2" width="30.85546875" customWidth="1"/>
    <col min="3" max="3" width="12" customWidth="1"/>
    <col min="4" max="4" width="10.85546875" customWidth="1"/>
    <col min="5" max="5" width="11.42578125" customWidth="1"/>
    <col min="6" max="6" width="13" customWidth="1"/>
  </cols>
  <sheetData>
    <row r="1" spans="1:6" ht="27.75" customHeight="1">
      <c r="A1" s="7"/>
      <c r="B1" s="7"/>
      <c r="C1" s="35" t="s">
        <v>102</v>
      </c>
      <c r="D1" s="35"/>
      <c r="E1" s="35"/>
      <c r="F1" s="35"/>
    </row>
    <row r="2" spans="1:6" ht="34.5" customHeight="1">
      <c r="A2" s="7"/>
      <c r="B2" s="7"/>
      <c r="C2" s="35"/>
      <c r="D2" s="35"/>
      <c r="E2" s="35"/>
      <c r="F2" s="35"/>
    </row>
    <row r="3" spans="1:6">
      <c r="A3" s="7"/>
      <c r="B3" s="7"/>
      <c r="C3" s="7"/>
      <c r="D3" s="7"/>
      <c r="E3" s="7"/>
      <c r="F3" s="7"/>
    </row>
    <row r="4" spans="1:6" ht="44.25" customHeight="1">
      <c r="A4" s="34" t="s">
        <v>101</v>
      </c>
      <c r="B4" s="34"/>
      <c r="C4" s="34"/>
      <c r="D4" s="34"/>
      <c r="E4" s="34"/>
      <c r="F4" s="34"/>
    </row>
    <row r="5" spans="1:6">
      <c r="A5" s="7"/>
      <c r="B5" s="7"/>
      <c r="C5" s="7"/>
      <c r="D5" s="7"/>
      <c r="E5" s="7"/>
      <c r="F5" s="7"/>
    </row>
    <row r="6" spans="1:6">
      <c r="A6" s="7"/>
      <c r="B6" s="7"/>
      <c r="C6" s="7"/>
      <c r="D6" s="7"/>
      <c r="E6" s="7"/>
      <c r="F6" s="28" t="s">
        <v>59</v>
      </c>
    </row>
    <row r="7" spans="1:6" ht="43.5" customHeight="1">
      <c r="A7" s="33" t="s">
        <v>0</v>
      </c>
      <c r="B7" s="33"/>
      <c r="C7" s="33"/>
      <c r="D7" s="33"/>
      <c r="E7" s="33"/>
      <c r="F7" s="33"/>
    </row>
    <row r="8" spans="1:6">
      <c r="A8" s="7"/>
      <c r="B8" s="7"/>
      <c r="C8" s="7"/>
      <c r="D8" s="7"/>
      <c r="E8" s="28" t="s">
        <v>100</v>
      </c>
      <c r="F8" s="7"/>
    </row>
    <row r="9" spans="1:6">
      <c r="A9" s="19" t="s">
        <v>1</v>
      </c>
      <c r="B9" s="10" t="s">
        <v>2</v>
      </c>
      <c r="C9" s="19" t="s">
        <v>60</v>
      </c>
      <c r="D9" s="19" t="s">
        <v>61</v>
      </c>
      <c r="E9" s="19" t="s">
        <v>62</v>
      </c>
      <c r="F9" s="22" t="s">
        <v>98</v>
      </c>
    </row>
    <row r="10" spans="1:6">
      <c r="A10" s="8"/>
      <c r="B10" s="8">
        <v>1</v>
      </c>
      <c r="C10" s="8">
        <v>2</v>
      </c>
      <c r="D10" s="8">
        <v>3</v>
      </c>
      <c r="E10" s="8"/>
      <c r="F10" s="9"/>
    </row>
    <row r="11" spans="1:6" ht="33.75">
      <c r="A11" s="11">
        <v>1</v>
      </c>
      <c r="B11" s="12" t="s">
        <v>89</v>
      </c>
      <c r="C11" s="23">
        <f>C12+C16+C20+C25+C29+C33+C37+C41+C42+C46+C50+C54+C58+C62+C66</f>
        <v>299468.2</v>
      </c>
      <c r="D11" s="23">
        <f>D12+D16+D20+D25+D29+D33+D37+D41+D42+D46+D50+D54+D58+D62+D66</f>
        <v>268279.8</v>
      </c>
      <c r="E11" s="24">
        <f>C11-D11</f>
        <v>31188.400000000023</v>
      </c>
      <c r="F11" s="25">
        <f>D11/C11</f>
        <v>0.89585405061372114</v>
      </c>
    </row>
    <row r="12" spans="1:6" ht="22.5">
      <c r="A12" s="11" t="s">
        <v>6</v>
      </c>
      <c r="B12" s="12" t="s">
        <v>63</v>
      </c>
      <c r="C12" s="23">
        <f>C14+C15</f>
        <v>62512.6</v>
      </c>
      <c r="D12" s="23">
        <f t="shared" ref="D12:E12" si="0">D14+D15</f>
        <v>61562.6</v>
      </c>
      <c r="E12" s="23">
        <f t="shared" si="0"/>
        <v>950</v>
      </c>
      <c r="F12" s="25">
        <f t="shared" ref="F12:F57" si="1">D12/C12</f>
        <v>0.9848030637023576</v>
      </c>
    </row>
    <row r="13" spans="1:6">
      <c r="A13" s="11"/>
      <c r="B13" s="13" t="s">
        <v>3</v>
      </c>
      <c r="C13" s="26"/>
      <c r="D13" s="26"/>
      <c r="E13" s="26"/>
      <c r="F13" s="25"/>
    </row>
    <row r="14" spans="1:6">
      <c r="A14" s="11" t="s">
        <v>7</v>
      </c>
      <c r="B14" s="13" t="s">
        <v>4</v>
      </c>
      <c r="C14" s="26">
        <v>0</v>
      </c>
      <c r="D14" s="26">
        <v>0</v>
      </c>
      <c r="E14" s="26">
        <f t="shared" ref="E14:E64" si="2">D14-C14</f>
        <v>0</v>
      </c>
      <c r="F14" s="25"/>
    </row>
    <row r="15" spans="1:6">
      <c r="A15" s="11" t="s">
        <v>8</v>
      </c>
      <c r="B15" s="13" t="s">
        <v>5</v>
      </c>
      <c r="C15" s="26">
        <v>62512.6</v>
      </c>
      <c r="D15" s="26">
        <v>61562.6</v>
      </c>
      <c r="E15" s="26">
        <f>C15-D15</f>
        <v>950</v>
      </c>
      <c r="F15" s="25">
        <f t="shared" si="1"/>
        <v>0.9848030637023576</v>
      </c>
    </row>
    <row r="16" spans="1:6" ht="45">
      <c r="A16" s="11" t="s">
        <v>9</v>
      </c>
      <c r="B16" s="12" t="s">
        <v>64</v>
      </c>
      <c r="C16" s="23">
        <f>C18+C19</f>
        <v>89801.3</v>
      </c>
      <c r="D16" s="23">
        <f t="shared" ref="D16:E16" si="3">D18+D19</f>
        <v>83783.800000000017</v>
      </c>
      <c r="E16" s="23">
        <f t="shared" si="3"/>
        <v>6017.4999999999891</v>
      </c>
      <c r="F16" s="25">
        <f t="shared" si="1"/>
        <v>0.93299094779251546</v>
      </c>
    </row>
    <row r="17" spans="1:8">
      <c r="A17" s="14"/>
      <c r="B17" s="13" t="s">
        <v>3</v>
      </c>
      <c r="C17" s="26"/>
      <c r="D17" s="26"/>
      <c r="E17" s="26"/>
      <c r="F17" s="25"/>
    </row>
    <row r="18" spans="1:8">
      <c r="A18" s="11" t="s">
        <v>10</v>
      </c>
      <c r="B18" s="13" t="s">
        <v>4</v>
      </c>
      <c r="C18" s="26">
        <f>87059-29233</f>
        <v>57826</v>
      </c>
      <c r="D18" s="26">
        <f>75706.1-19482.2</f>
        <v>56223.900000000009</v>
      </c>
      <c r="E18" s="26">
        <f>C18-D18</f>
        <v>1602.0999999999913</v>
      </c>
      <c r="F18" s="25">
        <f t="shared" si="1"/>
        <v>0.97229446961574395</v>
      </c>
    </row>
    <row r="19" spans="1:8">
      <c r="A19" s="11" t="s">
        <v>11</v>
      </c>
      <c r="B19" s="13" t="s">
        <v>5</v>
      </c>
      <c r="C19" s="26">
        <f>31541.2+1973.4-1539.3</f>
        <v>31975.3</v>
      </c>
      <c r="D19" s="26">
        <f>26908.3+1677.4-1025.8</f>
        <v>27559.9</v>
      </c>
      <c r="E19" s="26">
        <f>C19-D19</f>
        <v>4415.3999999999978</v>
      </c>
      <c r="F19" s="25">
        <f t="shared" si="1"/>
        <v>0.86191216345116395</v>
      </c>
    </row>
    <row r="20" spans="1:8" ht="78.75">
      <c r="A20" s="11" t="s">
        <v>12</v>
      </c>
      <c r="B20" s="12" t="s">
        <v>65</v>
      </c>
      <c r="C20" s="23">
        <f>C23+C24+C22</f>
        <v>94881.799999999988</v>
      </c>
      <c r="D20" s="23">
        <f>D23+D24+D22</f>
        <v>83410.8</v>
      </c>
      <c r="E20" s="23">
        <f>C20-D20</f>
        <v>11470.999999999985</v>
      </c>
      <c r="F20" s="25">
        <f t="shared" si="1"/>
        <v>0.87910220927511928</v>
      </c>
      <c r="H20" s="3"/>
    </row>
    <row r="21" spans="1:8">
      <c r="A21" s="11"/>
      <c r="B21" s="13" t="s">
        <v>3</v>
      </c>
      <c r="C21" s="26"/>
      <c r="D21" s="26"/>
      <c r="E21" s="26"/>
      <c r="F21" s="25"/>
      <c r="H21" s="4"/>
    </row>
    <row r="22" spans="1:8">
      <c r="A22" s="11" t="s">
        <v>13</v>
      </c>
      <c r="B22" s="13" t="s">
        <v>93</v>
      </c>
      <c r="C22" s="26">
        <v>9243.2999999999993</v>
      </c>
      <c r="D22" s="26">
        <v>8135.8</v>
      </c>
      <c r="E22" s="26">
        <f>C22-D22</f>
        <v>1107.4999999999991</v>
      </c>
      <c r="F22" s="25">
        <f t="shared" si="1"/>
        <v>0.88018348425345938</v>
      </c>
      <c r="H22" s="4"/>
    </row>
    <row r="23" spans="1:8">
      <c r="A23" s="11" t="s">
        <v>14</v>
      </c>
      <c r="B23" s="13" t="s">
        <v>4</v>
      </c>
      <c r="C23" s="26">
        <v>7873.9</v>
      </c>
      <c r="D23" s="26">
        <v>6930.5</v>
      </c>
      <c r="E23" s="26">
        <f>C23-D23</f>
        <v>943.39999999999964</v>
      </c>
      <c r="F23" s="25">
        <f t="shared" si="1"/>
        <v>0.8801864387406495</v>
      </c>
      <c r="H23" s="4"/>
    </row>
    <row r="24" spans="1:8">
      <c r="A24" s="11" t="s">
        <v>92</v>
      </c>
      <c r="B24" s="13" t="s">
        <v>5</v>
      </c>
      <c r="C24" s="26">
        <f>69763.4+8001.2</f>
        <v>77764.599999999991</v>
      </c>
      <c r="D24" s="26">
        <f>61485+6859.5</f>
        <v>68344.5</v>
      </c>
      <c r="E24" s="26">
        <f>C24-D24</f>
        <v>9420.0999999999913</v>
      </c>
      <c r="F24" s="25">
        <f t="shared" si="1"/>
        <v>0.87886390465584607</v>
      </c>
      <c r="H24" s="4"/>
    </row>
    <row r="25" spans="1:8" ht="101.25">
      <c r="A25" s="11" t="s">
        <v>15</v>
      </c>
      <c r="B25" s="12" t="s">
        <v>91</v>
      </c>
      <c r="C25" s="23">
        <f>C27+C28</f>
        <v>0</v>
      </c>
      <c r="D25" s="23">
        <f>D27+D28</f>
        <v>0</v>
      </c>
      <c r="E25" s="23">
        <f>C25-D25</f>
        <v>0</v>
      </c>
      <c r="F25" s="25">
        <v>0</v>
      </c>
      <c r="H25" s="4"/>
    </row>
    <row r="26" spans="1:8">
      <c r="A26" s="11"/>
      <c r="B26" s="13" t="s">
        <v>3</v>
      </c>
      <c r="C26" s="26"/>
      <c r="D26" s="26"/>
      <c r="E26" s="26"/>
      <c r="F26" s="25"/>
      <c r="H26" s="4"/>
    </row>
    <row r="27" spans="1:8">
      <c r="A27" s="11" t="s">
        <v>16</v>
      </c>
      <c r="B27" s="13" t="s">
        <v>4</v>
      </c>
      <c r="C27" s="26">
        <v>0</v>
      </c>
      <c r="D27" s="26">
        <v>0</v>
      </c>
      <c r="E27" s="26">
        <f t="shared" si="2"/>
        <v>0</v>
      </c>
      <c r="F27" s="25"/>
    </row>
    <row r="28" spans="1:8">
      <c r="A28" s="11" t="s">
        <v>17</v>
      </c>
      <c r="B28" s="13" t="s">
        <v>5</v>
      </c>
      <c r="C28" s="26">
        <v>0</v>
      </c>
      <c r="D28" s="26">
        <v>0</v>
      </c>
      <c r="E28" s="26">
        <f>C28-D28</f>
        <v>0</v>
      </c>
      <c r="F28" s="25">
        <v>0</v>
      </c>
    </row>
    <row r="29" spans="1:8" ht="33.75">
      <c r="A29" s="11" t="s">
        <v>18</v>
      </c>
      <c r="B29" s="12" t="s">
        <v>66</v>
      </c>
      <c r="C29" s="23">
        <f>C31+C32</f>
        <v>0</v>
      </c>
      <c r="D29" s="23">
        <f t="shared" ref="D29" si="4">D31+D32</f>
        <v>0</v>
      </c>
      <c r="E29" s="23">
        <f>C29-D29</f>
        <v>0</v>
      </c>
      <c r="F29" s="25">
        <v>0</v>
      </c>
    </row>
    <row r="30" spans="1:8">
      <c r="A30" s="11"/>
      <c r="B30" s="13" t="s">
        <v>3</v>
      </c>
      <c r="C30" s="26"/>
      <c r="D30" s="26"/>
      <c r="E30" s="26"/>
      <c r="F30" s="25"/>
    </row>
    <row r="31" spans="1:8">
      <c r="A31" s="11" t="s">
        <v>19</v>
      </c>
      <c r="B31" s="13" t="s">
        <v>4</v>
      </c>
      <c r="C31" s="26">
        <v>0</v>
      </c>
      <c r="D31" s="26">
        <v>0</v>
      </c>
      <c r="E31" s="26">
        <f t="shared" si="2"/>
        <v>0</v>
      </c>
      <c r="F31" s="25"/>
    </row>
    <row r="32" spans="1:8">
      <c r="A32" s="11" t="s">
        <v>20</v>
      </c>
      <c r="B32" s="13" t="s">
        <v>5</v>
      </c>
      <c r="C32" s="26">
        <v>0</v>
      </c>
      <c r="D32" s="26">
        <v>0</v>
      </c>
      <c r="E32" s="26">
        <v>0</v>
      </c>
      <c r="F32" s="25">
        <v>0</v>
      </c>
    </row>
    <row r="33" spans="1:8" ht="33.75">
      <c r="A33" s="11" t="s">
        <v>21</v>
      </c>
      <c r="B33" s="12" t="s">
        <v>67</v>
      </c>
      <c r="C33" s="23">
        <f>C35+C36</f>
        <v>0</v>
      </c>
      <c r="D33" s="23">
        <f t="shared" ref="D33:E33" si="5">D35+D36</f>
        <v>0</v>
      </c>
      <c r="E33" s="23">
        <f t="shared" si="5"/>
        <v>0</v>
      </c>
      <c r="F33" s="25"/>
    </row>
    <row r="34" spans="1:8">
      <c r="A34" s="11"/>
      <c r="B34" s="15" t="s">
        <v>3</v>
      </c>
      <c r="C34" s="26"/>
      <c r="D34" s="26"/>
      <c r="E34" s="26"/>
      <c r="F34" s="25"/>
    </row>
    <row r="35" spans="1:8">
      <c r="A35" s="11" t="s">
        <v>22</v>
      </c>
      <c r="B35" s="15" t="s">
        <v>4</v>
      </c>
      <c r="C35" s="26">
        <v>0</v>
      </c>
      <c r="D35" s="26">
        <v>0</v>
      </c>
      <c r="E35" s="26">
        <f t="shared" si="2"/>
        <v>0</v>
      </c>
      <c r="F35" s="25"/>
    </row>
    <row r="36" spans="1:8">
      <c r="A36" s="11" t="s">
        <v>23</v>
      </c>
      <c r="B36" s="15" t="s">
        <v>5</v>
      </c>
      <c r="C36" s="26">
        <v>0</v>
      </c>
      <c r="D36" s="26">
        <v>0</v>
      </c>
      <c r="E36" s="26">
        <f t="shared" si="2"/>
        <v>0</v>
      </c>
      <c r="F36" s="25"/>
    </row>
    <row r="37" spans="1:8" ht="67.5">
      <c r="A37" s="11" t="s">
        <v>24</v>
      </c>
      <c r="B37" s="12" t="s">
        <v>68</v>
      </c>
      <c r="C37" s="23">
        <f>C39+C40</f>
        <v>500</v>
      </c>
      <c r="D37" s="23">
        <f t="shared" ref="D37" si="6">D39+D40</f>
        <v>421.3</v>
      </c>
      <c r="E37" s="23">
        <f>C37-D37</f>
        <v>78.699999999999989</v>
      </c>
      <c r="F37" s="25">
        <f t="shared" si="1"/>
        <v>0.84260000000000002</v>
      </c>
      <c r="H37" s="5"/>
    </row>
    <row r="38" spans="1:8">
      <c r="A38" s="11"/>
      <c r="B38" s="15" t="s">
        <v>3</v>
      </c>
      <c r="C38" s="26"/>
      <c r="D38" s="26"/>
      <c r="E38" s="26"/>
      <c r="F38" s="25"/>
    </row>
    <row r="39" spans="1:8">
      <c r="A39" s="11" t="s">
        <v>25</v>
      </c>
      <c r="B39" s="15" t="s">
        <v>4</v>
      </c>
      <c r="C39" s="26">
        <v>0</v>
      </c>
      <c r="D39" s="26">
        <v>0</v>
      </c>
      <c r="E39" s="26">
        <f t="shared" si="2"/>
        <v>0</v>
      </c>
      <c r="F39" s="25"/>
    </row>
    <row r="40" spans="1:8">
      <c r="A40" s="11" t="s">
        <v>26</v>
      </c>
      <c r="B40" s="15" t="s">
        <v>5</v>
      </c>
      <c r="C40" s="26">
        <v>500</v>
      </c>
      <c r="D40" s="26">
        <v>421.3</v>
      </c>
      <c r="E40" s="26">
        <f>C40-D40</f>
        <v>78.699999999999989</v>
      </c>
      <c r="F40" s="25">
        <f t="shared" si="1"/>
        <v>0.84260000000000002</v>
      </c>
    </row>
    <row r="41" spans="1:8">
      <c r="A41" s="11" t="s">
        <v>27</v>
      </c>
      <c r="B41" s="12" t="s">
        <v>69</v>
      </c>
      <c r="C41" s="23">
        <v>1713.5</v>
      </c>
      <c r="D41" s="23">
        <v>1671.5</v>
      </c>
      <c r="E41" s="23">
        <f>C41-D41</f>
        <v>42</v>
      </c>
      <c r="F41" s="25">
        <f t="shared" si="1"/>
        <v>0.97548876568427201</v>
      </c>
    </row>
    <row r="42" spans="1:8" ht="33.75">
      <c r="A42" s="11" t="s">
        <v>28</v>
      </c>
      <c r="B42" s="12" t="s">
        <v>70</v>
      </c>
      <c r="C42" s="23">
        <f>C44+C45</f>
        <v>1553.5</v>
      </c>
      <c r="D42" s="23">
        <f t="shared" ref="D42:E42" si="7">D44+D45</f>
        <v>1553.5</v>
      </c>
      <c r="E42" s="23">
        <f t="shared" si="7"/>
        <v>0</v>
      </c>
      <c r="F42" s="25">
        <f t="shared" si="1"/>
        <v>1</v>
      </c>
    </row>
    <row r="43" spans="1:8">
      <c r="A43" s="11"/>
      <c r="B43" s="15" t="s">
        <v>3</v>
      </c>
      <c r="C43" s="26"/>
      <c r="D43" s="26"/>
      <c r="E43" s="26"/>
      <c r="F43" s="25"/>
    </row>
    <row r="44" spans="1:8">
      <c r="A44" s="11" t="s">
        <v>29</v>
      </c>
      <c r="B44" s="15" t="s">
        <v>4</v>
      </c>
      <c r="C44" s="26">
        <v>0</v>
      </c>
      <c r="D44" s="26">
        <v>0</v>
      </c>
      <c r="E44" s="26">
        <f t="shared" si="2"/>
        <v>0</v>
      </c>
      <c r="F44" s="25"/>
    </row>
    <row r="45" spans="1:8">
      <c r="A45" s="11" t="s">
        <v>30</v>
      </c>
      <c r="B45" s="15" t="s">
        <v>5</v>
      </c>
      <c r="C45" s="26">
        <v>1553.5</v>
      </c>
      <c r="D45" s="26">
        <v>1553.5</v>
      </c>
      <c r="E45" s="26">
        <f>C45-D45</f>
        <v>0</v>
      </c>
      <c r="F45" s="25">
        <f t="shared" si="1"/>
        <v>1</v>
      </c>
    </row>
    <row r="46" spans="1:8" ht="22.5">
      <c r="A46" s="11" t="s">
        <v>31</v>
      </c>
      <c r="B46" s="12" t="s">
        <v>71</v>
      </c>
      <c r="C46" s="23">
        <f>C48+C49</f>
        <v>0</v>
      </c>
      <c r="D46" s="23">
        <f t="shared" ref="D46:E46" si="8">D48+D49</f>
        <v>0</v>
      </c>
      <c r="E46" s="23">
        <f t="shared" si="8"/>
        <v>0</v>
      </c>
      <c r="F46" s="25"/>
    </row>
    <row r="47" spans="1:8">
      <c r="A47" s="11"/>
      <c r="B47" s="15" t="s">
        <v>3</v>
      </c>
      <c r="C47" s="26"/>
      <c r="D47" s="26"/>
      <c r="E47" s="26"/>
      <c r="F47" s="25"/>
    </row>
    <row r="48" spans="1:8">
      <c r="A48" s="11" t="s">
        <v>75</v>
      </c>
      <c r="B48" s="15" t="s">
        <v>4</v>
      </c>
      <c r="C48" s="26">
        <v>0</v>
      </c>
      <c r="D48" s="26">
        <v>0</v>
      </c>
      <c r="E48" s="26">
        <f t="shared" si="2"/>
        <v>0</v>
      </c>
      <c r="F48" s="25"/>
    </row>
    <row r="49" spans="1:6">
      <c r="A49" s="11" t="s">
        <v>76</v>
      </c>
      <c r="B49" s="15" t="s">
        <v>5</v>
      </c>
      <c r="C49" s="26">
        <v>0</v>
      </c>
      <c r="D49" s="26">
        <v>0</v>
      </c>
      <c r="E49" s="26">
        <f t="shared" si="2"/>
        <v>0</v>
      </c>
      <c r="F49" s="25"/>
    </row>
    <row r="50" spans="1:6">
      <c r="A50" s="11" t="s">
        <v>77</v>
      </c>
      <c r="B50" s="12" t="s">
        <v>72</v>
      </c>
      <c r="C50" s="23">
        <f>C52+C53</f>
        <v>0</v>
      </c>
      <c r="D50" s="23">
        <f t="shared" ref="D50:E50" si="9">D52+D53</f>
        <v>0</v>
      </c>
      <c r="E50" s="23">
        <f t="shared" si="9"/>
        <v>0</v>
      </c>
      <c r="F50" s="25"/>
    </row>
    <row r="51" spans="1:6">
      <c r="A51" s="11"/>
      <c r="B51" s="15" t="s">
        <v>3</v>
      </c>
      <c r="C51" s="26"/>
      <c r="D51" s="26"/>
      <c r="E51" s="26"/>
      <c r="F51" s="25"/>
    </row>
    <row r="52" spans="1:6">
      <c r="A52" s="11" t="s">
        <v>78</v>
      </c>
      <c r="B52" s="15" t="s">
        <v>4</v>
      </c>
      <c r="C52" s="26">
        <v>0</v>
      </c>
      <c r="D52" s="26">
        <v>0</v>
      </c>
      <c r="E52" s="26">
        <f t="shared" si="2"/>
        <v>0</v>
      </c>
      <c r="F52" s="25"/>
    </row>
    <row r="53" spans="1:6">
      <c r="A53" s="11" t="s">
        <v>79</v>
      </c>
      <c r="B53" s="15" t="s">
        <v>5</v>
      </c>
      <c r="C53" s="26">
        <v>0</v>
      </c>
      <c r="D53" s="26">
        <v>0</v>
      </c>
      <c r="E53" s="26">
        <f t="shared" si="2"/>
        <v>0</v>
      </c>
      <c r="F53" s="25"/>
    </row>
    <row r="54" spans="1:6">
      <c r="A54" s="11" t="s">
        <v>80</v>
      </c>
      <c r="B54" s="12" t="s">
        <v>73</v>
      </c>
      <c r="C54" s="23">
        <f>C56+C57</f>
        <v>4924</v>
      </c>
      <c r="D54" s="23">
        <f t="shared" ref="D54" si="10">D56+D57</f>
        <v>2560.1</v>
      </c>
      <c r="E54" s="23">
        <f>C54-D54</f>
        <v>2363.9</v>
      </c>
      <c r="F54" s="25">
        <f t="shared" si="1"/>
        <v>0.51992282696994307</v>
      </c>
    </row>
    <row r="55" spans="1:6">
      <c r="A55" s="11"/>
      <c r="B55" s="15" t="s">
        <v>3</v>
      </c>
      <c r="C55" s="26"/>
      <c r="D55" s="26"/>
      <c r="E55" s="26"/>
      <c r="F55" s="25"/>
    </row>
    <row r="56" spans="1:6">
      <c r="A56" s="11" t="s">
        <v>81</v>
      </c>
      <c r="B56" s="15" t="s">
        <v>4</v>
      </c>
      <c r="C56" s="26">
        <v>0</v>
      </c>
      <c r="D56" s="26">
        <v>0</v>
      </c>
      <c r="E56" s="26">
        <f t="shared" si="2"/>
        <v>0</v>
      </c>
      <c r="F56" s="25"/>
    </row>
    <row r="57" spans="1:6">
      <c r="A57" s="11" t="s">
        <v>82</v>
      </c>
      <c r="B57" s="15" t="s">
        <v>5</v>
      </c>
      <c r="C57" s="26">
        <v>4924</v>
      </c>
      <c r="D57" s="26">
        <v>2560.1</v>
      </c>
      <c r="E57" s="23">
        <f>C57-D57</f>
        <v>2363.9</v>
      </c>
      <c r="F57" s="25">
        <f t="shared" si="1"/>
        <v>0.51992282696994307</v>
      </c>
    </row>
    <row r="58" spans="1:6" ht="22.5">
      <c r="A58" s="11" t="s">
        <v>83</v>
      </c>
      <c r="B58" s="12" t="s">
        <v>90</v>
      </c>
      <c r="C58" s="23">
        <f>C60+C61</f>
        <v>30772.3</v>
      </c>
      <c r="D58" s="23">
        <f t="shared" ref="D58" si="11">D60+D61</f>
        <v>20508</v>
      </c>
      <c r="E58" s="23">
        <f>C58-D58</f>
        <v>10264.299999999999</v>
      </c>
      <c r="F58" s="25">
        <v>0</v>
      </c>
    </row>
    <row r="59" spans="1:6">
      <c r="A59" s="11"/>
      <c r="B59" s="15" t="s">
        <v>3</v>
      </c>
      <c r="C59" s="26"/>
      <c r="D59" s="26"/>
      <c r="E59" s="26"/>
      <c r="F59" s="25"/>
    </row>
    <row r="60" spans="1:6">
      <c r="A60" s="11" t="s">
        <v>84</v>
      </c>
      <c r="B60" s="15" t="s">
        <v>4</v>
      </c>
      <c r="C60" s="26">
        <v>29233</v>
      </c>
      <c r="D60" s="26">
        <v>19482.2</v>
      </c>
      <c r="E60" s="26">
        <f>C60-D60</f>
        <v>9750.7999999999993</v>
      </c>
      <c r="F60" s="25"/>
    </row>
    <row r="61" spans="1:6">
      <c r="A61" s="11" t="s">
        <v>85</v>
      </c>
      <c r="B61" s="15" t="s">
        <v>5</v>
      </c>
      <c r="C61" s="26">
        <v>1539.3</v>
      </c>
      <c r="D61" s="26">
        <v>1025.8</v>
      </c>
      <c r="E61" s="26">
        <f>C61-D61</f>
        <v>513.5</v>
      </c>
      <c r="F61" s="25">
        <v>0</v>
      </c>
    </row>
    <row r="62" spans="1:6" ht="22.5">
      <c r="A62" s="11" t="s">
        <v>86</v>
      </c>
      <c r="B62" s="12" t="s">
        <v>74</v>
      </c>
      <c r="C62" s="23">
        <f>C64+C65</f>
        <v>12809.2</v>
      </c>
      <c r="D62" s="23">
        <f t="shared" ref="D62:E62" si="12">D64+D65</f>
        <v>12808.2</v>
      </c>
      <c r="E62" s="23">
        <f t="shared" si="12"/>
        <v>1</v>
      </c>
      <c r="F62" s="25"/>
    </row>
    <row r="63" spans="1:6">
      <c r="A63" s="11"/>
      <c r="B63" s="15" t="s">
        <v>3</v>
      </c>
      <c r="C63" s="26"/>
      <c r="D63" s="26"/>
      <c r="E63" s="26"/>
      <c r="F63" s="25"/>
    </row>
    <row r="64" spans="1:6">
      <c r="A64" s="11" t="s">
        <v>87</v>
      </c>
      <c r="B64" s="15" t="s">
        <v>4</v>
      </c>
      <c r="C64" s="26">
        <v>0</v>
      </c>
      <c r="D64" s="26">
        <v>0</v>
      </c>
      <c r="E64" s="26">
        <f t="shared" si="2"/>
        <v>0</v>
      </c>
      <c r="F64" s="25"/>
    </row>
    <row r="65" spans="1:6">
      <c r="A65" s="11" t="s">
        <v>88</v>
      </c>
      <c r="B65" s="15" t="s">
        <v>5</v>
      </c>
      <c r="C65" s="26">
        <v>12809.2</v>
      </c>
      <c r="D65" s="26">
        <v>12808.2</v>
      </c>
      <c r="E65" s="26">
        <f>C65-D65</f>
        <v>1</v>
      </c>
      <c r="F65" s="25"/>
    </row>
    <row r="66" spans="1:6">
      <c r="A66" s="16" t="s">
        <v>94</v>
      </c>
      <c r="B66" s="12" t="s">
        <v>95</v>
      </c>
      <c r="C66" s="27">
        <f>C68+C69</f>
        <v>0</v>
      </c>
      <c r="D66" s="27">
        <f>D68+D69</f>
        <v>0</v>
      </c>
      <c r="E66" s="27">
        <f>E68+E69</f>
        <v>0</v>
      </c>
      <c r="F66" s="25">
        <v>0</v>
      </c>
    </row>
    <row r="67" spans="1:6">
      <c r="A67" s="11"/>
      <c r="B67" s="15" t="s">
        <v>3</v>
      </c>
      <c r="C67" s="26"/>
      <c r="D67" s="26"/>
      <c r="E67" s="26"/>
      <c r="F67" s="25"/>
    </row>
    <row r="68" spans="1:6">
      <c r="A68" s="11" t="s">
        <v>96</v>
      </c>
      <c r="B68" s="15" t="s">
        <v>4</v>
      </c>
      <c r="C68" s="26">
        <v>0</v>
      </c>
      <c r="D68" s="26">
        <v>0</v>
      </c>
      <c r="E68" s="26">
        <f t="shared" ref="E68" si="13">D68-C68</f>
        <v>0</v>
      </c>
      <c r="F68" s="25"/>
    </row>
    <row r="69" spans="1:6">
      <c r="A69" s="11" t="s">
        <v>97</v>
      </c>
      <c r="B69" s="15" t="s">
        <v>5</v>
      </c>
      <c r="C69" s="26">
        <v>0</v>
      </c>
      <c r="D69" s="26">
        <v>0</v>
      </c>
      <c r="E69" s="26">
        <f>C69-D69</f>
        <v>0</v>
      </c>
      <c r="F69" s="25">
        <v>0</v>
      </c>
    </row>
  </sheetData>
  <mergeCells count="3">
    <mergeCell ref="A7:F7"/>
    <mergeCell ref="A4:F4"/>
    <mergeCell ref="C1:F2"/>
  </mergeCells>
  <pageMargins left="0.70866141732283472" right="0.70866141732283472" top="0.35433070866141736" bottom="0.35433070866141736" header="0.31496062992125984" footer="0.31496062992125984"/>
  <pageSetup paperSize="9" scale="9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6"/>
  <sheetViews>
    <sheetView tabSelected="1" zoomScaleNormal="100" workbookViewId="0">
      <selection activeCell="F23" sqref="F23"/>
    </sheetView>
  </sheetViews>
  <sheetFormatPr defaultRowHeight="15"/>
  <cols>
    <col min="1" max="1" width="36.140625" customWidth="1"/>
    <col min="2" max="2" width="10.85546875" customWidth="1"/>
    <col min="3" max="3" width="12" customWidth="1"/>
    <col min="4" max="4" width="16.5703125" customWidth="1"/>
  </cols>
  <sheetData>
    <row r="1" spans="1:6">
      <c r="A1" s="17"/>
      <c r="B1" s="17"/>
      <c r="C1" s="17"/>
      <c r="D1" s="28" t="s">
        <v>58</v>
      </c>
      <c r="E1" s="21"/>
    </row>
    <row r="2" spans="1:6" ht="33.75" customHeight="1">
      <c r="A2" s="42" t="s">
        <v>32</v>
      </c>
      <c r="B2" s="42"/>
      <c r="C2" s="42"/>
      <c r="D2" s="42"/>
      <c r="E2" s="20"/>
      <c r="F2" s="1"/>
    </row>
    <row r="3" spans="1:6">
      <c r="A3" s="17"/>
      <c r="B3" s="17"/>
      <c r="C3" s="17"/>
      <c r="D3" s="17"/>
      <c r="E3" s="17"/>
    </row>
    <row r="4" spans="1:6" ht="24">
      <c r="A4" s="10" t="s">
        <v>2</v>
      </c>
      <c r="B4" s="10" t="s">
        <v>99</v>
      </c>
      <c r="C4" s="10" t="s">
        <v>33</v>
      </c>
      <c r="D4" s="10" t="s">
        <v>34</v>
      </c>
      <c r="E4" s="17"/>
    </row>
    <row r="5" spans="1:6">
      <c r="A5" s="32">
        <v>1</v>
      </c>
      <c r="B5" s="32">
        <v>2</v>
      </c>
      <c r="C5" s="32">
        <v>3</v>
      </c>
      <c r="D5" s="32">
        <v>4</v>
      </c>
      <c r="E5" s="17"/>
    </row>
    <row r="6" spans="1:6" ht="46.5" customHeight="1">
      <c r="A6" s="13" t="s">
        <v>35</v>
      </c>
      <c r="B6" s="29" t="s">
        <v>46</v>
      </c>
      <c r="C6" s="18" t="s">
        <v>54</v>
      </c>
      <c r="D6" s="18">
        <v>232.9</v>
      </c>
      <c r="E6" s="17"/>
    </row>
    <row r="7" spans="1:6" ht="33.75">
      <c r="A7" s="13" t="s">
        <v>36</v>
      </c>
      <c r="B7" s="29" t="s">
        <v>47</v>
      </c>
      <c r="C7" s="18" t="s">
        <v>54</v>
      </c>
      <c r="D7" s="18">
        <v>232.9</v>
      </c>
      <c r="E7" s="17"/>
    </row>
    <row r="8" spans="1:6">
      <c r="A8" s="40" t="s">
        <v>37</v>
      </c>
      <c r="B8" s="38"/>
      <c r="C8" s="18" t="s">
        <v>55</v>
      </c>
      <c r="D8" s="18">
        <v>610.33000000000004</v>
      </c>
      <c r="E8" s="17"/>
    </row>
    <row r="9" spans="1:6">
      <c r="A9" s="41"/>
      <c r="B9" s="39"/>
      <c r="C9" s="18" t="s">
        <v>54</v>
      </c>
      <c r="D9" s="18">
        <v>166.911</v>
      </c>
      <c r="E9" s="17"/>
    </row>
    <row r="10" spans="1:6">
      <c r="A10" s="40" t="s">
        <v>38</v>
      </c>
      <c r="B10" s="38"/>
      <c r="C10" s="18" t="s">
        <v>55</v>
      </c>
      <c r="D10" s="18">
        <v>151.83000000000001</v>
      </c>
      <c r="E10" s="17"/>
    </row>
    <row r="11" spans="1:6">
      <c r="A11" s="41"/>
      <c r="B11" s="39"/>
      <c r="C11" s="18" t="s">
        <v>54</v>
      </c>
      <c r="D11" s="18">
        <v>37.192</v>
      </c>
      <c r="E11" s="17"/>
    </row>
    <row r="12" spans="1:6">
      <c r="A12" s="40" t="s">
        <v>39</v>
      </c>
      <c r="B12" s="38"/>
      <c r="C12" s="18" t="s">
        <v>55</v>
      </c>
      <c r="D12" s="18">
        <v>331.04</v>
      </c>
      <c r="E12" s="17"/>
    </row>
    <row r="13" spans="1:6" ht="13.5" customHeight="1">
      <c r="A13" s="41"/>
      <c r="B13" s="39"/>
      <c r="C13" s="18" t="s">
        <v>54</v>
      </c>
      <c r="D13" s="18">
        <v>28.797000000000001</v>
      </c>
      <c r="E13" s="17"/>
    </row>
    <row r="14" spans="1:6">
      <c r="A14" s="36" t="s">
        <v>40</v>
      </c>
      <c r="B14" s="38" t="s">
        <v>48</v>
      </c>
      <c r="C14" s="18" t="s">
        <v>55</v>
      </c>
      <c r="D14" s="18">
        <v>0</v>
      </c>
      <c r="E14" s="17"/>
    </row>
    <row r="15" spans="1:6" ht="36.75" customHeight="1">
      <c r="A15" s="37"/>
      <c r="B15" s="39"/>
      <c r="C15" s="18" t="s">
        <v>54</v>
      </c>
      <c r="D15" s="30">
        <v>0</v>
      </c>
      <c r="E15" s="17"/>
    </row>
    <row r="16" spans="1:6">
      <c r="A16" s="36" t="s">
        <v>41</v>
      </c>
      <c r="B16" s="38" t="s">
        <v>49</v>
      </c>
      <c r="C16" s="18" t="s">
        <v>56</v>
      </c>
      <c r="D16" s="30">
        <v>0</v>
      </c>
      <c r="E16" s="17"/>
    </row>
    <row r="17" spans="1:5" ht="50.25" customHeight="1">
      <c r="A17" s="37"/>
      <c r="B17" s="39"/>
      <c r="C17" s="18" t="s">
        <v>57</v>
      </c>
      <c r="D17" s="30">
        <v>0</v>
      </c>
      <c r="E17" s="17"/>
    </row>
    <row r="18" spans="1:5">
      <c r="A18" s="36" t="s">
        <v>42</v>
      </c>
      <c r="B18" s="38" t="s">
        <v>50</v>
      </c>
      <c r="C18" s="18" t="s">
        <v>56</v>
      </c>
      <c r="D18" s="30">
        <v>232900</v>
      </c>
      <c r="E18" s="17"/>
    </row>
    <row r="19" spans="1:5" ht="26.25" customHeight="1">
      <c r="A19" s="37"/>
      <c r="B19" s="39"/>
      <c r="C19" s="18" t="s">
        <v>57</v>
      </c>
      <c r="D19" s="31">
        <v>1093.2</v>
      </c>
      <c r="E19" s="17"/>
    </row>
    <row r="20" spans="1:5">
      <c r="A20" s="36" t="s">
        <v>43</v>
      </c>
      <c r="B20" s="38" t="s">
        <v>51</v>
      </c>
      <c r="C20" s="18" t="s">
        <v>56</v>
      </c>
      <c r="D20" s="30">
        <v>232900</v>
      </c>
      <c r="E20" s="17"/>
    </row>
    <row r="21" spans="1:5" ht="30.75" customHeight="1">
      <c r="A21" s="37"/>
      <c r="B21" s="39"/>
      <c r="C21" s="18" t="s">
        <v>57</v>
      </c>
      <c r="D21" s="31">
        <v>1093.2</v>
      </c>
      <c r="E21" s="17"/>
    </row>
    <row r="22" spans="1:5">
      <c r="A22" s="36" t="s">
        <v>45</v>
      </c>
      <c r="B22" s="38" t="s">
        <v>52</v>
      </c>
      <c r="C22" s="18" t="s">
        <v>56</v>
      </c>
      <c r="D22" s="30"/>
      <c r="E22" s="17"/>
    </row>
    <row r="23" spans="1:5" ht="43.5" customHeight="1">
      <c r="A23" s="37"/>
      <c r="B23" s="39"/>
      <c r="C23" s="18" t="s">
        <v>57</v>
      </c>
      <c r="D23" s="30">
        <v>31801.3</v>
      </c>
      <c r="E23" s="17"/>
    </row>
    <row r="24" spans="1:5">
      <c r="A24" s="36" t="s">
        <v>44</v>
      </c>
      <c r="B24" s="38" t="s">
        <v>53</v>
      </c>
      <c r="C24" s="18" t="s">
        <v>54</v>
      </c>
      <c r="D24" s="30">
        <v>7.2990000000000004</v>
      </c>
      <c r="E24" s="17"/>
    </row>
    <row r="25" spans="1:5" ht="26.25" customHeight="1">
      <c r="A25" s="37"/>
      <c r="B25" s="39"/>
      <c r="C25" s="18" t="s">
        <v>57</v>
      </c>
      <c r="D25" s="30">
        <v>53551.3</v>
      </c>
      <c r="E25" s="17"/>
    </row>
    <row r="26" spans="1:5">
      <c r="A26" s="2"/>
      <c r="B26" s="2"/>
      <c r="C26" s="2"/>
      <c r="D26" s="6"/>
    </row>
    <row r="27" spans="1:5">
      <c r="A27" s="2"/>
      <c r="B27" s="2"/>
      <c r="C27" s="2"/>
      <c r="D27" s="6"/>
    </row>
    <row r="28" spans="1:5">
      <c r="A28" s="2"/>
      <c r="B28" s="2"/>
      <c r="C28" s="2"/>
      <c r="D28" s="6"/>
    </row>
    <row r="29" spans="1:5">
      <c r="A29" s="2"/>
      <c r="B29" s="2"/>
      <c r="C29" s="2"/>
      <c r="D29" s="2"/>
    </row>
    <row r="30" spans="1:5">
      <c r="A30" s="2"/>
      <c r="B30" s="2"/>
      <c r="C30" s="2"/>
      <c r="D30" s="2"/>
    </row>
    <row r="31" spans="1:5">
      <c r="A31" s="2"/>
      <c r="B31" s="2"/>
      <c r="C31" s="2"/>
      <c r="D31" s="2"/>
    </row>
    <row r="32" spans="1:5">
      <c r="A32" s="2"/>
      <c r="B32" s="2"/>
      <c r="C32" s="2"/>
      <c r="D32" s="2"/>
    </row>
    <row r="33" spans="1:4">
      <c r="A33" s="2"/>
      <c r="B33" s="2"/>
      <c r="C33" s="2"/>
      <c r="D33" s="2"/>
    </row>
    <row r="34" spans="1:4">
      <c r="A34" s="2"/>
      <c r="B34" s="2"/>
      <c r="C34" s="2"/>
      <c r="D34" s="2"/>
    </row>
    <row r="35" spans="1:4">
      <c r="A35" s="2"/>
      <c r="B35" s="2"/>
      <c r="C35" s="2"/>
      <c r="D35" s="2"/>
    </row>
    <row r="36" spans="1:4">
      <c r="A36" s="2"/>
      <c r="B36" s="2"/>
      <c r="C36" s="2"/>
      <c r="D36" s="2"/>
    </row>
    <row r="37" spans="1:4">
      <c r="A37" s="2"/>
      <c r="B37" s="2"/>
      <c r="C37" s="2"/>
      <c r="D37" s="2"/>
    </row>
    <row r="38" spans="1:4">
      <c r="A38" s="2"/>
      <c r="B38" s="2"/>
      <c r="C38" s="2"/>
      <c r="D38" s="2"/>
    </row>
    <row r="39" spans="1:4">
      <c r="A39" s="2"/>
      <c r="B39" s="2"/>
      <c r="C39" s="2"/>
      <c r="D39" s="2"/>
    </row>
    <row r="40" spans="1:4">
      <c r="A40" s="2"/>
      <c r="B40" s="2"/>
      <c r="C40" s="2"/>
      <c r="D40" s="2"/>
    </row>
    <row r="41" spans="1:4">
      <c r="A41" s="2"/>
      <c r="B41" s="2"/>
      <c r="C41" s="2"/>
      <c r="D41" s="2"/>
    </row>
    <row r="42" spans="1:4">
      <c r="A42" s="2"/>
      <c r="B42" s="2"/>
      <c r="C42" s="2"/>
      <c r="D42" s="2"/>
    </row>
    <row r="43" spans="1:4">
      <c r="A43" s="2"/>
      <c r="B43" s="2"/>
      <c r="C43" s="2"/>
      <c r="D43" s="2"/>
    </row>
    <row r="44" spans="1:4">
      <c r="A44" s="2"/>
      <c r="B44" s="2"/>
      <c r="C44" s="2"/>
      <c r="D44" s="2"/>
    </row>
    <row r="45" spans="1:4">
      <c r="A45" s="2"/>
      <c r="B45" s="2"/>
      <c r="C45" s="2"/>
      <c r="D45" s="2"/>
    </row>
    <row r="46" spans="1:4">
      <c r="A46" s="2"/>
      <c r="B46" s="2"/>
      <c r="C46" s="2"/>
      <c r="D46" s="2"/>
    </row>
  </sheetData>
  <mergeCells count="19">
    <mergeCell ref="A8:A9"/>
    <mergeCell ref="B8:B9"/>
    <mergeCell ref="A10:A11"/>
    <mergeCell ref="B10:B11"/>
    <mergeCell ref="A2:D2"/>
    <mergeCell ref="A12:A13"/>
    <mergeCell ref="B12:B13"/>
    <mergeCell ref="A14:A15"/>
    <mergeCell ref="B14:B15"/>
    <mergeCell ref="A16:A17"/>
    <mergeCell ref="B16:B17"/>
    <mergeCell ref="A24:A25"/>
    <mergeCell ref="B24:B25"/>
    <mergeCell ref="A18:A19"/>
    <mergeCell ref="B18:B19"/>
    <mergeCell ref="A20:A21"/>
    <mergeCell ref="B20:B21"/>
    <mergeCell ref="A22:A23"/>
    <mergeCell ref="B22:B23"/>
  </mergeCells>
  <pageMargins left="0.70866141732283472" right="0.70866141732283472" top="0.74803149606299213" bottom="0.74803149606299213" header="0.31496062992125984" footer="0.31496062992125984"/>
  <pageSetup paperSize="9" scale="1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Землякова</dc:creator>
  <cp:lastModifiedBy>Пользователь Windows</cp:lastModifiedBy>
  <cp:lastPrinted>2019-03-19T06:54:31Z</cp:lastPrinted>
  <dcterms:created xsi:type="dcterms:W3CDTF">2018-02-05T13:07:37Z</dcterms:created>
  <dcterms:modified xsi:type="dcterms:W3CDTF">2019-03-19T06:54:34Z</dcterms:modified>
</cp:coreProperties>
</file>