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 filterPrivacy="1" defaultThemeVersion="124226"/>
  <xr:revisionPtr revIDLastSave="0" documentId="13_ncr:1_{4DCEDA92-3592-40FE-A1DE-3E1F986BDA6F}" xr6:coauthVersionLast="36" xr6:coauthVersionMax="36" xr10:uidLastSave="{00000000-0000-0000-0000-000000000000}"/>
  <bookViews>
    <workbookView xWindow="0" yWindow="0" windowWidth="28800" windowHeight="11625" tabRatio="738" xr2:uid="{00000000-000D-0000-FFFF-FFFF00000000}"/>
  </bookViews>
  <sheets>
    <sheet name="Контингент" sheetId="4" r:id="rId1"/>
  </sheets>
  <definedNames>
    <definedName name="_xlnm._FilterDatabase" localSheetId="0" hidden="1">Контингент!$A$22:$FN$59</definedName>
    <definedName name="_xlnm.Print_Titles" localSheetId="0">Контингент!$A:$B,Контингент!$12:$22</definedName>
  </definedNames>
  <calcPr calcId="191029"/>
</workbook>
</file>

<file path=xl/calcChain.xml><?xml version="1.0" encoding="utf-8"?>
<calcChain xmlns="http://schemas.openxmlformats.org/spreadsheetml/2006/main">
  <c r="BI23" i="4" l="1"/>
  <c r="HM26" i="4" l="1"/>
  <c r="PW53" i="4"/>
  <c r="GS40" i="4"/>
  <c r="XK33" i="4"/>
  <c r="GS33" i="4"/>
  <c r="F24" i="4"/>
  <c r="G24" i="4"/>
  <c r="H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I25" i="4" s="1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CW24" i="4"/>
  <c r="CX24" i="4"/>
  <c r="CY24" i="4"/>
  <c r="CZ24" i="4"/>
  <c r="DA24" i="4"/>
  <c r="DB24" i="4"/>
  <c r="DC24" i="4"/>
  <c r="DD24" i="4"/>
  <c r="DE24" i="4"/>
  <c r="DF24" i="4"/>
  <c r="DG24" i="4"/>
  <c r="DH24" i="4"/>
  <c r="DI24" i="4"/>
  <c r="DJ24" i="4"/>
  <c r="DK24" i="4"/>
  <c r="DL24" i="4"/>
  <c r="DM24" i="4"/>
  <c r="DN24" i="4"/>
  <c r="DO24" i="4"/>
  <c r="DP24" i="4"/>
  <c r="DQ24" i="4"/>
  <c r="DR24" i="4"/>
  <c r="DS24" i="4"/>
  <c r="DT24" i="4"/>
  <c r="DU24" i="4"/>
  <c r="DV24" i="4"/>
  <c r="DW24" i="4"/>
  <c r="DX24" i="4"/>
  <c r="DY24" i="4"/>
  <c r="DZ24" i="4"/>
  <c r="EA24" i="4"/>
  <c r="EB24" i="4"/>
  <c r="EC24" i="4"/>
  <c r="ED24" i="4"/>
  <c r="EE24" i="4"/>
  <c r="EF24" i="4"/>
  <c r="EG24" i="4"/>
  <c r="EH24" i="4"/>
  <c r="EI24" i="4"/>
  <c r="EJ24" i="4"/>
  <c r="EK24" i="4"/>
  <c r="EL24" i="4"/>
  <c r="EM24" i="4"/>
  <c r="EN24" i="4"/>
  <c r="EO24" i="4"/>
  <c r="EP24" i="4"/>
  <c r="EQ24" i="4"/>
  <c r="ER24" i="4"/>
  <c r="ES24" i="4"/>
  <c r="ET24" i="4"/>
  <c r="EU24" i="4"/>
  <c r="EV24" i="4"/>
  <c r="EW24" i="4"/>
  <c r="EX24" i="4"/>
  <c r="EY24" i="4"/>
  <c r="EZ24" i="4"/>
  <c r="FA24" i="4"/>
  <c r="FB24" i="4"/>
  <c r="FC24" i="4"/>
  <c r="FD24" i="4"/>
  <c r="FE24" i="4"/>
  <c r="FF24" i="4"/>
  <c r="FG24" i="4"/>
  <c r="FH24" i="4"/>
  <c r="FI24" i="4"/>
  <c r="FJ24" i="4"/>
  <c r="FK24" i="4"/>
  <c r="FL24" i="4"/>
  <c r="FM24" i="4"/>
  <c r="FN24" i="4"/>
  <c r="FO24" i="4"/>
  <c r="FP24" i="4"/>
  <c r="FQ24" i="4"/>
  <c r="FR24" i="4"/>
  <c r="FS24" i="4"/>
  <c r="FT24" i="4"/>
  <c r="FU24" i="4"/>
  <c r="FV24" i="4"/>
  <c r="FW24" i="4"/>
  <c r="FX24" i="4"/>
  <c r="FY24" i="4"/>
  <c r="FZ24" i="4"/>
  <c r="GA24" i="4"/>
  <c r="GB24" i="4"/>
  <c r="GC24" i="4"/>
  <c r="GD24" i="4"/>
  <c r="GE24" i="4"/>
  <c r="GF24" i="4"/>
  <c r="GG24" i="4"/>
  <c r="GH24" i="4"/>
  <c r="GI24" i="4"/>
  <c r="GJ24" i="4"/>
  <c r="GK24" i="4"/>
  <c r="GL24" i="4"/>
  <c r="GM24" i="4"/>
  <c r="GN24" i="4"/>
  <c r="GO24" i="4"/>
  <c r="GP24" i="4"/>
  <c r="GQ24" i="4"/>
  <c r="GR24" i="4"/>
  <c r="GT24" i="4"/>
  <c r="GU24" i="4"/>
  <c r="GV24" i="4"/>
  <c r="GW24" i="4"/>
  <c r="GX24" i="4"/>
  <c r="GY24" i="4"/>
  <c r="GZ24" i="4"/>
  <c r="HA24" i="4"/>
  <c r="HB24" i="4"/>
  <c r="HC24" i="4"/>
  <c r="HD24" i="4"/>
  <c r="HE24" i="4"/>
  <c r="HF24" i="4"/>
  <c r="HG24" i="4"/>
  <c r="HH24" i="4"/>
  <c r="HI24" i="4"/>
  <c r="HJ24" i="4"/>
  <c r="HK24" i="4"/>
  <c r="HL24" i="4"/>
  <c r="HO24" i="4"/>
  <c r="HP24" i="4"/>
  <c r="HQ24" i="4"/>
  <c r="HS24" i="4"/>
  <c r="HT24" i="4"/>
  <c r="HU24" i="4"/>
  <c r="HV24" i="4"/>
  <c r="HW24" i="4"/>
  <c r="HX24" i="4"/>
  <c r="HY24" i="4"/>
  <c r="HZ24" i="4"/>
  <c r="IA24" i="4"/>
  <c r="IB24" i="4"/>
  <c r="IC24" i="4"/>
  <c r="ID24" i="4"/>
  <c r="IE24" i="4"/>
  <c r="IF24" i="4"/>
  <c r="IG24" i="4"/>
  <c r="IH24" i="4"/>
  <c r="II24" i="4"/>
  <c r="IJ24" i="4"/>
  <c r="IK24" i="4"/>
  <c r="IL24" i="4"/>
  <c r="IM24" i="4"/>
  <c r="IN24" i="4"/>
  <c r="IO24" i="4"/>
  <c r="IP24" i="4"/>
  <c r="IQ24" i="4"/>
  <c r="IR24" i="4"/>
  <c r="IS24" i="4"/>
  <c r="IT24" i="4"/>
  <c r="IU24" i="4"/>
  <c r="IV24" i="4"/>
  <c r="IW24" i="4"/>
  <c r="IX24" i="4"/>
  <c r="IY24" i="4"/>
  <c r="IZ24" i="4"/>
  <c r="JA24" i="4"/>
  <c r="JB24" i="4"/>
  <c r="JC24" i="4"/>
  <c r="JD24" i="4"/>
  <c r="JE24" i="4"/>
  <c r="JF24" i="4"/>
  <c r="JG24" i="4"/>
  <c r="JH24" i="4"/>
  <c r="JI24" i="4"/>
  <c r="JJ24" i="4"/>
  <c r="JK24" i="4"/>
  <c r="JL24" i="4"/>
  <c r="JM24" i="4"/>
  <c r="JN24" i="4"/>
  <c r="JO24" i="4"/>
  <c r="JP24" i="4"/>
  <c r="JQ24" i="4"/>
  <c r="JR24" i="4"/>
  <c r="JS24" i="4"/>
  <c r="JT24" i="4"/>
  <c r="JU24" i="4"/>
  <c r="JV24" i="4"/>
  <c r="JW24" i="4"/>
  <c r="JX24" i="4"/>
  <c r="JY24" i="4"/>
  <c r="JZ24" i="4"/>
  <c r="KA24" i="4"/>
  <c r="KB24" i="4"/>
  <c r="KC24" i="4"/>
  <c r="KD24" i="4"/>
  <c r="KE24" i="4"/>
  <c r="KF24" i="4"/>
  <c r="KG24" i="4"/>
  <c r="KH24" i="4"/>
  <c r="KI24" i="4"/>
  <c r="KJ24" i="4"/>
  <c r="KK24" i="4"/>
  <c r="KL24" i="4"/>
  <c r="KM24" i="4"/>
  <c r="KN24" i="4"/>
  <c r="KO24" i="4"/>
  <c r="KP24" i="4"/>
  <c r="KQ24" i="4"/>
  <c r="KR24" i="4"/>
  <c r="KS24" i="4"/>
  <c r="KT24" i="4"/>
  <c r="KU24" i="4"/>
  <c r="KV24" i="4"/>
  <c r="KW24" i="4"/>
  <c r="KX24" i="4"/>
  <c r="KY24" i="4"/>
  <c r="KZ24" i="4"/>
  <c r="LA24" i="4"/>
  <c r="LB24" i="4"/>
  <c r="LC24" i="4"/>
  <c r="LD24" i="4"/>
  <c r="LE24" i="4"/>
  <c r="LF24" i="4"/>
  <c r="LG24" i="4"/>
  <c r="LH24" i="4"/>
  <c r="LI24" i="4"/>
  <c r="LJ24" i="4"/>
  <c r="LK24" i="4"/>
  <c r="LL24" i="4"/>
  <c r="LM24" i="4"/>
  <c r="LN24" i="4"/>
  <c r="LO24" i="4"/>
  <c r="LP24" i="4"/>
  <c r="LQ24" i="4"/>
  <c r="LR24" i="4"/>
  <c r="LS24" i="4"/>
  <c r="LT24" i="4"/>
  <c r="LU24" i="4"/>
  <c r="LV24" i="4"/>
  <c r="LW24" i="4"/>
  <c r="LX24" i="4"/>
  <c r="LY24" i="4"/>
  <c r="LZ24" i="4"/>
  <c r="MA24" i="4"/>
  <c r="MB24" i="4"/>
  <c r="MC24" i="4"/>
  <c r="MD24" i="4"/>
  <c r="ME24" i="4"/>
  <c r="MF24" i="4"/>
  <c r="MG24" i="4"/>
  <c r="MH24" i="4"/>
  <c r="MI24" i="4"/>
  <c r="MJ24" i="4"/>
  <c r="MK24" i="4"/>
  <c r="ML24" i="4"/>
  <c r="MM24" i="4"/>
  <c r="MN24" i="4"/>
  <c r="MO24" i="4"/>
  <c r="MP24" i="4"/>
  <c r="MQ24" i="4"/>
  <c r="MR24" i="4"/>
  <c r="MS24" i="4"/>
  <c r="MT24" i="4"/>
  <c r="MU24" i="4"/>
  <c r="MV24" i="4"/>
  <c r="MW24" i="4"/>
  <c r="MX24" i="4"/>
  <c r="MY24" i="4"/>
  <c r="MZ24" i="4"/>
  <c r="NA24" i="4"/>
  <c r="NB24" i="4"/>
  <c r="NC24" i="4"/>
  <c r="ND24" i="4"/>
  <c r="NE24" i="4"/>
  <c r="NF24" i="4"/>
  <c r="NG24" i="4"/>
  <c r="NH24" i="4"/>
  <c r="NI24" i="4"/>
  <c r="NJ24" i="4"/>
  <c r="NK24" i="4"/>
  <c r="NL24" i="4"/>
  <c r="NM24" i="4"/>
  <c r="NN24" i="4"/>
  <c r="NO24" i="4"/>
  <c r="NP24" i="4"/>
  <c r="NQ24" i="4"/>
  <c r="NR24" i="4"/>
  <c r="NS24" i="4"/>
  <c r="NT24" i="4"/>
  <c r="NU24" i="4"/>
  <c r="NV24" i="4"/>
  <c r="NW24" i="4"/>
  <c r="NX24" i="4"/>
  <c r="NY24" i="4"/>
  <c r="NZ24" i="4"/>
  <c r="OA24" i="4"/>
  <c r="OB24" i="4"/>
  <c r="OC24" i="4"/>
  <c r="OD24" i="4"/>
  <c r="OE24" i="4"/>
  <c r="OF24" i="4"/>
  <c r="OG24" i="4"/>
  <c r="OH24" i="4"/>
  <c r="OI24" i="4"/>
  <c r="OJ24" i="4"/>
  <c r="OK24" i="4"/>
  <c r="OL24" i="4"/>
  <c r="OM24" i="4"/>
  <c r="ON24" i="4"/>
  <c r="OO24" i="4"/>
  <c r="OP24" i="4"/>
  <c r="OQ24" i="4"/>
  <c r="OR24" i="4"/>
  <c r="OS24" i="4"/>
  <c r="OT24" i="4"/>
  <c r="OU24" i="4"/>
  <c r="OV24" i="4"/>
  <c r="OW24" i="4"/>
  <c r="OX24" i="4"/>
  <c r="OY24" i="4"/>
  <c r="OZ24" i="4"/>
  <c r="PA24" i="4"/>
  <c r="PC24" i="4"/>
  <c r="PD24" i="4"/>
  <c r="PE24" i="4"/>
  <c r="PF24" i="4"/>
  <c r="PG24" i="4"/>
  <c r="PH24" i="4"/>
  <c r="PI24" i="4"/>
  <c r="PJ24" i="4"/>
  <c r="PK24" i="4"/>
  <c r="PL24" i="4"/>
  <c r="PM24" i="4"/>
  <c r="PN24" i="4"/>
  <c r="PO24" i="4"/>
  <c r="PP24" i="4"/>
  <c r="PQ24" i="4"/>
  <c r="PR24" i="4"/>
  <c r="PS24" i="4"/>
  <c r="PT24" i="4"/>
  <c r="PU24" i="4"/>
  <c r="PX24" i="4"/>
  <c r="PY24" i="4"/>
  <c r="PZ24" i="4"/>
  <c r="QB24" i="4"/>
  <c r="QC24" i="4"/>
  <c r="QD24" i="4"/>
  <c r="QE24" i="4"/>
  <c r="QF24" i="4"/>
  <c r="QG24" i="4"/>
  <c r="QH24" i="4"/>
  <c r="QI24" i="4"/>
  <c r="QJ24" i="4"/>
  <c r="QK24" i="4"/>
  <c r="QL24" i="4"/>
  <c r="QM24" i="4"/>
  <c r="QN24" i="4"/>
  <c r="QO24" i="4"/>
  <c r="QP24" i="4"/>
  <c r="QQ24" i="4"/>
  <c r="QR24" i="4"/>
  <c r="QS24" i="4"/>
  <c r="QT24" i="4"/>
  <c r="QU24" i="4"/>
  <c r="QV24" i="4"/>
  <c r="QW24" i="4"/>
  <c r="QX24" i="4"/>
  <c r="QY24" i="4"/>
  <c r="QZ24" i="4"/>
  <c r="RA24" i="4"/>
  <c r="RB24" i="4"/>
  <c r="RC24" i="4"/>
  <c r="RD24" i="4"/>
  <c r="RE24" i="4"/>
  <c r="RF24" i="4"/>
  <c r="RG24" i="4"/>
  <c r="RH24" i="4"/>
  <c r="RI24" i="4"/>
  <c r="RJ24" i="4"/>
  <c r="RK24" i="4"/>
  <c r="RL24" i="4"/>
  <c r="RM24" i="4"/>
  <c r="RN24" i="4"/>
  <c r="RO24" i="4"/>
  <c r="RP24" i="4"/>
  <c r="RQ24" i="4"/>
  <c r="RR24" i="4"/>
  <c r="RS24" i="4"/>
  <c r="RT24" i="4"/>
  <c r="RU24" i="4"/>
  <c r="RV24" i="4"/>
  <c r="RW24" i="4"/>
  <c r="RX24" i="4"/>
  <c r="RY24" i="4"/>
  <c r="RZ24" i="4"/>
  <c r="SA24" i="4"/>
  <c r="SB24" i="4"/>
  <c r="SC24" i="4"/>
  <c r="SD24" i="4"/>
  <c r="SE24" i="4"/>
  <c r="SF24" i="4"/>
  <c r="SG24" i="4"/>
  <c r="SH24" i="4"/>
  <c r="SI24" i="4"/>
  <c r="SJ24" i="4"/>
  <c r="SK24" i="4"/>
  <c r="SL24" i="4"/>
  <c r="SM24" i="4"/>
  <c r="SN24" i="4"/>
  <c r="SO24" i="4"/>
  <c r="SP24" i="4"/>
  <c r="SQ24" i="4"/>
  <c r="SR24" i="4"/>
  <c r="SS24" i="4"/>
  <c r="ST24" i="4"/>
  <c r="SU24" i="4"/>
  <c r="SV24" i="4"/>
  <c r="SW24" i="4"/>
  <c r="SX24" i="4"/>
  <c r="SY24" i="4"/>
  <c r="SZ24" i="4"/>
  <c r="TA24" i="4"/>
  <c r="TB24" i="4"/>
  <c r="TC24" i="4"/>
  <c r="TD24" i="4"/>
  <c r="TE24" i="4"/>
  <c r="TF24" i="4"/>
  <c r="TG24" i="4"/>
  <c r="TH24" i="4"/>
  <c r="TI24" i="4"/>
  <c r="TJ24" i="4"/>
  <c r="TK24" i="4"/>
  <c r="TL24" i="4"/>
  <c r="TM24" i="4"/>
  <c r="TN24" i="4"/>
  <c r="TO24" i="4"/>
  <c r="TP24" i="4"/>
  <c r="TQ24" i="4"/>
  <c r="TR24" i="4"/>
  <c r="TS24" i="4"/>
  <c r="TT24" i="4"/>
  <c r="TU24" i="4"/>
  <c r="TV24" i="4"/>
  <c r="TW24" i="4"/>
  <c r="TX24" i="4"/>
  <c r="TY24" i="4"/>
  <c r="TZ24" i="4"/>
  <c r="UA24" i="4"/>
  <c r="UB24" i="4"/>
  <c r="UC24" i="4"/>
  <c r="UD24" i="4"/>
  <c r="UE24" i="4"/>
  <c r="UF24" i="4"/>
  <c r="UG24" i="4"/>
  <c r="UH24" i="4"/>
  <c r="UI24" i="4"/>
  <c r="UJ24" i="4"/>
  <c r="UK24" i="4"/>
  <c r="UL24" i="4"/>
  <c r="UM24" i="4"/>
  <c r="UN24" i="4"/>
  <c r="UO24" i="4"/>
  <c r="UP24" i="4"/>
  <c r="UQ24" i="4"/>
  <c r="UR24" i="4"/>
  <c r="US24" i="4"/>
  <c r="UT24" i="4"/>
  <c r="UU24" i="4"/>
  <c r="UV24" i="4"/>
  <c r="UW24" i="4"/>
  <c r="UX24" i="4"/>
  <c r="UY24" i="4"/>
  <c r="UZ24" i="4"/>
  <c r="VA24" i="4"/>
  <c r="VB24" i="4"/>
  <c r="VC24" i="4"/>
  <c r="VD24" i="4"/>
  <c r="VE24" i="4"/>
  <c r="VF24" i="4"/>
  <c r="VG24" i="4"/>
  <c r="VH24" i="4"/>
  <c r="VI24" i="4"/>
  <c r="VJ24" i="4"/>
  <c r="VK24" i="4"/>
  <c r="VL24" i="4"/>
  <c r="VM24" i="4"/>
  <c r="VN24" i="4"/>
  <c r="VO24" i="4"/>
  <c r="VP24" i="4"/>
  <c r="VQ24" i="4"/>
  <c r="VR24" i="4"/>
  <c r="VS24" i="4"/>
  <c r="VT24" i="4"/>
  <c r="VU24" i="4"/>
  <c r="VV24" i="4"/>
  <c r="VW24" i="4"/>
  <c r="VX24" i="4"/>
  <c r="VY24" i="4"/>
  <c r="VZ24" i="4"/>
  <c r="WA24" i="4"/>
  <c r="WB24" i="4"/>
  <c r="WC24" i="4"/>
  <c r="WD24" i="4"/>
  <c r="WE24" i="4"/>
  <c r="WF24" i="4"/>
  <c r="WG24" i="4"/>
  <c r="WH24" i="4"/>
  <c r="WI24" i="4"/>
  <c r="WJ24" i="4"/>
  <c r="WK24" i="4"/>
  <c r="WL24" i="4"/>
  <c r="WM24" i="4"/>
  <c r="WN24" i="4"/>
  <c r="WO24" i="4"/>
  <c r="WP24" i="4"/>
  <c r="WQ24" i="4"/>
  <c r="WR24" i="4"/>
  <c r="WS24" i="4"/>
  <c r="WT24" i="4"/>
  <c r="WU24" i="4"/>
  <c r="WV24" i="4"/>
  <c r="WW24" i="4"/>
  <c r="WX24" i="4"/>
  <c r="WY24" i="4"/>
  <c r="WZ24" i="4"/>
  <c r="XA24" i="4"/>
  <c r="XB24" i="4"/>
  <c r="XC24" i="4"/>
  <c r="XD24" i="4"/>
  <c r="XE24" i="4"/>
  <c r="XF24" i="4"/>
  <c r="XG24" i="4"/>
  <c r="XH24" i="4"/>
  <c r="XI24" i="4"/>
  <c r="XJ24" i="4"/>
  <c r="XL24" i="4"/>
  <c r="XM24" i="4"/>
  <c r="XN24" i="4"/>
  <c r="XO24" i="4"/>
  <c r="XP24" i="4"/>
  <c r="XQ24" i="4"/>
  <c r="XR24" i="4"/>
  <c r="XS24" i="4"/>
  <c r="XT24" i="4"/>
  <c r="XU24" i="4"/>
  <c r="XV24" i="4"/>
  <c r="XW24" i="4"/>
  <c r="XX24" i="4"/>
  <c r="XY24" i="4"/>
  <c r="XZ24" i="4"/>
  <c r="YA24" i="4"/>
  <c r="YB24" i="4"/>
  <c r="YC24" i="4"/>
  <c r="YD24" i="4"/>
  <c r="F23" i="4"/>
  <c r="G23" i="4"/>
  <c r="H23" i="4"/>
  <c r="J23" i="4"/>
  <c r="J25" i="4" s="1"/>
  <c r="K23" i="4"/>
  <c r="K25" i="4" s="1"/>
  <c r="L23" i="4"/>
  <c r="M23" i="4"/>
  <c r="M25" i="4" s="1"/>
  <c r="N23" i="4"/>
  <c r="O23" i="4"/>
  <c r="O25" i="4" s="1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I25" i="4" s="1"/>
  <c r="AJ23" i="4"/>
  <c r="AK23" i="4"/>
  <c r="AL23" i="4"/>
  <c r="AL25" i="4" s="1"/>
  <c r="AM23" i="4"/>
  <c r="AN23" i="4"/>
  <c r="AO23" i="4"/>
  <c r="AP23" i="4"/>
  <c r="AP25" i="4" s="1"/>
  <c r="AQ23" i="4"/>
  <c r="AR23" i="4"/>
  <c r="AS23" i="4"/>
  <c r="AT23" i="4"/>
  <c r="AT25" i="4" s="1"/>
  <c r="AU23" i="4"/>
  <c r="AU25" i="4" s="1"/>
  <c r="AV23" i="4"/>
  <c r="AV25" i="4" s="1"/>
  <c r="AW23" i="4"/>
  <c r="AW25" i="4" s="1"/>
  <c r="AX23" i="4"/>
  <c r="AX25" i="4" s="1"/>
  <c r="AY23" i="4"/>
  <c r="AY25" i="4" s="1"/>
  <c r="AZ23" i="4"/>
  <c r="BA23" i="4"/>
  <c r="BB23" i="4"/>
  <c r="BC23" i="4"/>
  <c r="BD23" i="4"/>
  <c r="BE23" i="4"/>
  <c r="BF23" i="4"/>
  <c r="BF25" i="4" s="1"/>
  <c r="BG23" i="4"/>
  <c r="BH23" i="4"/>
  <c r="BJ23" i="4"/>
  <c r="BK23" i="4"/>
  <c r="BK25" i="4" s="1"/>
  <c r="BL23" i="4"/>
  <c r="BM23" i="4"/>
  <c r="BN23" i="4"/>
  <c r="BO23" i="4"/>
  <c r="BO25" i="4" s="1"/>
  <c r="BP23" i="4"/>
  <c r="BQ23" i="4"/>
  <c r="BR23" i="4"/>
  <c r="BS23" i="4"/>
  <c r="BS25" i="4" s="1"/>
  <c r="BT23" i="4"/>
  <c r="BU23" i="4"/>
  <c r="BV23" i="4"/>
  <c r="BW23" i="4"/>
  <c r="BW25" i="4" s="1"/>
  <c r="BX23" i="4"/>
  <c r="BY23" i="4"/>
  <c r="BZ23" i="4"/>
  <c r="CA23" i="4"/>
  <c r="CA25" i="4" s="1"/>
  <c r="CB23" i="4"/>
  <c r="CC23" i="4"/>
  <c r="CD23" i="4"/>
  <c r="CE23" i="4"/>
  <c r="CE25" i="4" s="1"/>
  <c r="CF23" i="4"/>
  <c r="CG23" i="4"/>
  <c r="CH23" i="4"/>
  <c r="CI23" i="4"/>
  <c r="CI25" i="4" s="1"/>
  <c r="CJ23" i="4"/>
  <c r="CK23" i="4"/>
  <c r="CL23" i="4"/>
  <c r="CM23" i="4"/>
  <c r="CM25" i="4" s="1"/>
  <c r="CN23" i="4"/>
  <c r="CO23" i="4"/>
  <c r="CP23" i="4"/>
  <c r="CQ23" i="4"/>
  <c r="CQ25" i="4" s="1"/>
  <c r="CR23" i="4"/>
  <c r="CS23" i="4"/>
  <c r="CT23" i="4"/>
  <c r="CU23" i="4"/>
  <c r="CU25" i="4" s="1"/>
  <c r="CV23" i="4"/>
  <c r="CW23" i="4"/>
  <c r="CX23" i="4"/>
  <c r="CY23" i="4"/>
  <c r="CY25" i="4" s="1"/>
  <c r="CZ23" i="4"/>
  <c r="DA23" i="4"/>
  <c r="DB23" i="4"/>
  <c r="DC23" i="4"/>
  <c r="DC25" i="4" s="1"/>
  <c r="DD23" i="4"/>
  <c r="DE23" i="4"/>
  <c r="DF23" i="4"/>
  <c r="DG23" i="4"/>
  <c r="DG25" i="4" s="1"/>
  <c r="DH23" i="4"/>
  <c r="DI23" i="4"/>
  <c r="DJ23" i="4"/>
  <c r="DK23" i="4"/>
  <c r="DK25" i="4" s="1"/>
  <c r="DL23" i="4"/>
  <c r="DM23" i="4"/>
  <c r="DN23" i="4"/>
  <c r="DO23" i="4"/>
  <c r="DO25" i="4" s="1"/>
  <c r="DP23" i="4"/>
  <c r="DQ23" i="4"/>
  <c r="DR23" i="4"/>
  <c r="DS23" i="4"/>
  <c r="DS25" i="4" s="1"/>
  <c r="DT23" i="4"/>
  <c r="DU23" i="4"/>
  <c r="DV23" i="4"/>
  <c r="DW23" i="4"/>
  <c r="DW25" i="4" s="1"/>
  <c r="DX23" i="4"/>
  <c r="DY23" i="4"/>
  <c r="DZ23" i="4"/>
  <c r="EA23" i="4"/>
  <c r="EA25" i="4" s="1"/>
  <c r="EB23" i="4"/>
  <c r="EC23" i="4"/>
  <c r="ED23" i="4"/>
  <c r="EE23" i="4"/>
  <c r="EE25" i="4" s="1"/>
  <c r="EF23" i="4"/>
  <c r="EG23" i="4"/>
  <c r="EH23" i="4"/>
  <c r="EI23" i="4"/>
  <c r="EI25" i="4" s="1"/>
  <c r="EJ23" i="4"/>
  <c r="EK23" i="4"/>
  <c r="EL23" i="4"/>
  <c r="EM23" i="4"/>
  <c r="EM25" i="4" s="1"/>
  <c r="EN23" i="4"/>
  <c r="EO23" i="4"/>
  <c r="EP23" i="4"/>
  <c r="EQ23" i="4"/>
  <c r="EQ25" i="4" s="1"/>
  <c r="ER23" i="4"/>
  <c r="ES23" i="4"/>
  <c r="ET23" i="4"/>
  <c r="EU23" i="4"/>
  <c r="EU25" i="4" s="1"/>
  <c r="EV23" i="4"/>
  <c r="EW23" i="4"/>
  <c r="EX23" i="4"/>
  <c r="EY23" i="4"/>
  <c r="EY25" i="4" s="1"/>
  <c r="EZ23" i="4"/>
  <c r="FA23" i="4"/>
  <c r="FB23" i="4"/>
  <c r="FC23" i="4"/>
  <c r="FC25" i="4" s="1"/>
  <c r="FD23" i="4"/>
  <c r="FE23" i="4"/>
  <c r="FF23" i="4"/>
  <c r="FG23" i="4"/>
  <c r="FG25" i="4" s="1"/>
  <c r="FH23" i="4"/>
  <c r="FI23" i="4"/>
  <c r="FJ23" i="4"/>
  <c r="FK23" i="4"/>
  <c r="FK25" i="4" s="1"/>
  <c r="FL23" i="4"/>
  <c r="FM23" i="4"/>
  <c r="FN23" i="4"/>
  <c r="FO23" i="4"/>
  <c r="FO25" i="4" s="1"/>
  <c r="FP23" i="4"/>
  <c r="FQ23" i="4"/>
  <c r="FR23" i="4"/>
  <c r="FS23" i="4"/>
  <c r="FS25" i="4" s="1"/>
  <c r="FT23" i="4"/>
  <c r="FU23" i="4"/>
  <c r="FV23" i="4"/>
  <c r="FW23" i="4"/>
  <c r="FW25" i="4" s="1"/>
  <c r="FX23" i="4"/>
  <c r="FY23" i="4"/>
  <c r="FZ23" i="4"/>
  <c r="GA23" i="4"/>
  <c r="GA25" i="4" s="1"/>
  <c r="GB23" i="4"/>
  <c r="GC23" i="4"/>
  <c r="GD23" i="4"/>
  <c r="GE23" i="4"/>
  <c r="GE25" i="4" s="1"/>
  <c r="GF23" i="4"/>
  <c r="GG23" i="4"/>
  <c r="GH23" i="4"/>
  <c r="GI23" i="4"/>
  <c r="GI25" i="4" s="1"/>
  <c r="GJ23" i="4"/>
  <c r="GK23" i="4"/>
  <c r="GL23" i="4"/>
  <c r="GM23" i="4"/>
  <c r="GM25" i="4" s="1"/>
  <c r="GN23" i="4"/>
  <c r="GO23" i="4"/>
  <c r="GP23" i="4"/>
  <c r="GQ23" i="4"/>
  <c r="GQ25" i="4" s="1"/>
  <c r="GR23" i="4"/>
  <c r="GT23" i="4"/>
  <c r="GU23" i="4"/>
  <c r="GV23" i="4"/>
  <c r="GV25" i="4" s="1"/>
  <c r="GW23" i="4"/>
  <c r="GX23" i="4"/>
  <c r="GY23" i="4"/>
  <c r="GZ23" i="4"/>
  <c r="GZ25" i="4" s="1"/>
  <c r="HA23" i="4"/>
  <c r="HB23" i="4"/>
  <c r="HC23" i="4"/>
  <c r="HD23" i="4"/>
  <c r="HD25" i="4" s="1"/>
  <c r="HE23" i="4"/>
  <c r="HE25" i="4" s="1"/>
  <c r="HF23" i="4"/>
  <c r="HG23" i="4"/>
  <c r="HH23" i="4"/>
  <c r="HH25" i="4" s="1"/>
  <c r="HI23" i="4"/>
  <c r="HJ23" i="4"/>
  <c r="HK23" i="4"/>
  <c r="HK25" i="4" s="1"/>
  <c r="HL23" i="4"/>
  <c r="HL25" i="4" s="1"/>
  <c r="HO23" i="4"/>
  <c r="HP23" i="4"/>
  <c r="HQ23" i="4"/>
  <c r="HS23" i="4"/>
  <c r="HT23" i="4"/>
  <c r="HT25" i="4" s="1"/>
  <c r="HU23" i="4"/>
  <c r="HV23" i="4"/>
  <c r="HW23" i="4"/>
  <c r="HW25" i="4" s="1"/>
  <c r="HX23" i="4"/>
  <c r="HX25" i="4" s="1"/>
  <c r="HY23" i="4"/>
  <c r="HZ23" i="4"/>
  <c r="IA23" i="4"/>
  <c r="IA25" i="4" s="1"/>
  <c r="IB23" i="4"/>
  <c r="IC23" i="4"/>
  <c r="ID23" i="4"/>
  <c r="IE23" i="4"/>
  <c r="IE25" i="4" s="1"/>
  <c r="IF23" i="4"/>
  <c r="IG23" i="4"/>
  <c r="IH23" i="4"/>
  <c r="II23" i="4"/>
  <c r="II25" i="4" s="1"/>
  <c r="IJ23" i="4"/>
  <c r="IK23" i="4"/>
  <c r="IL23" i="4"/>
  <c r="IM23" i="4"/>
  <c r="IM25" i="4" s="1"/>
  <c r="IN23" i="4"/>
  <c r="IO23" i="4"/>
  <c r="IP23" i="4"/>
  <c r="IQ23" i="4"/>
  <c r="IQ25" i="4" s="1"/>
  <c r="IR23" i="4"/>
  <c r="IS23" i="4"/>
  <c r="IT23" i="4"/>
  <c r="IU23" i="4"/>
  <c r="IU25" i="4" s="1"/>
  <c r="IV23" i="4"/>
  <c r="IW23" i="4"/>
  <c r="IX23" i="4"/>
  <c r="IY23" i="4"/>
  <c r="IY25" i="4" s="1"/>
  <c r="IZ23" i="4"/>
  <c r="IZ25" i="4" s="1"/>
  <c r="JA23" i="4"/>
  <c r="JB23" i="4"/>
  <c r="JC23" i="4"/>
  <c r="JC25" i="4" s="1"/>
  <c r="JD23" i="4"/>
  <c r="JD25" i="4" s="1"/>
  <c r="JE23" i="4"/>
  <c r="JF23" i="4"/>
  <c r="JF25" i="4" s="1"/>
  <c r="JG23" i="4"/>
  <c r="JG25" i="4" s="1"/>
  <c r="JH23" i="4"/>
  <c r="JH25" i="4" s="1"/>
  <c r="JI23" i="4"/>
  <c r="JJ23" i="4"/>
  <c r="JK23" i="4"/>
  <c r="JK25" i="4" s="1"/>
  <c r="JL23" i="4"/>
  <c r="JM23" i="4"/>
  <c r="JN23" i="4"/>
  <c r="JO23" i="4"/>
  <c r="JO25" i="4" s="1"/>
  <c r="JP23" i="4"/>
  <c r="JQ23" i="4"/>
  <c r="JR23" i="4"/>
  <c r="JR25" i="4" s="1"/>
  <c r="JS23" i="4"/>
  <c r="JS25" i="4" s="1"/>
  <c r="JT23" i="4"/>
  <c r="JU23" i="4"/>
  <c r="JU25" i="4" s="1"/>
  <c r="JV23" i="4"/>
  <c r="JW23" i="4"/>
  <c r="JW25" i="4" s="1"/>
  <c r="JX23" i="4"/>
  <c r="JY23" i="4"/>
  <c r="JZ23" i="4"/>
  <c r="KA23" i="4"/>
  <c r="KA25" i="4" s="1"/>
  <c r="KB23" i="4"/>
  <c r="KC23" i="4"/>
  <c r="KD23" i="4"/>
  <c r="KE23" i="4"/>
  <c r="KE25" i="4" s="1"/>
  <c r="KF23" i="4"/>
  <c r="KG23" i="4"/>
  <c r="KH23" i="4"/>
  <c r="KI23" i="4"/>
  <c r="KI25" i="4" s="1"/>
  <c r="KJ23" i="4"/>
  <c r="KK23" i="4"/>
  <c r="KL23" i="4"/>
  <c r="KM23" i="4"/>
  <c r="KM25" i="4" s="1"/>
  <c r="KN23" i="4"/>
  <c r="KO23" i="4"/>
  <c r="KP23" i="4"/>
  <c r="KQ23" i="4"/>
  <c r="KQ25" i="4" s="1"/>
  <c r="KR23" i="4"/>
  <c r="KS23" i="4"/>
  <c r="KT23" i="4"/>
  <c r="KU23" i="4"/>
  <c r="KU25" i="4" s="1"/>
  <c r="KV23" i="4"/>
  <c r="KW23" i="4"/>
  <c r="KX23" i="4"/>
  <c r="KY23" i="4"/>
  <c r="KY25" i="4" s="1"/>
  <c r="KZ23" i="4"/>
  <c r="LA23" i="4"/>
  <c r="LB23" i="4"/>
  <c r="LC23" i="4"/>
  <c r="LC25" i="4" s="1"/>
  <c r="LD23" i="4"/>
  <c r="LE23" i="4"/>
  <c r="LF23" i="4"/>
  <c r="LF25" i="4" s="1"/>
  <c r="LG23" i="4"/>
  <c r="LG25" i="4" s="1"/>
  <c r="LH23" i="4"/>
  <c r="LI23" i="4"/>
  <c r="LJ23" i="4"/>
  <c r="LJ25" i="4" s="1"/>
  <c r="LK23" i="4"/>
  <c r="LK25" i="4" s="1"/>
  <c r="LL23" i="4"/>
  <c r="LM23" i="4"/>
  <c r="LN23" i="4"/>
  <c r="LN25" i="4" s="1"/>
  <c r="LO23" i="4"/>
  <c r="LO25" i="4" s="1"/>
  <c r="LP23" i="4"/>
  <c r="LQ23" i="4"/>
  <c r="LR23" i="4"/>
  <c r="LR25" i="4" s="1"/>
  <c r="LS23" i="4"/>
  <c r="LS25" i="4" s="1"/>
  <c r="LT23" i="4"/>
  <c r="LU23" i="4"/>
  <c r="LV23" i="4"/>
  <c r="LV25" i="4" s="1"/>
  <c r="LW23" i="4"/>
  <c r="LW25" i="4" s="1"/>
  <c r="LX23" i="4"/>
  <c r="LY23" i="4"/>
  <c r="LZ23" i="4"/>
  <c r="LZ25" i="4" s="1"/>
  <c r="MA23" i="4"/>
  <c r="MA25" i="4" s="1"/>
  <c r="MB23" i="4"/>
  <c r="MC23" i="4"/>
  <c r="MD23" i="4"/>
  <c r="MD25" i="4" s="1"/>
  <c r="ME23" i="4"/>
  <c r="ME25" i="4" s="1"/>
  <c r="MF23" i="4"/>
  <c r="MG23" i="4"/>
  <c r="MH23" i="4"/>
  <c r="MH25" i="4" s="1"/>
  <c r="MI23" i="4"/>
  <c r="MI25" i="4" s="1"/>
  <c r="MJ23" i="4"/>
  <c r="MK23" i="4"/>
  <c r="ML23" i="4"/>
  <c r="ML25" i="4" s="1"/>
  <c r="MM23" i="4"/>
  <c r="MM25" i="4" s="1"/>
  <c r="MN23" i="4"/>
  <c r="MO23" i="4"/>
  <c r="MP23" i="4"/>
  <c r="MP25" i="4" s="1"/>
  <c r="MQ23" i="4"/>
  <c r="MQ25" i="4" s="1"/>
  <c r="MR23" i="4"/>
  <c r="MS23" i="4"/>
  <c r="MT23" i="4"/>
  <c r="MT25" i="4" s="1"/>
  <c r="MU23" i="4"/>
  <c r="MU25" i="4" s="1"/>
  <c r="MV23" i="4"/>
  <c r="MW23" i="4"/>
  <c r="MX23" i="4"/>
  <c r="MX25" i="4" s="1"/>
  <c r="MY23" i="4"/>
  <c r="MY25" i="4" s="1"/>
  <c r="MZ23" i="4"/>
  <c r="NA23" i="4"/>
  <c r="NB23" i="4"/>
  <c r="NB25" i="4" s="1"/>
  <c r="NC23" i="4"/>
  <c r="NC25" i="4" s="1"/>
  <c r="ND23" i="4"/>
  <c r="NE23" i="4"/>
  <c r="NF23" i="4"/>
  <c r="NF25" i="4" s="1"/>
  <c r="NG23" i="4"/>
  <c r="NG25" i="4" s="1"/>
  <c r="NH23" i="4"/>
  <c r="NI23" i="4"/>
  <c r="NJ23" i="4"/>
  <c r="NJ25" i="4" s="1"/>
  <c r="NK23" i="4"/>
  <c r="NK25" i="4" s="1"/>
  <c r="NL23" i="4"/>
  <c r="NM23" i="4"/>
  <c r="NN23" i="4"/>
  <c r="NN25" i="4" s="1"/>
  <c r="NO23" i="4"/>
  <c r="NO25" i="4" s="1"/>
  <c r="NP23" i="4"/>
  <c r="NQ23" i="4"/>
  <c r="NR23" i="4"/>
  <c r="NR25" i="4" s="1"/>
  <c r="NS23" i="4"/>
  <c r="NS25" i="4" s="1"/>
  <c r="NT23" i="4"/>
  <c r="NU23" i="4"/>
  <c r="NV23" i="4"/>
  <c r="NV25" i="4" s="1"/>
  <c r="NW23" i="4"/>
  <c r="NW25" i="4" s="1"/>
  <c r="NX23" i="4"/>
  <c r="NY23" i="4"/>
  <c r="NZ23" i="4"/>
  <c r="NZ25" i="4" s="1"/>
  <c r="OA23" i="4"/>
  <c r="OA25" i="4" s="1"/>
  <c r="OB23" i="4"/>
  <c r="OC23" i="4"/>
  <c r="OD23" i="4"/>
  <c r="OD25" i="4" s="1"/>
  <c r="OE23" i="4"/>
  <c r="OE25" i="4" s="1"/>
  <c r="OF23" i="4"/>
  <c r="OG23" i="4"/>
  <c r="OH23" i="4"/>
  <c r="OH25" i="4" s="1"/>
  <c r="OI23" i="4"/>
  <c r="OI25" i="4" s="1"/>
  <c r="OJ23" i="4"/>
  <c r="OK23" i="4"/>
  <c r="OL23" i="4"/>
  <c r="OL25" i="4" s="1"/>
  <c r="OM23" i="4"/>
  <c r="OM25" i="4" s="1"/>
  <c r="ON23" i="4"/>
  <c r="OO23" i="4"/>
  <c r="OP23" i="4"/>
  <c r="OP25" i="4" s="1"/>
  <c r="OQ23" i="4"/>
  <c r="OQ25" i="4" s="1"/>
  <c r="OR23" i="4"/>
  <c r="OS23" i="4"/>
  <c r="OT23" i="4"/>
  <c r="OT25" i="4" s="1"/>
  <c r="OU23" i="4"/>
  <c r="OU25" i="4" s="1"/>
  <c r="OV23" i="4"/>
  <c r="OW23" i="4"/>
  <c r="OX23" i="4"/>
  <c r="OX25" i="4" s="1"/>
  <c r="OY23" i="4"/>
  <c r="OZ23" i="4"/>
  <c r="PA23" i="4"/>
  <c r="PC23" i="4"/>
  <c r="PC25" i="4" s="1"/>
  <c r="PD23" i="4"/>
  <c r="PD25" i="4" s="1"/>
  <c r="PE23" i="4"/>
  <c r="PF23" i="4"/>
  <c r="PG23" i="4"/>
  <c r="PG25" i="4" s="1"/>
  <c r="PH23" i="4"/>
  <c r="PH25" i="4" s="1"/>
  <c r="PI23" i="4"/>
  <c r="PJ23" i="4"/>
  <c r="PK23" i="4"/>
  <c r="PK25" i="4" s="1"/>
  <c r="PL23" i="4"/>
  <c r="PL25" i="4" s="1"/>
  <c r="PM23" i="4"/>
  <c r="PN23" i="4"/>
  <c r="PO23" i="4"/>
  <c r="PO25" i="4" s="1"/>
  <c r="PP23" i="4"/>
  <c r="PP25" i="4" s="1"/>
  <c r="PQ23" i="4"/>
  <c r="PR23" i="4"/>
  <c r="PS23" i="4"/>
  <c r="PS25" i="4" s="1"/>
  <c r="PT23" i="4"/>
  <c r="PT25" i="4" s="1"/>
  <c r="PU23" i="4"/>
  <c r="PX23" i="4"/>
  <c r="PY23" i="4"/>
  <c r="PY25" i="4" s="1"/>
  <c r="PZ23" i="4"/>
  <c r="PZ25" i="4" s="1"/>
  <c r="QB23" i="4"/>
  <c r="QC23" i="4"/>
  <c r="QD23" i="4"/>
  <c r="QD25" i="4" s="1"/>
  <c r="QE23" i="4"/>
  <c r="QE25" i="4" s="1"/>
  <c r="QF23" i="4"/>
  <c r="QG23" i="4"/>
  <c r="QH23" i="4"/>
  <c r="QI23" i="4"/>
  <c r="QI25" i="4" s="1"/>
  <c r="QJ23" i="4"/>
  <c r="QK23" i="4"/>
  <c r="QL23" i="4"/>
  <c r="QM23" i="4"/>
  <c r="QM25" i="4" s="1"/>
  <c r="QN23" i="4"/>
  <c r="QO23" i="4"/>
  <c r="QP23" i="4"/>
  <c r="QQ23" i="4"/>
  <c r="QQ25" i="4" s="1"/>
  <c r="QR23" i="4"/>
  <c r="QS23" i="4"/>
  <c r="QT23" i="4"/>
  <c r="QU23" i="4"/>
  <c r="QU25" i="4" s="1"/>
  <c r="QV23" i="4"/>
  <c r="QW23" i="4"/>
  <c r="QX23" i="4"/>
  <c r="QY23" i="4"/>
  <c r="QY25" i="4" s="1"/>
  <c r="QZ23" i="4"/>
  <c r="RA23" i="4"/>
  <c r="RB23" i="4"/>
  <c r="RC23" i="4"/>
  <c r="RC25" i="4" s="1"/>
  <c r="RD23" i="4"/>
  <c r="RE23" i="4"/>
  <c r="RF23" i="4"/>
  <c r="RF25" i="4" s="1"/>
  <c r="RG23" i="4"/>
  <c r="RG25" i="4" s="1"/>
  <c r="RH23" i="4"/>
  <c r="RI23" i="4"/>
  <c r="RJ23" i="4"/>
  <c r="RJ25" i="4" s="1"/>
  <c r="RK23" i="4"/>
  <c r="RK25" i="4" s="1"/>
  <c r="RL23" i="4"/>
  <c r="RL25" i="4" s="1"/>
  <c r="RM23" i="4"/>
  <c r="RN23" i="4"/>
  <c r="RO23" i="4"/>
  <c r="RO25" i="4" s="1"/>
  <c r="RP23" i="4"/>
  <c r="RP25" i="4" s="1"/>
  <c r="RQ23" i="4"/>
  <c r="RR23" i="4"/>
  <c r="RR25" i="4" s="1"/>
  <c r="RS23" i="4"/>
  <c r="RS25" i="4" s="1"/>
  <c r="RT23" i="4"/>
  <c r="RU23" i="4"/>
  <c r="RV23" i="4"/>
  <c r="RV25" i="4" s="1"/>
  <c r="RW23" i="4"/>
  <c r="RW25" i="4" s="1"/>
  <c r="RX23" i="4"/>
  <c r="RY23" i="4"/>
  <c r="RZ23" i="4"/>
  <c r="RZ25" i="4" s="1"/>
  <c r="SA23" i="4"/>
  <c r="SA25" i="4" s="1"/>
  <c r="SB23" i="4"/>
  <c r="SC23" i="4"/>
  <c r="SD23" i="4"/>
  <c r="SE23" i="4"/>
  <c r="SE25" i="4" s="1"/>
  <c r="SF23" i="4"/>
  <c r="SG23" i="4"/>
  <c r="SH23" i="4"/>
  <c r="SI23" i="4"/>
  <c r="SI25" i="4" s="1"/>
  <c r="SJ23" i="4"/>
  <c r="SK23" i="4"/>
  <c r="SL23" i="4"/>
  <c r="SM23" i="4"/>
  <c r="SM25" i="4" s="1"/>
  <c r="SN23" i="4"/>
  <c r="SO23" i="4"/>
  <c r="SP23" i="4"/>
  <c r="SQ23" i="4"/>
  <c r="SQ25" i="4" s="1"/>
  <c r="SR23" i="4"/>
  <c r="SS23" i="4"/>
  <c r="ST23" i="4"/>
  <c r="SU23" i="4"/>
  <c r="SU25" i="4" s="1"/>
  <c r="SV23" i="4"/>
  <c r="SW23" i="4"/>
  <c r="SX23" i="4"/>
  <c r="SY23" i="4"/>
  <c r="SY25" i="4" s="1"/>
  <c r="SZ23" i="4"/>
  <c r="TA23" i="4"/>
  <c r="TB23" i="4"/>
  <c r="TC23" i="4"/>
  <c r="TC25" i="4" s="1"/>
  <c r="TD23" i="4"/>
  <c r="TE23" i="4"/>
  <c r="TF23" i="4"/>
  <c r="TG23" i="4"/>
  <c r="TG25" i="4" s="1"/>
  <c r="TH23" i="4"/>
  <c r="TI23" i="4"/>
  <c r="TJ23" i="4"/>
  <c r="TK23" i="4"/>
  <c r="TK25" i="4" s="1"/>
  <c r="TL23" i="4"/>
  <c r="TM23" i="4"/>
  <c r="TN23" i="4"/>
  <c r="TO23" i="4"/>
  <c r="TO25" i="4" s="1"/>
  <c r="TP23" i="4"/>
  <c r="TQ23" i="4"/>
  <c r="TR23" i="4"/>
  <c r="TS23" i="4"/>
  <c r="TS25" i="4" s="1"/>
  <c r="TT23" i="4"/>
  <c r="TU23" i="4"/>
  <c r="TV23" i="4"/>
  <c r="TW23" i="4"/>
  <c r="TW25" i="4" s="1"/>
  <c r="TX23" i="4"/>
  <c r="TY23" i="4"/>
  <c r="TZ23" i="4"/>
  <c r="UA23" i="4"/>
  <c r="UA25" i="4" s="1"/>
  <c r="UB23" i="4"/>
  <c r="UC23" i="4"/>
  <c r="UC25" i="4" s="1"/>
  <c r="UD23" i="4"/>
  <c r="UE23" i="4"/>
  <c r="UE25" i="4" s="1"/>
  <c r="UF23" i="4"/>
  <c r="UG23" i="4"/>
  <c r="UH23" i="4"/>
  <c r="UI23" i="4"/>
  <c r="UI25" i="4" s="1"/>
  <c r="UJ23" i="4"/>
  <c r="UK23" i="4"/>
  <c r="UL23" i="4"/>
  <c r="UM23" i="4"/>
  <c r="UM25" i="4" s="1"/>
  <c r="UN23" i="4"/>
  <c r="UO23" i="4"/>
  <c r="UP23" i="4"/>
  <c r="UQ23" i="4"/>
  <c r="UQ25" i="4" s="1"/>
  <c r="UR23" i="4"/>
  <c r="US23" i="4"/>
  <c r="US25" i="4" s="1"/>
  <c r="UT23" i="4"/>
  <c r="UU23" i="4"/>
  <c r="UU25" i="4" s="1"/>
  <c r="UV23" i="4"/>
  <c r="UW23" i="4"/>
  <c r="UX23" i="4"/>
  <c r="UY23" i="4"/>
  <c r="UY25" i="4" s="1"/>
  <c r="UZ23" i="4"/>
  <c r="VA23" i="4"/>
  <c r="VB23" i="4"/>
  <c r="VC23" i="4"/>
  <c r="VC25" i="4" s="1"/>
  <c r="VD23" i="4"/>
  <c r="VE23" i="4"/>
  <c r="VF23" i="4"/>
  <c r="VG23" i="4"/>
  <c r="VG25" i="4" s="1"/>
  <c r="VH23" i="4"/>
  <c r="VI23" i="4"/>
  <c r="VI25" i="4" s="1"/>
  <c r="VJ23" i="4"/>
  <c r="VK23" i="4"/>
  <c r="VK25" i="4" s="1"/>
  <c r="VL23" i="4"/>
  <c r="VM23" i="4"/>
  <c r="VN23" i="4"/>
  <c r="VO23" i="4"/>
  <c r="VO25" i="4" s="1"/>
  <c r="VP23" i="4"/>
  <c r="VQ23" i="4"/>
  <c r="VR23" i="4"/>
  <c r="VS23" i="4"/>
  <c r="VS25" i="4" s="1"/>
  <c r="VT23" i="4"/>
  <c r="VU23" i="4"/>
  <c r="VV23" i="4"/>
  <c r="VW23" i="4"/>
  <c r="VW25" i="4" s="1"/>
  <c r="VX23" i="4"/>
  <c r="VY23" i="4"/>
  <c r="VY25" i="4" s="1"/>
  <c r="VZ23" i="4"/>
  <c r="WA23" i="4"/>
  <c r="WA25" i="4" s="1"/>
  <c r="WB23" i="4"/>
  <c r="WC23" i="4"/>
  <c r="WD23" i="4"/>
  <c r="WE23" i="4"/>
  <c r="WE25" i="4" s="1"/>
  <c r="WF23" i="4"/>
  <c r="WG23" i="4"/>
  <c r="WG25" i="4" s="1"/>
  <c r="WH23" i="4"/>
  <c r="WI23" i="4"/>
  <c r="WI25" i="4" s="1"/>
  <c r="WJ23" i="4"/>
  <c r="WK23" i="4"/>
  <c r="WL23" i="4"/>
  <c r="WM23" i="4"/>
  <c r="WM25" i="4" s="1"/>
  <c r="WN23" i="4"/>
  <c r="WO23" i="4"/>
  <c r="WO25" i="4" s="1"/>
  <c r="WP23" i="4"/>
  <c r="WQ23" i="4"/>
  <c r="WQ25" i="4" s="1"/>
  <c r="WR23" i="4"/>
  <c r="WS23" i="4"/>
  <c r="WT23" i="4"/>
  <c r="WU23" i="4"/>
  <c r="WU25" i="4" s="1"/>
  <c r="WV23" i="4"/>
  <c r="WW23" i="4"/>
  <c r="WW25" i="4" s="1"/>
  <c r="WX23" i="4"/>
  <c r="WY23" i="4"/>
  <c r="WY25" i="4" s="1"/>
  <c r="WZ23" i="4"/>
  <c r="XA23" i="4"/>
  <c r="XB23" i="4"/>
  <c r="XC23" i="4"/>
  <c r="XC25" i="4" s="1"/>
  <c r="XD23" i="4"/>
  <c r="XE23" i="4"/>
  <c r="XE25" i="4" s="1"/>
  <c r="XF23" i="4"/>
  <c r="XG23" i="4"/>
  <c r="XG25" i="4" s="1"/>
  <c r="XH23" i="4"/>
  <c r="XI23" i="4"/>
  <c r="XJ23" i="4"/>
  <c r="XJ25" i="4" s="1"/>
  <c r="XL23" i="4"/>
  <c r="XL25" i="4" s="1"/>
  <c r="XM23" i="4"/>
  <c r="XN23" i="4"/>
  <c r="XO23" i="4"/>
  <c r="XP23" i="4"/>
  <c r="XP25" i="4" s="1"/>
  <c r="XQ23" i="4"/>
  <c r="XR23" i="4"/>
  <c r="XS23" i="4"/>
  <c r="XS25" i="4" s="1"/>
  <c r="XT23" i="4"/>
  <c r="XT25" i="4" s="1"/>
  <c r="XU23" i="4"/>
  <c r="XV23" i="4"/>
  <c r="XW23" i="4"/>
  <c r="XX23" i="4"/>
  <c r="XY23" i="4"/>
  <c r="XZ23" i="4"/>
  <c r="YA23" i="4"/>
  <c r="YB23" i="4"/>
  <c r="YB25" i="4" s="1"/>
  <c r="YC23" i="4"/>
  <c r="YC25" i="4" s="1"/>
  <c r="YD23" i="4"/>
  <c r="D26" i="4"/>
  <c r="F25" i="4"/>
  <c r="H25" i="4"/>
  <c r="L25" i="4"/>
  <c r="N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J25" i="4"/>
  <c r="AK25" i="4"/>
  <c r="AM25" i="4"/>
  <c r="AN25" i="4"/>
  <c r="AO25" i="4"/>
  <c r="AQ25" i="4"/>
  <c r="AR25" i="4"/>
  <c r="AS25" i="4"/>
  <c r="AZ25" i="4"/>
  <c r="BA25" i="4"/>
  <c r="BB25" i="4"/>
  <c r="BC25" i="4"/>
  <c r="BD25" i="4"/>
  <c r="BE25" i="4"/>
  <c r="BG25" i="4"/>
  <c r="BH25" i="4"/>
  <c r="BJ25" i="4"/>
  <c r="BL25" i="4"/>
  <c r="BM25" i="4"/>
  <c r="BN25" i="4"/>
  <c r="BP25" i="4"/>
  <c r="BQ25" i="4"/>
  <c r="BR25" i="4"/>
  <c r="BT25" i="4"/>
  <c r="BU25" i="4"/>
  <c r="BV25" i="4"/>
  <c r="BX25" i="4"/>
  <c r="BY25" i="4"/>
  <c r="BZ25" i="4"/>
  <c r="CB25" i="4"/>
  <c r="CC25" i="4"/>
  <c r="CD25" i="4"/>
  <c r="CF25" i="4"/>
  <c r="CG25" i="4"/>
  <c r="CH25" i="4"/>
  <c r="CJ25" i="4"/>
  <c r="CK25" i="4"/>
  <c r="CL25" i="4"/>
  <c r="CN25" i="4"/>
  <c r="CO25" i="4"/>
  <c r="CP25" i="4"/>
  <c r="CR25" i="4"/>
  <c r="CS25" i="4"/>
  <c r="CT25" i="4"/>
  <c r="CV25" i="4"/>
  <c r="CW25" i="4"/>
  <c r="CX25" i="4"/>
  <c r="CZ25" i="4"/>
  <c r="DA25" i="4"/>
  <c r="DB25" i="4"/>
  <c r="DD25" i="4"/>
  <c r="DE25" i="4"/>
  <c r="DF25" i="4"/>
  <c r="DH25" i="4"/>
  <c r="DI25" i="4"/>
  <c r="DJ25" i="4"/>
  <c r="DL25" i="4"/>
  <c r="DM25" i="4"/>
  <c r="DN25" i="4"/>
  <c r="DP25" i="4"/>
  <c r="DQ25" i="4"/>
  <c r="DR25" i="4"/>
  <c r="DT25" i="4"/>
  <c r="DU25" i="4"/>
  <c r="DV25" i="4"/>
  <c r="DX25" i="4"/>
  <c r="DY25" i="4"/>
  <c r="DZ25" i="4"/>
  <c r="EB25" i="4"/>
  <c r="EC25" i="4"/>
  <c r="ED25" i="4"/>
  <c r="EF25" i="4"/>
  <c r="EG25" i="4"/>
  <c r="EH25" i="4"/>
  <c r="EJ25" i="4"/>
  <c r="EK25" i="4"/>
  <c r="EL25" i="4"/>
  <c r="EN25" i="4"/>
  <c r="EO25" i="4"/>
  <c r="EP25" i="4"/>
  <c r="ER25" i="4"/>
  <c r="ES25" i="4"/>
  <c r="ET25" i="4"/>
  <c r="EV25" i="4"/>
  <c r="EW25" i="4"/>
  <c r="EX25" i="4"/>
  <c r="EZ25" i="4"/>
  <c r="FA25" i="4"/>
  <c r="FB25" i="4"/>
  <c r="FD25" i="4"/>
  <c r="FE25" i="4"/>
  <c r="FF25" i="4"/>
  <c r="FH25" i="4"/>
  <c r="FI25" i="4"/>
  <c r="FJ25" i="4"/>
  <c r="FL25" i="4"/>
  <c r="FM25" i="4"/>
  <c r="FN25" i="4"/>
  <c r="FP25" i="4"/>
  <c r="FQ25" i="4"/>
  <c r="FR25" i="4"/>
  <c r="FT25" i="4"/>
  <c r="FU25" i="4"/>
  <c r="FV25" i="4"/>
  <c r="FX25" i="4"/>
  <c r="FY25" i="4"/>
  <c r="FZ25" i="4"/>
  <c r="GB25" i="4"/>
  <c r="GC25" i="4"/>
  <c r="GD25" i="4"/>
  <c r="GF25" i="4"/>
  <c r="GG25" i="4"/>
  <c r="GH25" i="4"/>
  <c r="GJ25" i="4"/>
  <c r="GK25" i="4"/>
  <c r="GL25" i="4"/>
  <c r="GN25" i="4"/>
  <c r="GO25" i="4"/>
  <c r="GP25" i="4"/>
  <c r="GR25" i="4"/>
  <c r="GU25" i="4"/>
  <c r="GW25" i="4"/>
  <c r="GX25" i="4"/>
  <c r="GY25" i="4"/>
  <c r="HA25" i="4"/>
  <c r="HB25" i="4"/>
  <c r="HC25" i="4"/>
  <c r="HF25" i="4"/>
  <c r="HG25" i="4"/>
  <c r="HI25" i="4"/>
  <c r="HJ25" i="4"/>
  <c r="HO25" i="4"/>
  <c r="HQ25" i="4"/>
  <c r="HS25" i="4"/>
  <c r="HU25" i="4"/>
  <c r="HY25" i="4"/>
  <c r="HZ25" i="4"/>
  <c r="IB25" i="4"/>
  <c r="IC25" i="4"/>
  <c r="ID25" i="4"/>
  <c r="IF25" i="4"/>
  <c r="IG25" i="4"/>
  <c r="IH25" i="4"/>
  <c r="IJ25" i="4"/>
  <c r="IK25" i="4"/>
  <c r="IL25" i="4"/>
  <c r="IN25" i="4"/>
  <c r="IO25" i="4"/>
  <c r="IP25" i="4"/>
  <c r="IR25" i="4"/>
  <c r="IS25" i="4"/>
  <c r="IT25" i="4"/>
  <c r="IV25" i="4"/>
  <c r="IW25" i="4"/>
  <c r="IX25" i="4"/>
  <c r="JA25" i="4"/>
  <c r="JB25" i="4"/>
  <c r="JE25" i="4"/>
  <c r="JI25" i="4"/>
  <c r="JJ25" i="4"/>
  <c r="JL25" i="4"/>
  <c r="JM25" i="4"/>
  <c r="JN25" i="4"/>
  <c r="JP25" i="4"/>
  <c r="JQ25" i="4"/>
  <c r="JT25" i="4"/>
  <c r="JV25" i="4"/>
  <c r="JX25" i="4"/>
  <c r="JY25" i="4"/>
  <c r="JZ25" i="4"/>
  <c r="KB25" i="4"/>
  <c r="KC25" i="4"/>
  <c r="KD25" i="4"/>
  <c r="KF25" i="4"/>
  <c r="KG25" i="4"/>
  <c r="KH25" i="4"/>
  <c r="KJ25" i="4"/>
  <c r="KK25" i="4"/>
  <c r="KL25" i="4"/>
  <c r="KN25" i="4"/>
  <c r="KO25" i="4"/>
  <c r="KP25" i="4"/>
  <c r="KR25" i="4"/>
  <c r="KS25" i="4"/>
  <c r="KT25" i="4"/>
  <c r="KV25" i="4"/>
  <c r="KW25" i="4"/>
  <c r="KX25" i="4"/>
  <c r="KZ25" i="4"/>
  <c r="LA25" i="4"/>
  <c r="LB25" i="4"/>
  <c r="LD25" i="4"/>
  <c r="LE25" i="4"/>
  <c r="LH25" i="4"/>
  <c r="LI25" i="4"/>
  <c r="LL25" i="4"/>
  <c r="LM25" i="4"/>
  <c r="LP25" i="4"/>
  <c r="LQ25" i="4"/>
  <c r="LT25" i="4"/>
  <c r="LU25" i="4"/>
  <c r="LX25" i="4"/>
  <c r="LY25" i="4"/>
  <c r="MB25" i="4"/>
  <c r="MC25" i="4"/>
  <c r="MF25" i="4"/>
  <c r="MG25" i="4"/>
  <c r="MJ25" i="4"/>
  <c r="MK25" i="4"/>
  <c r="MN25" i="4"/>
  <c r="MO25" i="4"/>
  <c r="MR25" i="4"/>
  <c r="MS25" i="4"/>
  <c r="MV25" i="4"/>
  <c r="MW25" i="4"/>
  <c r="MZ25" i="4"/>
  <c r="NA25" i="4"/>
  <c r="ND25" i="4"/>
  <c r="NE25" i="4"/>
  <c r="NH25" i="4"/>
  <c r="NI25" i="4"/>
  <c r="NL25" i="4"/>
  <c r="NM25" i="4"/>
  <c r="NP25" i="4"/>
  <c r="NQ25" i="4"/>
  <c r="NT25" i="4"/>
  <c r="NU25" i="4"/>
  <c r="NX25" i="4"/>
  <c r="NY25" i="4"/>
  <c r="OB25" i="4"/>
  <c r="OC25" i="4"/>
  <c r="OF25" i="4"/>
  <c r="OG25" i="4"/>
  <c r="OJ25" i="4"/>
  <c r="OK25" i="4"/>
  <c r="ON25" i="4"/>
  <c r="OO25" i="4"/>
  <c r="OR25" i="4"/>
  <c r="OS25" i="4"/>
  <c r="OV25" i="4"/>
  <c r="OW25" i="4"/>
  <c r="OY25" i="4"/>
  <c r="OZ25" i="4"/>
  <c r="PA25" i="4"/>
  <c r="PE25" i="4"/>
  <c r="PF25" i="4"/>
  <c r="PI25" i="4"/>
  <c r="PJ25" i="4"/>
  <c r="PM25" i="4"/>
  <c r="PN25" i="4"/>
  <c r="PQ25" i="4"/>
  <c r="PR25" i="4"/>
  <c r="PU25" i="4"/>
  <c r="PX25" i="4"/>
  <c r="QB25" i="4"/>
  <c r="QF25" i="4"/>
  <c r="QH25" i="4"/>
  <c r="QJ25" i="4"/>
  <c r="QK25" i="4"/>
  <c r="QL25" i="4"/>
  <c r="QN25" i="4"/>
  <c r="QP25" i="4"/>
  <c r="QR25" i="4"/>
  <c r="QS25" i="4"/>
  <c r="QT25" i="4"/>
  <c r="QV25" i="4"/>
  <c r="QW25" i="4"/>
  <c r="QX25" i="4"/>
  <c r="QZ25" i="4"/>
  <c r="RA25" i="4"/>
  <c r="RB25" i="4"/>
  <c r="RD25" i="4"/>
  <c r="RH25" i="4"/>
  <c r="RQ25" i="4"/>
  <c r="RT25" i="4"/>
  <c r="RU25" i="4"/>
  <c r="RX25" i="4"/>
  <c r="RY25" i="4"/>
  <c r="SB25" i="4"/>
  <c r="SC25" i="4"/>
  <c r="SD25" i="4"/>
  <c r="SF25" i="4"/>
  <c r="SG25" i="4"/>
  <c r="SH25" i="4"/>
  <c r="SJ25" i="4"/>
  <c r="SK25" i="4"/>
  <c r="SL25" i="4"/>
  <c r="SN25" i="4"/>
  <c r="SO25" i="4"/>
  <c r="SP25" i="4"/>
  <c r="SR25" i="4"/>
  <c r="SS25" i="4"/>
  <c r="ST25" i="4"/>
  <c r="SV25" i="4"/>
  <c r="SW25" i="4"/>
  <c r="SX25" i="4"/>
  <c r="SZ25" i="4"/>
  <c r="TA25" i="4"/>
  <c r="TB25" i="4"/>
  <c r="TD25" i="4"/>
  <c r="TE25" i="4"/>
  <c r="TF25" i="4"/>
  <c r="TH25" i="4"/>
  <c r="TI25" i="4"/>
  <c r="TJ25" i="4"/>
  <c r="TL25" i="4"/>
  <c r="TM25" i="4"/>
  <c r="TN25" i="4"/>
  <c r="TP25" i="4"/>
  <c r="TQ25" i="4"/>
  <c r="TR25" i="4"/>
  <c r="TT25" i="4"/>
  <c r="TU25" i="4"/>
  <c r="TV25" i="4"/>
  <c r="TX25" i="4"/>
  <c r="TY25" i="4"/>
  <c r="TZ25" i="4"/>
  <c r="UB25" i="4"/>
  <c r="UD25" i="4"/>
  <c r="UF25" i="4"/>
  <c r="UG25" i="4"/>
  <c r="UH25" i="4"/>
  <c r="UJ25" i="4"/>
  <c r="UK25" i="4"/>
  <c r="UL25" i="4"/>
  <c r="UN25" i="4"/>
  <c r="UO25" i="4"/>
  <c r="UP25" i="4"/>
  <c r="UR25" i="4"/>
  <c r="UT25" i="4"/>
  <c r="UV25" i="4"/>
  <c r="UW25" i="4"/>
  <c r="UX25" i="4"/>
  <c r="UZ25" i="4"/>
  <c r="VA25" i="4"/>
  <c r="VB25" i="4"/>
  <c r="VD25" i="4"/>
  <c r="VE25" i="4"/>
  <c r="VF25" i="4"/>
  <c r="VH25" i="4"/>
  <c r="VJ25" i="4"/>
  <c r="VL25" i="4"/>
  <c r="VM25" i="4"/>
  <c r="VN25" i="4"/>
  <c r="VP25" i="4"/>
  <c r="VQ25" i="4"/>
  <c r="VR25" i="4"/>
  <c r="VT25" i="4"/>
  <c r="VU25" i="4"/>
  <c r="VV25" i="4"/>
  <c r="VX25" i="4"/>
  <c r="VZ25" i="4"/>
  <c r="WB25" i="4"/>
  <c r="WC25" i="4"/>
  <c r="WD25" i="4"/>
  <c r="WF25" i="4"/>
  <c r="WH25" i="4"/>
  <c r="WJ25" i="4"/>
  <c r="WK25" i="4"/>
  <c r="WL25" i="4"/>
  <c r="WN25" i="4"/>
  <c r="WP25" i="4"/>
  <c r="WR25" i="4"/>
  <c r="WS25" i="4"/>
  <c r="WT25" i="4"/>
  <c r="WV25" i="4"/>
  <c r="WX25" i="4"/>
  <c r="WZ25" i="4"/>
  <c r="XA25" i="4"/>
  <c r="XB25" i="4"/>
  <c r="XD25" i="4"/>
  <c r="XF25" i="4"/>
  <c r="XH25" i="4"/>
  <c r="XI25" i="4"/>
  <c r="XM25" i="4"/>
  <c r="XO25" i="4"/>
  <c r="XQ25" i="4"/>
  <c r="XU25" i="4"/>
  <c r="XW25" i="4"/>
  <c r="XX25" i="4"/>
  <c r="XY25" i="4"/>
  <c r="YA25" i="4"/>
  <c r="XZ25" i="4" l="1"/>
  <c r="XV25" i="4"/>
  <c r="XR25" i="4"/>
  <c r="XN25" i="4"/>
  <c r="RI25" i="4"/>
  <c r="RE25" i="4"/>
  <c r="RM25" i="4"/>
  <c r="QO25" i="4"/>
  <c r="QC25" i="4"/>
  <c r="GT25" i="4"/>
  <c r="YD25" i="4"/>
  <c r="HP25" i="4"/>
  <c r="G25" i="4"/>
  <c r="HV25" i="4"/>
  <c r="RN25" i="4"/>
  <c r="QG25" i="4"/>
  <c r="PB37" i="4"/>
  <c r="HR37" i="4"/>
  <c r="HN37" i="4"/>
  <c r="PB30" i="4"/>
  <c r="PB56" i="4"/>
  <c r="HR56" i="4"/>
  <c r="HN56" i="4"/>
  <c r="XK51" i="4"/>
  <c r="PB51" i="4"/>
  <c r="PB39" i="4"/>
  <c r="HR39" i="4"/>
  <c r="HN39" i="4"/>
  <c r="PB53" i="4"/>
  <c r="HR53" i="4"/>
  <c r="XK31" i="4"/>
  <c r="PV31" i="4"/>
  <c r="PB31" i="4"/>
  <c r="HM31" i="4"/>
  <c r="PW26" i="4"/>
  <c r="PB26" i="4"/>
  <c r="XK59" i="4"/>
  <c r="QA59" i="4"/>
  <c r="PW59" i="4"/>
  <c r="PB59" i="4"/>
  <c r="HR59" i="4"/>
  <c r="HN59" i="4"/>
  <c r="PB58" i="4"/>
  <c r="HM56" i="4" l="1"/>
  <c r="XK28" i="4"/>
  <c r="PW28" i="4"/>
  <c r="PB28" i="4"/>
  <c r="HR28" i="4"/>
  <c r="HN28" i="4"/>
  <c r="GS28" i="4"/>
  <c r="I28" i="4"/>
  <c r="E28" i="4"/>
  <c r="QA34" i="4" l="1"/>
  <c r="PW34" i="4"/>
  <c r="HN34" i="4"/>
  <c r="I34" i="4"/>
  <c r="E34" i="4"/>
  <c r="PW58" i="4"/>
  <c r="QA57" i="4"/>
  <c r="QA56" i="4"/>
  <c r="PW55" i="4"/>
  <c r="QA54" i="4"/>
  <c r="QA24" i="4" s="1"/>
  <c r="PW54" i="4"/>
  <c r="PW24" i="4" s="1"/>
  <c r="E54" i="4"/>
  <c r="PB52" i="4"/>
  <c r="QA48" i="4"/>
  <c r="PW48" i="4"/>
  <c r="QA47" i="4"/>
  <c r="PW47" i="4"/>
  <c r="QA45" i="4"/>
  <c r="PW45" i="4"/>
  <c r="QA44" i="4"/>
  <c r="PW44" i="4"/>
  <c r="QA43" i="4"/>
  <c r="PW43" i="4"/>
  <c r="QA42" i="4"/>
  <c r="PW42" i="4"/>
  <c r="QA41" i="4"/>
  <c r="PW41" i="4"/>
  <c r="QA37" i="4"/>
  <c r="YF36" i="4"/>
  <c r="QA35" i="4"/>
  <c r="QA33" i="4"/>
  <c r="PW33" i="4"/>
  <c r="HN33" i="4"/>
  <c r="QA32" i="4"/>
  <c r="PW32" i="4"/>
  <c r="YJ31" i="4"/>
  <c r="YF31" i="4"/>
  <c r="YG29" i="4"/>
  <c r="YH29" i="4"/>
  <c r="YI29" i="4"/>
  <c r="YK29" i="4"/>
  <c r="YL29" i="4"/>
  <c r="YM29" i="4"/>
  <c r="YN29" i="4"/>
  <c r="YO29" i="4"/>
  <c r="YP29" i="4"/>
  <c r="YQ29" i="4"/>
  <c r="YR29" i="4"/>
  <c r="YS29" i="4"/>
  <c r="YT29" i="4"/>
  <c r="YU29" i="4"/>
  <c r="YV29" i="4"/>
  <c r="YW29" i="4"/>
  <c r="YX29" i="4"/>
  <c r="YY29" i="4"/>
  <c r="YZ29" i="4"/>
  <c r="ZA29" i="4"/>
  <c r="ZB29" i="4"/>
  <c r="ZC29" i="4"/>
  <c r="ZD29" i="4"/>
  <c r="ZE29" i="4"/>
  <c r="ZF29" i="4"/>
  <c r="ZG29" i="4"/>
  <c r="ZH29" i="4"/>
  <c r="ZI29" i="4"/>
  <c r="ZJ29" i="4"/>
  <c r="ZK29" i="4"/>
  <c r="ZL29" i="4"/>
  <c r="ZM29" i="4"/>
  <c r="ZN29" i="4"/>
  <c r="ZO29" i="4"/>
  <c r="ZP29" i="4"/>
  <c r="ZQ29" i="4"/>
  <c r="ZR29" i="4"/>
  <c r="ZS29" i="4"/>
  <c r="ZT29" i="4"/>
  <c r="ZU29" i="4"/>
  <c r="ZV29" i="4"/>
  <c r="ZW29" i="4"/>
  <c r="ZX29" i="4"/>
  <c r="ZY29" i="4"/>
  <c r="ZZ29" i="4"/>
  <c r="AAA29" i="4"/>
  <c r="AAB29" i="4"/>
  <c r="AAC29" i="4"/>
  <c r="AAD29" i="4"/>
  <c r="AAE29" i="4"/>
  <c r="AAF29" i="4"/>
  <c r="AAG29" i="4"/>
  <c r="AAH29" i="4"/>
  <c r="AAI29" i="4"/>
  <c r="AAJ29" i="4"/>
  <c r="AAK29" i="4"/>
  <c r="AAL29" i="4"/>
  <c r="AAM29" i="4"/>
  <c r="AAN29" i="4"/>
  <c r="AAO29" i="4"/>
  <c r="AAP29" i="4"/>
  <c r="AAQ29" i="4"/>
  <c r="AAR29" i="4"/>
  <c r="AAS29" i="4"/>
  <c r="AAT29" i="4"/>
  <c r="AAU29" i="4"/>
  <c r="AAV29" i="4"/>
  <c r="AAW29" i="4"/>
  <c r="AAX29" i="4"/>
  <c r="AAY29" i="4"/>
  <c r="AAZ29" i="4"/>
  <c r="ABA29" i="4"/>
  <c r="ABB29" i="4"/>
  <c r="ABC29" i="4"/>
  <c r="ABD29" i="4"/>
  <c r="ABE29" i="4"/>
  <c r="ABF29" i="4"/>
  <c r="ABG29" i="4"/>
  <c r="ABH29" i="4"/>
  <c r="ABI29" i="4"/>
  <c r="ABJ29" i="4"/>
  <c r="ABK29" i="4"/>
  <c r="ABL29" i="4"/>
  <c r="ABM29" i="4"/>
  <c r="ABN29" i="4"/>
  <c r="ABO29" i="4"/>
  <c r="ABP29" i="4"/>
  <c r="ABQ29" i="4"/>
  <c r="ABR29" i="4"/>
  <c r="ABS29" i="4"/>
  <c r="ABT29" i="4"/>
  <c r="ABU29" i="4"/>
  <c r="ABV29" i="4"/>
  <c r="ABW29" i="4"/>
  <c r="ABX29" i="4"/>
  <c r="ABY29" i="4"/>
  <c r="ABZ29" i="4"/>
  <c r="ACA29" i="4"/>
  <c r="ACB29" i="4"/>
  <c r="ACC29" i="4"/>
  <c r="ACD29" i="4"/>
  <c r="ACE29" i="4"/>
  <c r="ACF29" i="4"/>
  <c r="ACG29" i="4"/>
  <c r="ACH29" i="4"/>
  <c r="ACI29" i="4"/>
  <c r="ACJ29" i="4"/>
  <c r="ACK29" i="4"/>
  <c r="ACL29" i="4"/>
  <c r="ACM29" i="4"/>
  <c r="ACN29" i="4"/>
  <c r="ACO29" i="4"/>
  <c r="ACP29" i="4"/>
  <c r="ACQ29" i="4"/>
  <c r="ACR29" i="4"/>
  <c r="ACS29" i="4"/>
  <c r="ACT29" i="4"/>
  <c r="ACU29" i="4"/>
  <c r="ACV29" i="4"/>
  <c r="ACW29" i="4"/>
  <c r="ACX29" i="4"/>
  <c r="ACY29" i="4"/>
  <c r="ACZ29" i="4"/>
  <c r="ADA29" i="4"/>
  <c r="ADB29" i="4"/>
  <c r="ADC29" i="4"/>
  <c r="ADD29" i="4"/>
  <c r="ADE29" i="4"/>
  <c r="ADF29" i="4"/>
  <c r="ADG29" i="4"/>
  <c r="ADH29" i="4"/>
  <c r="ADI29" i="4"/>
  <c r="ADJ29" i="4"/>
  <c r="ADK29" i="4"/>
  <c r="ADL29" i="4"/>
  <c r="ADM29" i="4"/>
  <c r="ADN29" i="4"/>
  <c r="ADO29" i="4"/>
  <c r="ADP29" i="4"/>
  <c r="ADQ29" i="4"/>
  <c r="ADR29" i="4"/>
  <c r="ADS29" i="4"/>
  <c r="ADT29" i="4"/>
  <c r="ADU29" i="4"/>
  <c r="ADV29" i="4"/>
  <c r="ADW29" i="4"/>
  <c r="ADX29" i="4"/>
  <c r="ADY29" i="4"/>
  <c r="ADZ29" i="4"/>
  <c r="AEA29" i="4"/>
  <c r="AEB29" i="4"/>
  <c r="AEC29" i="4"/>
  <c r="AED29" i="4"/>
  <c r="AEE29" i="4"/>
  <c r="AEF29" i="4"/>
  <c r="AEG29" i="4"/>
  <c r="AEH29" i="4"/>
  <c r="AEI29" i="4"/>
  <c r="AEJ29" i="4"/>
  <c r="AEK29" i="4"/>
  <c r="AEL29" i="4"/>
  <c r="AEM29" i="4"/>
  <c r="AEN29" i="4"/>
  <c r="AEO29" i="4"/>
  <c r="AEP29" i="4"/>
  <c r="AEQ29" i="4"/>
  <c r="AER29" i="4"/>
  <c r="AES29" i="4"/>
  <c r="AET29" i="4"/>
  <c r="AEU29" i="4"/>
  <c r="AEV29" i="4"/>
  <c r="AEW29" i="4"/>
  <c r="AEX29" i="4"/>
  <c r="AEY29" i="4"/>
  <c r="AEZ29" i="4"/>
  <c r="AFA29" i="4"/>
  <c r="AFB29" i="4"/>
  <c r="AFC29" i="4"/>
  <c r="AFD29" i="4"/>
  <c r="AFE29" i="4"/>
  <c r="AFF29" i="4"/>
  <c r="AFG29" i="4"/>
  <c r="AFH29" i="4"/>
  <c r="AFI29" i="4"/>
  <c r="AFJ29" i="4"/>
  <c r="AFK29" i="4"/>
  <c r="AFL29" i="4"/>
  <c r="AFM29" i="4"/>
  <c r="AFN29" i="4"/>
  <c r="AFO29" i="4"/>
  <c r="AFP29" i="4"/>
  <c r="AFQ29" i="4"/>
  <c r="AFR29" i="4"/>
  <c r="AFS29" i="4"/>
  <c r="AFU29" i="4"/>
  <c r="AFV29" i="4"/>
  <c r="AFW29" i="4"/>
  <c r="AFX29" i="4"/>
  <c r="AFY29" i="4"/>
  <c r="AFZ29" i="4"/>
  <c r="AGA29" i="4"/>
  <c r="AGB29" i="4"/>
  <c r="AGC29" i="4"/>
  <c r="AGD29" i="4"/>
  <c r="AGE29" i="4"/>
  <c r="AGF29" i="4"/>
  <c r="AGG29" i="4"/>
  <c r="AGH29" i="4"/>
  <c r="AGI29" i="4"/>
  <c r="AGJ29" i="4"/>
  <c r="AGK29" i="4"/>
  <c r="AGL29" i="4"/>
  <c r="AGM29" i="4"/>
  <c r="YF30" i="4"/>
  <c r="YG30" i="4"/>
  <c r="YH30" i="4"/>
  <c r="YI30" i="4"/>
  <c r="YK30" i="4"/>
  <c r="YL30" i="4"/>
  <c r="YM30" i="4"/>
  <c r="YN30" i="4"/>
  <c r="YO30" i="4"/>
  <c r="YP30" i="4"/>
  <c r="YQ30" i="4"/>
  <c r="YR30" i="4"/>
  <c r="YS30" i="4"/>
  <c r="YT30" i="4"/>
  <c r="YU30" i="4"/>
  <c r="YV30" i="4"/>
  <c r="YW30" i="4"/>
  <c r="YX30" i="4"/>
  <c r="YY30" i="4"/>
  <c r="YZ30" i="4"/>
  <c r="ZA30" i="4"/>
  <c r="ZB30" i="4"/>
  <c r="ZC30" i="4"/>
  <c r="ZD30" i="4"/>
  <c r="ZE30" i="4"/>
  <c r="ZF30" i="4"/>
  <c r="ZG30" i="4"/>
  <c r="ZH30" i="4"/>
  <c r="ZI30" i="4"/>
  <c r="ZJ30" i="4"/>
  <c r="ZK30" i="4"/>
  <c r="ZL30" i="4"/>
  <c r="ZM30" i="4"/>
  <c r="ZN30" i="4"/>
  <c r="ZO30" i="4"/>
  <c r="ZP30" i="4"/>
  <c r="ZQ30" i="4"/>
  <c r="ZR30" i="4"/>
  <c r="ZS30" i="4"/>
  <c r="ZT30" i="4"/>
  <c r="ZU30" i="4"/>
  <c r="ZV30" i="4"/>
  <c r="ZW30" i="4"/>
  <c r="ZX30" i="4"/>
  <c r="ZY30" i="4"/>
  <c r="ZZ30" i="4"/>
  <c r="AAA30" i="4"/>
  <c r="AAB30" i="4"/>
  <c r="AAC30" i="4"/>
  <c r="AAD30" i="4"/>
  <c r="AAE30" i="4"/>
  <c r="AAF30" i="4"/>
  <c r="AAG30" i="4"/>
  <c r="AAH30" i="4"/>
  <c r="AAI30" i="4"/>
  <c r="AAJ30" i="4"/>
  <c r="AAK30" i="4"/>
  <c r="AAL30" i="4"/>
  <c r="AAM30" i="4"/>
  <c r="AAN30" i="4"/>
  <c r="AAO30" i="4"/>
  <c r="AAP30" i="4"/>
  <c r="AAQ30" i="4"/>
  <c r="AAR30" i="4"/>
  <c r="AAS30" i="4"/>
  <c r="AAT30" i="4"/>
  <c r="AAU30" i="4"/>
  <c r="AAV30" i="4"/>
  <c r="AAW30" i="4"/>
  <c r="AAX30" i="4"/>
  <c r="AAY30" i="4"/>
  <c r="AAZ30" i="4"/>
  <c r="ABA30" i="4"/>
  <c r="ABB30" i="4"/>
  <c r="ABC30" i="4"/>
  <c r="ABD30" i="4"/>
  <c r="ABE30" i="4"/>
  <c r="ABF30" i="4"/>
  <c r="ABG30" i="4"/>
  <c r="ABH30" i="4"/>
  <c r="ABI30" i="4"/>
  <c r="ABJ30" i="4"/>
  <c r="ABK30" i="4"/>
  <c r="ABL30" i="4"/>
  <c r="ABM30" i="4"/>
  <c r="ABN30" i="4"/>
  <c r="ABO30" i="4"/>
  <c r="ABP30" i="4"/>
  <c r="ABQ30" i="4"/>
  <c r="ABR30" i="4"/>
  <c r="ABS30" i="4"/>
  <c r="ABT30" i="4"/>
  <c r="ABU30" i="4"/>
  <c r="ABV30" i="4"/>
  <c r="ABW30" i="4"/>
  <c r="ABX30" i="4"/>
  <c r="ABY30" i="4"/>
  <c r="ABZ30" i="4"/>
  <c r="ACA30" i="4"/>
  <c r="ACB30" i="4"/>
  <c r="ACC30" i="4"/>
  <c r="ACD30" i="4"/>
  <c r="ACE30" i="4"/>
  <c r="ACF30" i="4"/>
  <c r="ACG30" i="4"/>
  <c r="ACH30" i="4"/>
  <c r="ACI30" i="4"/>
  <c r="ACJ30" i="4"/>
  <c r="ACK30" i="4"/>
  <c r="ACL30" i="4"/>
  <c r="ACM30" i="4"/>
  <c r="ACN30" i="4"/>
  <c r="ACO30" i="4"/>
  <c r="ACP30" i="4"/>
  <c r="ACQ30" i="4"/>
  <c r="ACR30" i="4"/>
  <c r="ACS30" i="4"/>
  <c r="ACT30" i="4"/>
  <c r="ACU30" i="4"/>
  <c r="ACV30" i="4"/>
  <c r="ACW30" i="4"/>
  <c r="ACX30" i="4"/>
  <c r="ACY30" i="4"/>
  <c r="ACZ30" i="4"/>
  <c r="ADA30" i="4"/>
  <c r="ADB30" i="4"/>
  <c r="ADC30" i="4"/>
  <c r="ADD30" i="4"/>
  <c r="ADE30" i="4"/>
  <c r="ADF30" i="4"/>
  <c r="ADG30" i="4"/>
  <c r="ADH30" i="4"/>
  <c r="ADI30" i="4"/>
  <c r="ADJ30" i="4"/>
  <c r="ADK30" i="4"/>
  <c r="ADL30" i="4"/>
  <c r="ADM30" i="4"/>
  <c r="ADN30" i="4"/>
  <c r="ADO30" i="4"/>
  <c r="ADP30" i="4"/>
  <c r="ADQ30" i="4"/>
  <c r="ADR30" i="4"/>
  <c r="ADS30" i="4"/>
  <c r="ADT30" i="4"/>
  <c r="ADU30" i="4"/>
  <c r="ADV30" i="4"/>
  <c r="ADW30" i="4"/>
  <c r="ADX30" i="4"/>
  <c r="ADY30" i="4"/>
  <c r="ADZ30" i="4"/>
  <c r="AEA30" i="4"/>
  <c r="AEB30" i="4"/>
  <c r="AEC30" i="4"/>
  <c r="AED30" i="4"/>
  <c r="AEE30" i="4"/>
  <c r="AEF30" i="4"/>
  <c r="AEG30" i="4"/>
  <c r="AEH30" i="4"/>
  <c r="AEI30" i="4"/>
  <c r="AEJ30" i="4"/>
  <c r="AEK30" i="4"/>
  <c r="AEL30" i="4"/>
  <c r="AEM30" i="4"/>
  <c r="AEN30" i="4"/>
  <c r="AEO30" i="4"/>
  <c r="AEP30" i="4"/>
  <c r="AEQ30" i="4"/>
  <c r="AER30" i="4"/>
  <c r="AES30" i="4"/>
  <c r="AET30" i="4"/>
  <c r="AEU30" i="4"/>
  <c r="AEV30" i="4"/>
  <c r="AEW30" i="4"/>
  <c r="AEX30" i="4"/>
  <c r="AEY30" i="4"/>
  <c r="AEZ30" i="4"/>
  <c r="AFA30" i="4"/>
  <c r="AFB30" i="4"/>
  <c r="AFC30" i="4"/>
  <c r="AFD30" i="4"/>
  <c r="AFE30" i="4"/>
  <c r="AFF30" i="4"/>
  <c r="AFG30" i="4"/>
  <c r="AFH30" i="4"/>
  <c r="AFI30" i="4"/>
  <c r="AFJ30" i="4"/>
  <c r="AFK30" i="4"/>
  <c r="AFL30" i="4"/>
  <c r="AFM30" i="4"/>
  <c r="AFN30" i="4"/>
  <c r="AFO30" i="4"/>
  <c r="AFP30" i="4"/>
  <c r="AFQ30" i="4"/>
  <c r="AFR30" i="4"/>
  <c r="AFS30" i="4"/>
  <c r="AFU30" i="4"/>
  <c r="AFV30" i="4"/>
  <c r="AFW30" i="4"/>
  <c r="AFX30" i="4"/>
  <c r="AFY30" i="4"/>
  <c r="AFZ30" i="4"/>
  <c r="AGA30" i="4"/>
  <c r="AGB30" i="4"/>
  <c r="AGC30" i="4"/>
  <c r="AGD30" i="4"/>
  <c r="AGE30" i="4"/>
  <c r="AGF30" i="4"/>
  <c r="AGG30" i="4"/>
  <c r="AGH30" i="4"/>
  <c r="AGI30" i="4"/>
  <c r="AGJ30" i="4"/>
  <c r="AGK30" i="4"/>
  <c r="AGL30" i="4"/>
  <c r="AGM30" i="4"/>
  <c r="YG31" i="4"/>
  <c r="YH31" i="4"/>
  <c r="YI31" i="4"/>
  <c r="YK31" i="4"/>
  <c r="YL31" i="4"/>
  <c r="YM31" i="4"/>
  <c r="YN31" i="4"/>
  <c r="YO31" i="4"/>
  <c r="YP31" i="4"/>
  <c r="YQ31" i="4"/>
  <c r="YR31" i="4"/>
  <c r="YS31" i="4"/>
  <c r="YT31" i="4"/>
  <c r="YU31" i="4"/>
  <c r="YV31" i="4"/>
  <c r="YW31" i="4"/>
  <c r="YX31" i="4"/>
  <c r="YY31" i="4"/>
  <c r="YZ31" i="4"/>
  <c r="ZA31" i="4"/>
  <c r="ZB31" i="4"/>
  <c r="ZC31" i="4"/>
  <c r="ZD31" i="4"/>
  <c r="ZE31" i="4"/>
  <c r="ZF31" i="4"/>
  <c r="ZG31" i="4"/>
  <c r="ZH31" i="4"/>
  <c r="ZI31" i="4"/>
  <c r="ZJ31" i="4"/>
  <c r="ZK31" i="4"/>
  <c r="ZL31" i="4"/>
  <c r="ZM31" i="4"/>
  <c r="ZN31" i="4"/>
  <c r="ZO31" i="4"/>
  <c r="ZP31" i="4"/>
  <c r="ZQ31" i="4"/>
  <c r="ZR31" i="4"/>
  <c r="ZS31" i="4"/>
  <c r="ZT31" i="4"/>
  <c r="ZU31" i="4"/>
  <c r="ZV31" i="4"/>
  <c r="ZW31" i="4"/>
  <c r="ZX31" i="4"/>
  <c r="ZY31" i="4"/>
  <c r="ZZ31" i="4"/>
  <c r="AAA31" i="4"/>
  <c r="AAB31" i="4"/>
  <c r="AAC31" i="4"/>
  <c r="AAD31" i="4"/>
  <c r="AAE31" i="4"/>
  <c r="AAF31" i="4"/>
  <c r="AAG31" i="4"/>
  <c r="AAH31" i="4"/>
  <c r="AAI31" i="4"/>
  <c r="AAJ31" i="4"/>
  <c r="AAK31" i="4"/>
  <c r="AAL31" i="4"/>
  <c r="AAM31" i="4"/>
  <c r="AAN31" i="4"/>
  <c r="AAO31" i="4"/>
  <c r="AAP31" i="4"/>
  <c r="AAQ31" i="4"/>
  <c r="AAR31" i="4"/>
  <c r="AAS31" i="4"/>
  <c r="AAT31" i="4"/>
  <c r="AAU31" i="4"/>
  <c r="AAV31" i="4"/>
  <c r="AAW31" i="4"/>
  <c r="AAX31" i="4"/>
  <c r="AAY31" i="4"/>
  <c r="AAZ31" i="4"/>
  <c r="ABA31" i="4"/>
  <c r="ABB31" i="4"/>
  <c r="ABC31" i="4"/>
  <c r="ABD31" i="4"/>
  <c r="ABE31" i="4"/>
  <c r="ABF31" i="4"/>
  <c r="ABG31" i="4"/>
  <c r="ABH31" i="4"/>
  <c r="ABI31" i="4"/>
  <c r="ABJ31" i="4"/>
  <c r="ABK31" i="4"/>
  <c r="ABL31" i="4"/>
  <c r="ABM31" i="4"/>
  <c r="ABN31" i="4"/>
  <c r="ABO31" i="4"/>
  <c r="ABP31" i="4"/>
  <c r="ABQ31" i="4"/>
  <c r="ABR31" i="4"/>
  <c r="ABS31" i="4"/>
  <c r="ABT31" i="4"/>
  <c r="ABU31" i="4"/>
  <c r="ABV31" i="4"/>
  <c r="ABW31" i="4"/>
  <c r="ABX31" i="4"/>
  <c r="ABY31" i="4"/>
  <c r="ABZ31" i="4"/>
  <c r="ACA31" i="4"/>
  <c r="ACB31" i="4"/>
  <c r="ACC31" i="4"/>
  <c r="ACD31" i="4"/>
  <c r="ACE31" i="4"/>
  <c r="ACF31" i="4"/>
  <c r="ACG31" i="4"/>
  <c r="ACH31" i="4"/>
  <c r="ACI31" i="4"/>
  <c r="ACJ31" i="4"/>
  <c r="ACK31" i="4"/>
  <c r="ACL31" i="4"/>
  <c r="ACM31" i="4"/>
  <c r="ACN31" i="4"/>
  <c r="ACO31" i="4"/>
  <c r="ACP31" i="4"/>
  <c r="ACQ31" i="4"/>
  <c r="ACR31" i="4"/>
  <c r="ACS31" i="4"/>
  <c r="ACT31" i="4"/>
  <c r="ACU31" i="4"/>
  <c r="ACV31" i="4"/>
  <c r="ACW31" i="4"/>
  <c r="ACX31" i="4"/>
  <c r="ACY31" i="4"/>
  <c r="ACZ31" i="4"/>
  <c r="ADA31" i="4"/>
  <c r="ADB31" i="4"/>
  <c r="ADC31" i="4"/>
  <c r="ADD31" i="4"/>
  <c r="ADE31" i="4"/>
  <c r="ADF31" i="4"/>
  <c r="ADG31" i="4"/>
  <c r="ADH31" i="4"/>
  <c r="ADI31" i="4"/>
  <c r="ADJ31" i="4"/>
  <c r="ADK31" i="4"/>
  <c r="ADL31" i="4"/>
  <c r="ADM31" i="4"/>
  <c r="ADN31" i="4"/>
  <c r="ADO31" i="4"/>
  <c r="ADP31" i="4"/>
  <c r="ADQ31" i="4"/>
  <c r="ADR31" i="4"/>
  <c r="ADS31" i="4"/>
  <c r="ADT31" i="4"/>
  <c r="ADU31" i="4"/>
  <c r="ADV31" i="4"/>
  <c r="ADW31" i="4"/>
  <c r="ADX31" i="4"/>
  <c r="ADY31" i="4"/>
  <c r="ADZ31" i="4"/>
  <c r="AEA31" i="4"/>
  <c r="AEB31" i="4"/>
  <c r="AEC31" i="4"/>
  <c r="AED31" i="4"/>
  <c r="AEE31" i="4"/>
  <c r="AEF31" i="4"/>
  <c r="AEG31" i="4"/>
  <c r="AEH31" i="4"/>
  <c r="AEI31" i="4"/>
  <c r="AEJ31" i="4"/>
  <c r="AEK31" i="4"/>
  <c r="AEL31" i="4"/>
  <c r="AEM31" i="4"/>
  <c r="AEN31" i="4"/>
  <c r="AEO31" i="4"/>
  <c r="AEP31" i="4"/>
  <c r="AEQ31" i="4"/>
  <c r="AER31" i="4"/>
  <c r="AES31" i="4"/>
  <c r="AET31" i="4"/>
  <c r="AEU31" i="4"/>
  <c r="AEV31" i="4"/>
  <c r="AEW31" i="4"/>
  <c r="AEX31" i="4"/>
  <c r="AEY31" i="4"/>
  <c r="AEZ31" i="4"/>
  <c r="AFA31" i="4"/>
  <c r="AFB31" i="4"/>
  <c r="AFC31" i="4"/>
  <c r="AFD31" i="4"/>
  <c r="AFE31" i="4"/>
  <c r="AFF31" i="4"/>
  <c r="AFG31" i="4"/>
  <c r="AFH31" i="4"/>
  <c r="AFI31" i="4"/>
  <c r="AFJ31" i="4"/>
  <c r="AFK31" i="4"/>
  <c r="AFL31" i="4"/>
  <c r="AFM31" i="4"/>
  <c r="AFN31" i="4"/>
  <c r="AFO31" i="4"/>
  <c r="AFP31" i="4"/>
  <c r="AFQ31" i="4"/>
  <c r="AFR31" i="4"/>
  <c r="AFS31" i="4"/>
  <c r="AFU31" i="4"/>
  <c r="AFV31" i="4"/>
  <c r="AFW31" i="4"/>
  <c r="AFX31" i="4"/>
  <c r="AFY31" i="4"/>
  <c r="AFZ31" i="4"/>
  <c r="AGA31" i="4"/>
  <c r="AGB31" i="4"/>
  <c r="AGC31" i="4"/>
  <c r="AGD31" i="4"/>
  <c r="AGE31" i="4"/>
  <c r="AGF31" i="4"/>
  <c r="AGG31" i="4"/>
  <c r="AGH31" i="4"/>
  <c r="AGI31" i="4"/>
  <c r="AGJ31" i="4"/>
  <c r="AGK31" i="4"/>
  <c r="AGL31" i="4"/>
  <c r="AGM31" i="4"/>
  <c r="YG32" i="4"/>
  <c r="YH32" i="4"/>
  <c r="YI32" i="4"/>
  <c r="YK32" i="4"/>
  <c r="YL32" i="4"/>
  <c r="YM32" i="4"/>
  <c r="YN32" i="4"/>
  <c r="YO32" i="4"/>
  <c r="YP32" i="4"/>
  <c r="YQ32" i="4"/>
  <c r="YR32" i="4"/>
  <c r="YS32" i="4"/>
  <c r="YT32" i="4"/>
  <c r="YU32" i="4"/>
  <c r="YV32" i="4"/>
  <c r="YW32" i="4"/>
  <c r="YX32" i="4"/>
  <c r="YY32" i="4"/>
  <c r="YZ32" i="4"/>
  <c r="ZA32" i="4"/>
  <c r="ZB32" i="4"/>
  <c r="ZC32" i="4"/>
  <c r="ZD32" i="4"/>
  <c r="ZE32" i="4"/>
  <c r="ZF32" i="4"/>
  <c r="ZG32" i="4"/>
  <c r="ZH32" i="4"/>
  <c r="ZI32" i="4"/>
  <c r="ZJ32" i="4"/>
  <c r="ZK32" i="4"/>
  <c r="ZL32" i="4"/>
  <c r="ZM32" i="4"/>
  <c r="ZN32" i="4"/>
  <c r="ZO32" i="4"/>
  <c r="ZP32" i="4"/>
  <c r="ZQ32" i="4"/>
  <c r="ZR32" i="4"/>
  <c r="ZS32" i="4"/>
  <c r="ZT32" i="4"/>
  <c r="ZU32" i="4"/>
  <c r="ZV32" i="4"/>
  <c r="ZW32" i="4"/>
  <c r="ZX32" i="4"/>
  <c r="ZY32" i="4"/>
  <c r="ZZ32" i="4"/>
  <c r="AAA32" i="4"/>
  <c r="AAB32" i="4"/>
  <c r="AAC32" i="4"/>
  <c r="AAD32" i="4"/>
  <c r="AAE32" i="4"/>
  <c r="AAF32" i="4"/>
  <c r="AAG32" i="4"/>
  <c r="AAH32" i="4"/>
  <c r="AAI32" i="4"/>
  <c r="AAJ32" i="4"/>
  <c r="AAK32" i="4"/>
  <c r="AAL32" i="4"/>
  <c r="AAM32" i="4"/>
  <c r="AAN32" i="4"/>
  <c r="AAO32" i="4"/>
  <c r="AAP32" i="4"/>
  <c r="AAQ32" i="4"/>
  <c r="AAR32" i="4"/>
  <c r="AAS32" i="4"/>
  <c r="AAT32" i="4"/>
  <c r="AAU32" i="4"/>
  <c r="AAV32" i="4"/>
  <c r="AAW32" i="4"/>
  <c r="AAX32" i="4"/>
  <c r="AAY32" i="4"/>
  <c r="AAZ32" i="4"/>
  <c r="ABA32" i="4"/>
  <c r="ABB32" i="4"/>
  <c r="ABC32" i="4"/>
  <c r="ABD32" i="4"/>
  <c r="ABE32" i="4"/>
  <c r="ABF32" i="4"/>
  <c r="ABG32" i="4"/>
  <c r="ABH32" i="4"/>
  <c r="ABI32" i="4"/>
  <c r="ABJ32" i="4"/>
  <c r="ABK32" i="4"/>
  <c r="ABL32" i="4"/>
  <c r="ABM32" i="4"/>
  <c r="ABN32" i="4"/>
  <c r="ABO32" i="4"/>
  <c r="ABP32" i="4"/>
  <c r="ABQ32" i="4"/>
  <c r="ABR32" i="4"/>
  <c r="ABS32" i="4"/>
  <c r="ABT32" i="4"/>
  <c r="ABU32" i="4"/>
  <c r="ABV32" i="4"/>
  <c r="ABW32" i="4"/>
  <c r="ABX32" i="4"/>
  <c r="ABY32" i="4"/>
  <c r="ABZ32" i="4"/>
  <c r="ACA32" i="4"/>
  <c r="ACB32" i="4"/>
  <c r="ACC32" i="4"/>
  <c r="ACD32" i="4"/>
  <c r="ACE32" i="4"/>
  <c r="ACF32" i="4"/>
  <c r="ACG32" i="4"/>
  <c r="ACH32" i="4"/>
  <c r="ACI32" i="4"/>
  <c r="ACJ32" i="4"/>
  <c r="ACK32" i="4"/>
  <c r="ACL32" i="4"/>
  <c r="ACM32" i="4"/>
  <c r="ACN32" i="4"/>
  <c r="ACO32" i="4"/>
  <c r="ACP32" i="4"/>
  <c r="ACQ32" i="4"/>
  <c r="ACR32" i="4"/>
  <c r="ACS32" i="4"/>
  <c r="ACT32" i="4"/>
  <c r="ACU32" i="4"/>
  <c r="ACV32" i="4"/>
  <c r="ACW32" i="4"/>
  <c r="ACX32" i="4"/>
  <c r="ACY32" i="4"/>
  <c r="ACZ32" i="4"/>
  <c r="ADA32" i="4"/>
  <c r="ADB32" i="4"/>
  <c r="ADC32" i="4"/>
  <c r="ADD32" i="4"/>
  <c r="ADE32" i="4"/>
  <c r="ADF32" i="4"/>
  <c r="ADG32" i="4"/>
  <c r="ADH32" i="4"/>
  <c r="ADI32" i="4"/>
  <c r="ADJ32" i="4"/>
  <c r="ADK32" i="4"/>
  <c r="ADL32" i="4"/>
  <c r="ADM32" i="4"/>
  <c r="ADN32" i="4"/>
  <c r="ADO32" i="4"/>
  <c r="ADP32" i="4"/>
  <c r="ADQ32" i="4"/>
  <c r="ADR32" i="4"/>
  <c r="ADS32" i="4"/>
  <c r="ADT32" i="4"/>
  <c r="ADU32" i="4"/>
  <c r="ADV32" i="4"/>
  <c r="ADW32" i="4"/>
  <c r="ADX32" i="4"/>
  <c r="ADY32" i="4"/>
  <c r="ADZ32" i="4"/>
  <c r="AEA32" i="4"/>
  <c r="AEB32" i="4"/>
  <c r="AEC32" i="4"/>
  <c r="AED32" i="4"/>
  <c r="AEE32" i="4"/>
  <c r="AEF32" i="4"/>
  <c r="AEG32" i="4"/>
  <c r="AEH32" i="4"/>
  <c r="AEI32" i="4"/>
  <c r="AEJ32" i="4"/>
  <c r="AEK32" i="4"/>
  <c r="AEL32" i="4"/>
  <c r="AEM32" i="4"/>
  <c r="AEN32" i="4"/>
  <c r="AEO32" i="4"/>
  <c r="AEP32" i="4"/>
  <c r="AEQ32" i="4"/>
  <c r="AER32" i="4"/>
  <c r="AES32" i="4"/>
  <c r="AET32" i="4"/>
  <c r="AEU32" i="4"/>
  <c r="AEV32" i="4"/>
  <c r="AEW32" i="4"/>
  <c r="AEX32" i="4"/>
  <c r="AEY32" i="4"/>
  <c r="AEZ32" i="4"/>
  <c r="AFA32" i="4"/>
  <c r="AFB32" i="4"/>
  <c r="AFC32" i="4"/>
  <c r="AFD32" i="4"/>
  <c r="AFE32" i="4"/>
  <c r="AFF32" i="4"/>
  <c r="AFG32" i="4"/>
  <c r="AFH32" i="4"/>
  <c r="AFI32" i="4"/>
  <c r="AFJ32" i="4"/>
  <c r="AFK32" i="4"/>
  <c r="AFL32" i="4"/>
  <c r="AFM32" i="4"/>
  <c r="AFN32" i="4"/>
  <c r="AFO32" i="4"/>
  <c r="AFP32" i="4"/>
  <c r="AFQ32" i="4"/>
  <c r="AFR32" i="4"/>
  <c r="AFS32" i="4"/>
  <c r="AFU32" i="4"/>
  <c r="AFV32" i="4"/>
  <c r="AFW32" i="4"/>
  <c r="AFX32" i="4"/>
  <c r="AFY32" i="4"/>
  <c r="AFZ32" i="4"/>
  <c r="AGA32" i="4"/>
  <c r="AGB32" i="4"/>
  <c r="AGC32" i="4"/>
  <c r="AGD32" i="4"/>
  <c r="AGE32" i="4"/>
  <c r="AGF32" i="4"/>
  <c r="AGG32" i="4"/>
  <c r="AGH32" i="4"/>
  <c r="AGI32" i="4"/>
  <c r="AGJ32" i="4"/>
  <c r="AGK32" i="4"/>
  <c r="AGL32" i="4"/>
  <c r="AGM32" i="4"/>
  <c r="YF33" i="4"/>
  <c r="YG33" i="4"/>
  <c r="YH33" i="4"/>
  <c r="YI33" i="4"/>
  <c r="YK33" i="4"/>
  <c r="YL33" i="4"/>
  <c r="YM33" i="4"/>
  <c r="YN33" i="4"/>
  <c r="YO33" i="4"/>
  <c r="YQ33" i="4"/>
  <c r="YR33" i="4"/>
  <c r="YS33" i="4"/>
  <c r="YT33" i="4"/>
  <c r="YU33" i="4"/>
  <c r="YV33" i="4"/>
  <c r="YW33" i="4"/>
  <c r="YX33" i="4"/>
  <c r="YY33" i="4"/>
  <c r="YZ33" i="4"/>
  <c r="ZA33" i="4"/>
  <c r="ZB33" i="4"/>
  <c r="ZC33" i="4"/>
  <c r="ZD33" i="4"/>
  <c r="ZE33" i="4"/>
  <c r="ZF33" i="4"/>
  <c r="ZG33" i="4"/>
  <c r="ZH33" i="4"/>
  <c r="ZI33" i="4"/>
  <c r="ZJ33" i="4"/>
  <c r="ZK33" i="4"/>
  <c r="ZL33" i="4"/>
  <c r="ZM33" i="4"/>
  <c r="ZN33" i="4"/>
  <c r="ZO33" i="4"/>
  <c r="ZP33" i="4"/>
  <c r="ZQ33" i="4"/>
  <c r="ZR33" i="4"/>
  <c r="ZS33" i="4"/>
  <c r="ZT33" i="4"/>
  <c r="ZU33" i="4"/>
  <c r="ZV33" i="4"/>
  <c r="ZW33" i="4"/>
  <c r="ZX33" i="4"/>
  <c r="ZY33" i="4"/>
  <c r="ZZ33" i="4"/>
  <c r="AAA33" i="4"/>
  <c r="AAB33" i="4"/>
  <c r="AAC33" i="4"/>
  <c r="AAD33" i="4"/>
  <c r="AAE33" i="4"/>
  <c r="AAF33" i="4"/>
  <c r="AAG33" i="4"/>
  <c r="AAH33" i="4"/>
  <c r="AAI33" i="4"/>
  <c r="AAJ33" i="4"/>
  <c r="AAK33" i="4"/>
  <c r="AAL33" i="4"/>
  <c r="AAM33" i="4"/>
  <c r="AAN33" i="4"/>
  <c r="AAO33" i="4"/>
  <c r="AAP33" i="4"/>
  <c r="AAQ33" i="4"/>
  <c r="AAR33" i="4"/>
  <c r="AAS33" i="4"/>
  <c r="AAT33" i="4"/>
  <c r="AAU33" i="4"/>
  <c r="AAV33" i="4"/>
  <c r="AAW33" i="4"/>
  <c r="AAX33" i="4"/>
  <c r="AAY33" i="4"/>
  <c r="AAZ33" i="4"/>
  <c r="ABA33" i="4"/>
  <c r="ABB33" i="4"/>
  <c r="ABC33" i="4"/>
  <c r="ABD33" i="4"/>
  <c r="ABE33" i="4"/>
  <c r="ABF33" i="4"/>
  <c r="ABG33" i="4"/>
  <c r="ABH33" i="4"/>
  <c r="ABI33" i="4"/>
  <c r="ABJ33" i="4"/>
  <c r="ABK33" i="4"/>
  <c r="ABL33" i="4"/>
  <c r="ABM33" i="4"/>
  <c r="ABN33" i="4"/>
  <c r="ABO33" i="4"/>
  <c r="ABP33" i="4"/>
  <c r="ABQ33" i="4"/>
  <c r="ABR33" i="4"/>
  <c r="ABS33" i="4"/>
  <c r="ABT33" i="4"/>
  <c r="ABU33" i="4"/>
  <c r="ABV33" i="4"/>
  <c r="ABW33" i="4"/>
  <c r="ABX33" i="4"/>
  <c r="ABY33" i="4"/>
  <c r="ABZ33" i="4"/>
  <c r="ACA33" i="4"/>
  <c r="ACB33" i="4"/>
  <c r="ACC33" i="4"/>
  <c r="ACD33" i="4"/>
  <c r="ACE33" i="4"/>
  <c r="ACF33" i="4"/>
  <c r="ACG33" i="4"/>
  <c r="ACH33" i="4"/>
  <c r="ACI33" i="4"/>
  <c r="ACJ33" i="4"/>
  <c r="ACK33" i="4"/>
  <c r="ACL33" i="4"/>
  <c r="ACM33" i="4"/>
  <c r="ACN33" i="4"/>
  <c r="ACO33" i="4"/>
  <c r="ACP33" i="4"/>
  <c r="ACQ33" i="4"/>
  <c r="ACR33" i="4"/>
  <c r="ACS33" i="4"/>
  <c r="ACT33" i="4"/>
  <c r="ACU33" i="4"/>
  <c r="ACV33" i="4"/>
  <c r="ACW33" i="4"/>
  <c r="ACX33" i="4"/>
  <c r="ACY33" i="4"/>
  <c r="ACZ33" i="4"/>
  <c r="ADA33" i="4"/>
  <c r="ADB33" i="4"/>
  <c r="ADC33" i="4"/>
  <c r="ADD33" i="4"/>
  <c r="ADE33" i="4"/>
  <c r="ADF33" i="4"/>
  <c r="ADG33" i="4"/>
  <c r="ADH33" i="4"/>
  <c r="ADI33" i="4"/>
  <c r="ADJ33" i="4"/>
  <c r="ADK33" i="4"/>
  <c r="ADL33" i="4"/>
  <c r="ADM33" i="4"/>
  <c r="ADN33" i="4"/>
  <c r="ADO33" i="4"/>
  <c r="ADP33" i="4"/>
  <c r="ADQ33" i="4"/>
  <c r="ADR33" i="4"/>
  <c r="ADS33" i="4"/>
  <c r="ADT33" i="4"/>
  <c r="ADU33" i="4"/>
  <c r="ADV33" i="4"/>
  <c r="ADW33" i="4"/>
  <c r="ADX33" i="4"/>
  <c r="ADY33" i="4"/>
  <c r="ADZ33" i="4"/>
  <c r="AEA33" i="4"/>
  <c r="AEB33" i="4"/>
  <c r="AEC33" i="4"/>
  <c r="AED33" i="4"/>
  <c r="AEE33" i="4"/>
  <c r="AEF33" i="4"/>
  <c r="AEG33" i="4"/>
  <c r="AEH33" i="4"/>
  <c r="AEI33" i="4"/>
  <c r="AEJ33" i="4"/>
  <c r="AEK33" i="4"/>
  <c r="AEL33" i="4"/>
  <c r="AEM33" i="4"/>
  <c r="AEN33" i="4"/>
  <c r="AEO33" i="4"/>
  <c r="AEP33" i="4"/>
  <c r="AEQ33" i="4"/>
  <c r="AER33" i="4"/>
  <c r="AES33" i="4"/>
  <c r="AET33" i="4"/>
  <c r="AEU33" i="4"/>
  <c r="AEV33" i="4"/>
  <c r="AEW33" i="4"/>
  <c r="AEX33" i="4"/>
  <c r="AEY33" i="4"/>
  <c r="AEZ33" i="4"/>
  <c r="AFA33" i="4"/>
  <c r="AFB33" i="4"/>
  <c r="AFC33" i="4"/>
  <c r="AFD33" i="4"/>
  <c r="AFE33" i="4"/>
  <c r="AFF33" i="4"/>
  <c r="AFG33" i="4"/>
  <c r="AFH33" i="4"/>
  <c r="AFI33" i="4"/>
  <c r="AFJ33" i="4"/>
  <c r="AFK33" i="4"/>
  <c r="AFL33" i="4"/>
  <c r="AFM33" i="4"/>
  <c r="AFN33" i="4"/>
  <c r="AFO33" i="4"/>
  <c r="AFP33" i="4"/>
  <c r="AFQ33" i="4"/>
  <c r="AFR33" i="4"/>
  <c r="AFS33" i="4"/>
  <c r="AFU33" i="4"/>
  <c r="AFV33" i="4"/>
  <c r="AFW33" i="4"/>
  <c r="AFX33" i="4"/>
  <c r="AFY33" i="4"/>
  <c r="AFZ33" i="4"/>
  <c r="AGA33" i="4"/>
  <c r="AGB33" i="4"/>
  <c r="AGC33" i="4"/>
  <c r="AGD33" i="4"/>
  <c r="AGE33" i="4"/>
  <c r="AGF33" i="4"/>
  <c r="AGG33" i="4"/>
  <c r="AGH33" i="4"/>
  <c r="AGI33" i="4"/>
  <c r="AGJ33" i="4"/>
  <c r="AGK33" i="4"/>
  <c r="AGL33" i="4"/>
  <c r="AGM33" i="4"/>
  <c r="YF34" i="4"/>
  <c r="YG34" i="4"/>
  <c r="YH34" i="4"/>
  <c r="YI34" i="4"/>
  <c r="YJ34" i="4"/>
  <c r="YK34" i="4"/>
  <c r="YL34" i="4"/>
  <c r="YM34" i="4"/>
  <c r="YN34" i="4"/>
  <c r="YO34" i="4"/>
  <c r="YP34" i="4"/>
  <c r="YQ34" i="4"/>
  <c r="YR34" i="4"/>
  <c r="YS34" i="4"/>
  <c r="YT34" i="4"/>
  <c r="YU34" i="4"/>
  <c r="YV34" i="4"/>
  <c r="YW34" i="4"/>
  <c r="YX34" i="4"/>
  <c r="YY34" i="4"/>
  <c r="YZ34" i="4"/>
  <c r="ZA34" i="4"/>
  <c r="ZB34" i="4"/>
  <c r="ZC34" i="4"/>
  <c r="ZD34" i="4"/>
  <c r="ZE34" i="4"/>
  <c r="ZF34" i="4"/>
  <c r="ZG34" i="4"/>
  <c r="ZH34" i="4"/>
  <c r="ZI34" i="4"/>
  <c r="ZJ34" i="4"/>
  <c r="ZK34" i="4"/>
  <c r="ZL34" i="4"/>
  <c r="ZM34" i="4"/>
  <c r="ZN34" i="4"/>
  <c r="ZO34" i="4"/>
  <c r="ZP34" i="4"/>
  <c r="ZQ34" i="4"/>
  <c r="ZR34" i="4"/>
  <c r="ZS34" i="4"/>
  <c r="ZT34" i="4"/>
  <c r="ZU34" i="4"/>
  <c r="ZV34" i="4"/>
  <c r="ZW34" i="4"/>
  <c r="ZX34" i="4"/>
  <c r="ZY34" i="4"/>
  <c r="ZZ34" i="4"/>
  <c r="AAA34" i="4"/>
  <c r="AAB34" i="4"/>
  <c r="AAC34" i="4"/>
  <c r="AAD34" i="4"/>
  <c r="AAE34" i="4"/>
  <c r="AAF34" i="4"/>
  <c r="AAG34" i="4"/>
  <c r="AAH34" i="4"/>
  <c r="AAI34" i="4"/>
  <c r="AAJ34" i="4"/>
  <c r="AAK34" i="4"/>
  <c r="AAL34" i="4"/>
  <c r="AAM34" i="4"/>
  <c r="AAN34" i="4"/>
  <c r="AAO34" i="4"/>
  <c r="AAP34" i="4"/>
  <c r="AAQ34" i="4"/>
  <c r="AAR34" i="4"/>
  <c r="AAS34" i="4"/>
  <c r="AAT34" i="4"/>
  <c r="AAU34" i="4"/>
  <c r="AAV34" i="4"/>
  <c r="AAW34" i="4"/>
  <c r="AAX34" i="4"/>
  <c r="AAY34" i="4"/>
  <c r="AAZ34" i="4"/>
  <c r="ABA34" i="4"/>
  <c r="ABB34" i="4"/>
  <c r="ABC34" i="4"/>
  <c r="ABD34" i="4"/>
  <c r="ABE34" i="4"/>
  <c r="ABF34" i="4"/>
  <c r="ABG34" i="4"/>
  <c r="ABH34" i="4"/>
  <c r="ABI34" i="4"/>
  <c r="ABJ34" i="4"/>
  <c r="ABK34" i="4"/>
  <c r="ABL34" i="4"/>
  <c r="ABM34" i="4"/>
  <c r="ABN34" i="4"/>
  <c r="ABO34" i="4"/>
  <c r="ABP34" i="4"/>
  <c r="ABQ34" i="4"/>
  <c r="ABR34" i="4"/>
  <c r="ABS34" i="4"/>
  <c r="ABT34" i="4"/>
  <c r="ABU34" i="4"/>
  <c r="ABV34" i="4"/>
  <c r="ABW34" i="4"/>
  <c r="ABX34" i="4"/>
  <c r="ABY34" i="4"/>
  <c r="ABZ34" i="4"/>
  <c r="ACA34" i="4"/>
  <c r="ACB34" i="4"/>
  <c r="ACC34" i="4"/>
  <c r="ACD34" i="4"/>
  <c r="ACE34" i="4"/>
  <c r="ACF34" i="4"/>
  <c r="ACG34" i="4"/>
  <c r="ACH34" i="4"/>
  <c r="ACI34" i="4"/>
  <c r="ACJ34" i="4"/>
  <c r="ACK34" i="4"/>
  <c r="ACL34" i="4"/>
  <c r="ACM34" i="4"/>
  <c r="ACN34" i="4"/>
  <c r="ACO34" i="4"/>
  <c r="ACP34" i="4"/>
  <c r="ACQ34" i="4"/>
  <c r="ACR34" i="4"/>
  <c r="ACS34" i="4"/>
  <c r="ACT34" i="4"/>
  <c r="ACU34" i="4"/>
  <c r="ACV34" i="4"/>
  <c r="ACW34" i="4"/>
  <c r="ACX34" i="4"/>
  <c r="ACY34" i="4"/>
  <c r="ACZ34" i="4"/>
  <c r="ADA34" i="4"/>
  <c r="ADB34" i="4"/>
  <c r="ADC34" i="4"/>
  <c r="ADD34" i="4"/>
  <c r="ADE34" i="4"/>
  <c r="ADF34" i="4"/>
  <c r="ADG34" i="4"/>
  <c r="ADH34" i="4"/>
  <c r="ADI34" i="4"/>
  <c r="ADJ34" i="4"/>
  <c r="ADK34" i="4"/>
  <c r="ADL34" i="4"/>
  <c r="ADM34" i="4"/>
  <c r="ADN34" i="4"/>
  <c r="ADO34" i="4"/>
  <c r="ADP34" i="4"/>
  <c r="ADQ34" i="4"/>
  <c r="ADR34" i="4"/>
  <c r="ADS34" i="4"/>
  <c r="ADT34" i="4"/>
  <c r="ADU34" i="4"/>
  <c r="ADV34" i="4"/>
  <c r="ADW34" i="4"/>
  <c r="ADX34" i="4"/>
  <c r="ADY34" i="4"/>
  <c r="ADZ34" i="4"/>
  <c r="AEA34" i="4"/>
  <c r="AEB34" i="4"/>
  <c r="AEC34" i="4"/>
  <c r="AED34" i="4"/>
  <c r="AEE34" i="4"/>
  <c r="AEF34" i="4"/>
  <c r="AEG34" i="4"/>
  <c r="AEH34" i="4"/>
  <c r="AEI34" i="4"/>
  <c r="AEJ34" i="4"/>
  <c r="AEK34" i="4"/>
  <c r="AEL34" i="4"/>
  <c r="AEM34" i="4"/>
  <c r="AEN34" i="4"/>
  <c r="AEO34" i="4"/>
  <c r="AEP34" i="4"/>
  <c r="AEQ34" i="4"/>
  <c r="AER34" i="4"/>
  <c r="AES34" i="4"/>
  <c r="AET34" i="4"/>
  <c r="AEU34" i="4"/>
  <c r="AEV34" i="4"/>
  <c r="AEW34" i="4"/>
  <c r="AEX34" i="4"/>
  <c r="AEY34" i="4"/>
  <c r="AEZ34" i="4"/>
  <c r="AFA34" i="4"/>
  <c r="AFB34" i="4"/>
  <c r="AFC34" i="4"/>
  <c r="AFD34" i="4"/>
  <c r="AFE34" i="4"/>
  <c r="AFF34" i="4"/>
  <c r="AFG34" i="4"/>
  <c r="AFH34" i="4"/>
  <c r="AFI34" i="4"/>
  <c r="AFJ34" i="4"/>
  <c r="AFK34" i="4"/>
  <c r="AFL34" i="4"/>
  <c r="AFM34" i="4"/>
  <c r="AFN34" i="4"/>
  <c r="AFO34" i="4"/>
  <c r="AFP34" i="4"/>
  <c r="AFQ34" i="4"/>
  <c r="AFR34" i="4"/>
  <c r="AFS34" i="4"/>
  <c r="AFU34" i="4"/>
  <c r="AFV34" i="4"/>
  <c r="AFW34" i="4"/>
  <c r="AFX34" i="4"/>
  <c r="AFY34" i="4"/>
  <c r="AFZ34" i="4"/>
  <c r="AGA34" i="4"/>
  <c r="AGB34" i="4"/>
  <c r="AGC34" i="4"/>
  <c r="AGD34" i="4"/>
  <c r="AGE34" i="4"/>
  <c r="AGF34" i="4"/>
  <c r="AGG34" i="4"/>
  <c r="AGH34" i="4"/>
  <c r="AGI34" i="4"/>
  <c r="AGJ34" i="4"/>
  <c r="AGK34" i="4"/>
  <c r="AGL34" i="4"/>
  <c r="AGM34" i="4"/>
  <c r="YF35" i="4"/>
  <c r="YG35" i="4"/>
  <c r="YH35" i="4"/>
  <c r="YI35" i="4"/>
  <c r="YK35" i="4"/>
  <c r="YL35" i="4"/>
  <c r="YM35" i="4"/>
  <c r="YN35" i="4"/>
  <c r="YO35" i="4"/>
  <c r="YP35" i="4"/>
  <c r="YQ35" i="4"/>
  <c r="YR35" i="4"/>
  <c r="YS35" i="4"/>
  <c r="YT35" i="4"/>
  <c r="YU35" i="4"/>
  <c r="YV35" i="4"/>
  <c r="YW35" i="4"/>
  <c r="YX35" i="4"/>
  <c r="YY35" i="4"/>
  <c r="YZ35" i="4"/>
  <c r="ZA35" i="4"/>
  <c r="ZB35" i="4"/>
  <c r="ZC35" i="4"/>
  <c r="ZD35" i="4"/>
  <c r="ZE35" i="4"/>
  <c r="ZF35" i="4"/>
  <c r="ZG35" i="4"/>
  <c r="ZH35" i="4"/>
  <c r="ZI35" i="4"/>
  <c r="ZJ35" i="4"/>
  <c r="ZK35" i="4"/>
  <c r="ZL35" i="4"/>
  <c r="ZM35" i="4"/>
  <c r="ZN35" i="4"/>
  <c r="ZO35" i="4"/>
  <c r="ZP35" i="4"/>
  <c r="ZQ35" i="4"/>
  <c r="ZR35" i="4"/>
  <c r="ZS35" i="4"/>
  <c r="ZT35" i="4"/>
  <c r="ZU35" i="4"/>
  <c r="ZV35" i="4"/>
  <c r="ZW35" i="4"/>
  <c r="ZX35" i="4"/>
  <c r="ZY35" i="4"/>
  <c r="ZZ35" i="4"/>
  <c r="AAA35" i="4"/>
  <c r="AAB35" i="4"/>
  <c r="AAC35" i="4"/>
  <c r="AAD35" i="4"/>
  <c r="AAE35" i="4"/>
  <c r="AAF35" i="4"/>
  <c r="AAG35" i="4"/>
  <c r="AAH35" i="4"/>
  <c r="AAI35" i="4"/>
  <c r="AAJ35" i="4"/>
  <c r="AAK35" i="4"/>
  <c r="AAL35" i="4"/>
  <c r="AAM35" i="4"/>
  <c r="AAN35" i="4"/>
  <c r="AAO35" i="4"/>
  <c r="AAP35" i="4"/>
  <c r="AAQ35" i="4"/>
  <c r="AAR35" i="4"/>
  <c r="AAS35" i="4"/>
  <c r="AAT35" i="4"/>
  <c r="AAU35" i="4"/>
  <c r="AAV35" i="4"/>
  <c r="AAW35" i="4"/>
  <c r="AAX35" i="4"/>
  <c r="AAY35" i="4"/>
  <c r="AAZ35" i="4"/>
  <c r="ABA35" i="4"/>
  <c r="ABB35" i="4"/>
  <c r="ABC35" i="4"/>
  <c r="ABD35" i="4"/>
  <c r="ABE35" i="4"/>
  <c r="ABF35" i="4"/>
  <c r="ABG35" i="4"/>
  <c r="ABH35" i="4"/>
  <c r="ABI35" i="4"/>
  <c r="ABJ35" i="4"/>
  <c r="ABK35" i="4"/>
  <c r="ABL35" i="4"/>
  <c r="ABM35" i="4"/>
  <c r="ABN35" i="4"/>
  <c r="ABO35" i="4"/>
  <c r="ABP35" i="4"/>
  <c r="ABQ35" i="4"/>
  <c r="ABR35" i="4"/>
  <c r="ABS35" i="4"/>
  <c r="ABT35" i="4"/>
  <c r="ABU35" i="4"/>
  <c r="ABV35" i="4"/>
  <c r="ABW35" i="4"/>
  <c r="ABX35" i="4"/>
  <c r="ABY35" i="4"/>
  <c r="ABZ35" i="4"/>
  <c r="ACA35" i="4"/>
  <c r="ACB35" i="4"/>
  <c r="ACC35" i="4"/>
  <c r="ACD35" i="4"/>
  <c r="ACE35" i="4"/>
  <c r="ACF35" i="4"/>
  <c r="ACG35" i="4"/>
  <c r="ACH35" i="4"/>
  <c r="ACI35" i="4"/>
  <c r="ACJ35" i="4"/>
  <c r="ACK35" i="4"/>
  <c r="ACL35" i="4"/>
  <c r="ACM35" i="4"/>
  <c r="ACN35" i="4"/>
  <c r="ACO35" i="4"/>
  <c r="ACP35" i="4"/>
  <c r="ACQ35" i="4"/>
  <c r="ACR35" i="4"/>
  <c r="ACS35" i="4"/>
  <c r="ACT35" i="4"/>
  <c r="ACU35" i="4"/>
  <c r="ACV35" i="4"/>
  <c r="ACW35" i="4"/>
  <c r="ACX35" i="4"/>
  <c r="ACY35" i="4"/>
  <c r="ACZ35" i="4"/>
  <c r="ADA35" i="4"/>
  <c r="ADB35" i="4"/>
  <c r="ADC35" i="4"/>
  <c r="ADD35" i="4"/>
  <c r="ADE35" i="4"/>
  <c r="ADF35" i="4"/>
  <c r="ADG35" i="4"/>
  <c r="ADH35" i="4"/>
  <c r="ADI35" i="4"/>
  <c r="ADJ35" i="4"/>
  <c r="ADK35" i="4"/>
  <c r="ADL35" i="4"/>
  <c r="ADM35" i="4"/>
  <c r="ADN35" i="4"/>
  <c r="ADO35" i="4"/>
  <c r="ADP35" i="4"/>
  <c r="ADQ35" i="4"/>
  <c r="ADR35" i="4"/>
  <c r="ADS35" i="4"/>
  <c r="ADT35" i="4"/>
  <c r="ADU35" i="4"/>
  <c r="ADV35" i="4"/>
  <c r="ADW35" i="4"/>
  <c r="ADX35" i="4"/>
  <c r="ADY35" i="4"/>
  <c r="ADZ35" i="4"/>
  <c r="AEA35" i="4"/>
  <c r="AEB35" i="4"/>
  <c r="AEC35" i="4"/>
  <c r="AED35" i="4"/>
  <c r="AEE35" i="4"/>
  <c r="AEF35" i="4"/>
  <c r="AEG35" i="4"/>
  <c r="AEH35" i="4"/>
  <c r="AEI35" i="4"/>
  <c r="AEJ35" i="4"/>
  <c r="AEK35" i="4"/>
  <c r="AEL35" i="4"/>
  <c r="AEM35" i="4"/>
  <c r="AEN35" i="4"/>
  <c r="AEO35" i="4"/>
  <c r="AEP35" i="4"/>
  <c r="AEQ35" i="4"/>
  <c r="AER35" i="4"/>
  <c r="AES35" i="4"/>
  <c r="AET35" i="4"/>
  <c r="AEU35" i="4"/>
  <c r="AEV35" i="4"/>
  <c r="AEW35" i="4"/>
  <c r="AEX35" i="4"/>
  <c r="AEY35" i="4"/>
  <c r="AEZ35" i="4"/>
  <c r="AFA35" i="4"/>
  <c r="AFB35" i="4"/>
  <c r="AFC35" i="4"/>
  <c r="AFD35" i="4"/>
  <c r="AFE35" i="4"/>
  <c r="AFF35" i="4"/>
  <c r="AFG35" i="4"/>
  <c r="AFH35" i="4"/>
  <c r="AFI35" i="4"/>
  <c r="AFJ35" i="4"/>
  <c r="AFK35" i="4"/>
  <c r="AFL35" i="4"/>
  <c r="AFM35" i="4"/>
  <c r="AFN35" i="4"/>
  <c r="AFO35" i="4"/>
  <c r="AFP35" i="4"/>
  <c r="AFQ35" i="4"/>
  <c r="AFR35" i="4"/>
  <c r="AFS35" i="4"/>
  <c r="AFU35" i="4"/>
  <c r="AFV35" i="4"/>
  <c r="AFW35" i="4"/>
  <c r="AFX35" i="4"/>
  <c r="AFY35" i="4"/>
  <c r="AFZ35" i="4"/>
  <c r="AGA35" i="4"/>
  <c r="AGB35" i="4"/>
  <c r="AGC35" i="4"/>
  <c r="AGD35" i="4"/>
  <c r="AGE35" i="4"/>
  <c r="AGF35" i="4"/>
  <c r="AGG35" i="4"/>
  <c r="AGH35" i="4"/>
  <c r="AGI35" i="4"/>
  <c r="AGJ35" i="4"/>
  <c r="AGK35" i="4"/>
  <c r="AGL35" i="4"/>
  <c r="AGM35" i="4"/>
  <c r="YG36" i="4"/>
  <c r="YH36" i="4"/>
  <c r="YI36" i="4"/>
  <c r="YK36" i="4"/>
  <c r="YL36" i="4"/>
  <c r="YM36" i="4"/>
  <c r="YN36" i="4"/>
  <c r="YO36" i="4"/>
  <c r="YP36" i="4"/>
  <c r="YQ36" i="4"/>
  <c r="YR36" i="4"/>
  <c r="YS36" i="4"/>
  <c r="YT36" i="4"/>
  <c r="YU36" i="4"/>
  <c r="YV36" i="4"/>
  <c r="YW36" i="4"/>
  <c r="YX36" i="4"/>
  <c r="YY36" i="4"/>
  <c r="YZ36" i="4"/>
  <c r="ZA36" i="4"/>
  <c r="ZB36" i="4"/>
  <c r="ZC36" i="4"/>
  <c r="ZD36" i="4"/>
  <c r="ZE36" i="4"/>
  <c r="ZF36" i="4"/>
  <c r="ZG36" i="4"/>
  <c r="ZH36" i="4"/>
  <c r="ZI36" i="4"/>
  <c r="ZJ36" i="4"/>
  <c r="ZK36" i="4"/>
  <c r="ZL36" i="4"/>
  <c r="ZM36" i="4"/>
  <c r="ZN36" i="4"/>
  <c r="ZO36" i="4"/>
  <c r="ZP36" i="4"/>
  <c r="ZQ36" i="4"/>
  <c r="ZR36" i="4"/>
  <c r="ZS36" i="4"/>
  <c r="ZT36" i="4"/>
  <c r="ZU36" i="4"/>
  <c r="ZV36" i="4"/>
  <c r="ZW36" i="4"/>
  <c r="ZX36" i="4"/>
  <c r="ZY36" i="4"/>
  <c r="ZZ36" i="4"/>
  <c r="AAA36" i="4"/>
  <c r="AAB36" i="4"/>
  <c r="AAC36" i="4"/>
  <c r="AAD36" i="4"/>
  <c r="AAE36" i="4"/>
  <c r="AAF36" i="4"/>
  <c r="AAG36" i="4"/>
  <c r="AAH36" i="4"/>
  <c r="AAI36" i="4"/>
  <c r="AAJ36" i="4"/>
  <c r="AAK36" i="4"/>
  <c r="AAL36" i="4"/>
  <c r="AAM36" i="4"/>
  <c r="AAN36" i="4"/>
  <c r="AAO36" i="4"/>
  <c r="AAP36" i="4"/>
  <c r="AAQ36" i="4"/>
  <c r="AAR36" i="4"/>
  <c r="AAS36" i="4"/>
  <c r="AAT36" i="4"/>
  <c r="AAU36" i="4"/>
  <c r="AAV36" i="4"/>
  <c r="AAW36" i="4"/>
  <c r="AAX36" i="4"/>
  <c r="AAY36" i="4"/>
  <c r="AAZ36" i="4"/>
  <c r="ABA36" i="4"/>
  <c r="ABB36" i="4"/>
  <c r="ABC36" i="4"/>
  <c r="ABD36" i="4"/>
  <c r="ABE36" i="4"/>
  <c r="ABF36" i="4"/>
  <c r="ABG36" i="4"/>
  <c r="ABH36" i="4"/>
  <c r="ABI36" i="4"/>
  <c r="ABJ36" i="4"/>
  <c r="ABK36" i="4"/>
  <c r="ABL36" i="4"/>
  <c r="ABM36" i="4"/>
  <c r="ABN36" i="4"/>
  <c r="ABO36" i="4"/>
  <c r="ABP36" i="4"/>
  <c r="ABQ36" i="4"/>
  <c r="ABR36" i="4"/>
  <c r="ABS36" i="4"/>
  <c r="ABT36" i="4"/>
  <c r="ABU36" i="4"/>
  <c r="ABV36" i="4"/>
  <c r="ABW36" i="4"/>
  <c r="ABX36" i="4"/>
  <c r="ABY36" i="4"/>
  <c r="ABZ36" i="4"/>
  <c r="ACA36" i="4"/>
  <c r="ACB36" i="4"/>
  <c r="ACC36" i="4"/>
  <c r="ACD36" i="4"/>
  <c r="ACE36" i="4"/>
  <c r="ACF36" i="4"/>
  <c r="ACG36" i="4"/>
  <c r="ACH36" i="4"/>
  <c r="ACI36" i="4"/>
  <c r="ACJ36" i="4"/>
  <c r="ACK36" i="4"/>
  <c r="ACL36" i="4"/>
  <c r="ACM36" i="4"/>
  <c r="ACN36" i="4"/>
  <c r="ACO36" i="4"/>
  <c r="ACP36" i="4"/>
  <c r="ACQ36" i="4"/>
  <c r="ACR36" i="4"/>
  <c r="ACS36" i="4"/>
  <c r="ACT36" i="4"/>
  <c r="ACU36" i="4"/>
  <c r="ACV36" i="4"/>
  <c r="ACW36" i="4"/>
  <c r="ACX36" i="4"/>
  <c r="ACY36" i="4"/>
  <c r="ACZ36" i="4"/>
  <c r="ADA36" i="4"/>
  <c r="ADB36" i="4"/>
  <c r="ADC36" i="4"/>
  <c r="ADD36" i="4"/>
  <c r="ADE36" i="4"/>
  <c r="ADF36" i="4"/>
  <c r="ADG36" i="4"/>
  <c r="ADH36" i="4"/>
  <c r="ADI36" i="4"/>
  <c r="ADJ36" i="4"/>
  <c r="ADK36" i="4"/>
  <c r="ADL36" i="4"/>
  <c r="ADM36" i="4"/>
  <c r="ADN36" i="4"/>
  <c r="ADO36" i="4"/>
  <c r="ADP36" i="4"/>
  <c r="ADQ36" i="4"/>
  <c r="ADR36" i="4"/>
  <c r="ADS36" i="4"/>
  <c r="ADT36" i="4"/>
  <c r="ADU36" i="4"/>
  <c r="ADV36" i="4"/>
  <c r="ADW36" i="4"/>
  <c r="ADX36" i="4"/>
  <c r="ADY36" i="4"/>
  <c r="ADZ36" i="4"/>
  <c r="AEA36" i="4"/>
  <c r="AEB36" i="4"/>
  <c r="AEC36" i="4"/>
  <c r="AED36" i="4"/>
  <c r="AEE36" i="4"/>
  <c r="AEF36" i="4"/>
  <c r="AEG36" i="4"/>
  <c r="AEH36" i="4"/>
  <c r="AEI36" i="4"/>
  <c r="AEJ36" i="4"/>
  <c r="AEK36" i="4"/>
  <c r="AEL36" i="4"/>
  <c r="AEM36" i="4"/>
  <c r="AEN36" i="4"/>
  <c r="AEO36" i="4"/>
  <c r="AEP36" i="4"/>
  <c r="AEQ36" i="4"/>
  <c r="AER36" i="4"/>
  <c r="AES36" i="4"/>
  <c r="AET36" i="4"/>
  <c r="AEU36" i="4"/>
  <c r="AEV36" i="4"/>
  <c r="AEW36" i="4"/>
  <c r="AEX36" i="4"/>
  <c r="AEY36" i="4"/>
  <c r="AEZ36" i="4"/>
  <c r="AFA36" i="4"/>
  <c r="AFB36" i="4"/>
  <c r="AFC36" i="4"/>
  <c r="AFD36" i="4"/>
  <c r="AFE36" i="4"/>
  <c r="AFF36" i="4"/>
  <c r="AFG36" i="4"/>
  <c r="AFH36" i="4"/>
  <c r="AFI36" i="4"/>
  <c r="AFJ36" i="4"/>
  <c r="AFK36" i="4"/>
  <c r="AFL36" i="4"/>
  <c r="AFM36" i="4"/>
  <c r="AFN36" i="4"/>
  <c r="AFO36" i="4"/>
  <c r="AFP36" i="4"/>
  <c r="AFQ36" i="4"/>
  <c r="AFR36" i="4"/>
  <c r="AFS36" i="4"/>
  <c r="AFU36" i="4"/>
  <c r="AFV36" i="4"/>
  <c r="AFW36" i="4"/>
  <c r="AFX36" i="4"/>
  <c r="AFY36" i="4"/>
  <c r="AFZ36" i="4"/>
  <c r="AGA36" i="4"/>
  <c r="AGB36" i="4"/>
  <c r="AGC36" i="4"/>
  <c r="AGD36" i="4"/>
  <c r="AGE36" i="4"/>
  <c r="AGF36" i="4"/>
  <c r="AGG36" i="4"/>
  <c r="AGH36" i="4"/>
  <c r="AGI36" i="4"/>
  <c r="AGJ36" i="4"/>
  <c r="AGK36" i="4"/>
  <c r="AGL36" i="4"/>
  <c r="AGM36" i="4"/>
  <c r="YF37" i="4"/>
  <c r="YG37" i="4"/>
  <c r="YH37" i="4"/>
  <c r="YI37" i="4"/>
  <c r="YJ37" i="4"/>
  <c r="YK37" i="4"/>
  <c r="YL37" i="4"/>
  <c r="YM37" i="4"/>
  <c r="YN37" i="4"/>
  <c r="YO37" i="4"/>
  <c r="YP37" i="4"/>
  <c r="YQ37" i="4"/>
  <c r="YR37" i="4"/>
  <c r="YS37" i="4"/>
  <c r="YT37" i="4"/>
  <c r="YU37" i="4"/>
  <c r="YV37" i="4"/>
  <c r="YW37" i="4"/>
  <c r="YX37" i="4"/>
  <c r="YY37" i="4"/>
  <c r="YZ37" i="4"/>
  <c r="ZA37" i="4"/>
  <c r="ZB37" i="4"/>
  <c r="ZC37" i="4"/>
  <c r="ZD37" i="4"/>
  <c r="ZE37" i="4"/>
  <c r="ZF37" i="4"/>
  <c r="ZG37" i="4"/>
  <c r="ZH37" i="4"/>
  <c r="ZI37" i="4"/>
  <c r="ZJ37" i="4"/>
  <c r="ZK37" i="4"/>
  <c r="ZL37" i="4"/>
  <c r="ZM37" i="4"/>
  <c r="ZN37" i="4"/>
  <c r="ZO37" i="4"/>
  <c r="ZP37" i="4"/>
  <c r="ZQ37" i="4"/>
  <c r="ZR37" i="4"/>
  <c r="ZS37" i="4"/>
  <c r="ZT37" i="4"/>
  <c r="ZU37" i="4"/>
  <c r="ZV37" i="4"/>
  <c r="ZW37" i="4"/>
  <c r="ZX37" i="4"/>
  <c r="ZY37" i="4"/>
  <c r="ZZ37" i="4"/>
  <c r="AAA37" i="4"/>
  <c r="AAB37" i="4"/>
  <c r="AAC37" i="4"/>
  <c r="AAD37" i="4"/>
  <c r="AAE37" i="4"/>
  <c r="AAF37" i="4"/>
  <c r="AAG37" i="4"/>
  <c r="AAH37" i="4"/>
  <c r="AAI37" i="4"/>
  <c r="AAJ37" i="4"/>
  <c r="AAK37" i="4"/>
  <c r="AAL37" i="4"/>
  <c r="AAM37" i="4"/>
  <c r="AAN37" i="4"/>
  <c r="AAO37" i="4"/>
  <c r="AAP37" i="4"/>
  <c r="AAQ37" i="4"/>
  <c r="AAR37" i="4"/>
  <c r="AAS37" i="4"/>
  <c r="AAT37" i="4"/>
  <c r="AAU37" i="4"/>
  <c r="AAV37" i="4"/>
  <c r="AAW37" i="4"/>
  <c r="AAX37" i="4"/>
  <c r="AAY37" i="4"/>
  <c r="AAZ37" i="4"/>
  <c r="ABA37" i="4"/>
  <c r="ABB37" i="4"/>
  <c r="ABC37" i="4"/>
  <c r="ABD37" i="4"/>
  <c r="ABE37" i="4"/>
  <c r="ABF37" i="4"/>
  <c r="ABG37" i="4"/>
  <c r="ABH37" i="4"/>
  <c r="ABI37" i="4"/>
  <c r="ABJ37" i="4"/>
  <c r="ABK37" i="4"/>
  <c r="ABL37" i="4"/>
  <c r="ABM37" i="4"/>
  <c r="ABN37" i="4"/>
  <c r="ABO37" i="4"/>
  <c r="ABP37" i="4"/>
  <c r="ABQ37" i="4"/>
  <c r="ABR37" i="4"/>
  <c r="ABS37" i="4"/>
  <c r="ABT37" i="4"/>
  <c r="ABU37" i="4"/>
  <c r="ABV37" i="4"/>
  <c r="ABW37" i="4"/>
  <c r="ABX37" i="4"/>
  <c r="ABY37" i="4"/>
  <c r="ABZ37" i="4"/>
  <c r="ACA37" i="4"/>
  <c r="ACB37" i="4"/>
  <c r="ACC37" i="4"/>
  <c r="ACD37" i="4"/>
  <c r="ACE37" i="4"/>
  <c r="ACF37" i="4"/>
  <c r="ACG37" i="4"/>
  <c r="ACH37" i="4"/>
  <c r="ACI37" i="4"/>
  <c r="ACJ37" i="4"/>
  <c r="ACK37" i="4"/>
  <c r="ACL37" i="4"/>
  <c r="ACM37" i="4"/>
  <c r="ACN37" i="4"/>
  <c r="ACO37" i="4"/>
  <c r="ACP37" i="4"/>
  <c r="ACQ37" i="4"/>
  <c r="ACR37" i="4"/>
  <c r="ACS37" i="4"/>
  <c r="ACT37" i="4"/>
  <c r="ACU37" i="4"/>
  <c r="ACV37" i="4"/>
  <c r="ACW37" i="4"/>
  <c r="ACX37" i="4"/>
  <c r="ACY37" i="4"/>
  <c r="ACZ37" i="4"/>
  <c r="ADA37" i="4"/>
  <c r="ADB37" i="4"/>
  <c r="ADC37" i="4"/>
  <c r="ADD37" i="4"/>
  <c r="ADE37" i="4"/>
  <c r="ADF37" i="4"/>
  <c r="ADG37" i="4"/>
  <c r="ADH37" i="4"/>
  <c r="ADI37" i="4"/>
  <c r="ADJ37" i="4"/>
  <c r="ADK37" i="4"/>
  <c r="ADL37" i="4"/>
  <c r="ADM37" i="4"/>
  <c r="ADN37" i="4"/>
  <c r="ADO37" i="4"/>
  <c r="ADP37" i="4"/>
  <c r="ADQ37" i="4"/>
  <c r="ADR37" i="4"/>
  <c r="ADS37" i="4"/>
  <c r="ADT37" i="4"/>
  <c r="ADU37" i="4"/>
  <c r="ADV37" i="4"/>
  <c r="ADW37" i="4"/>
  <c r="ADX37" i="4"/>
  <c r="ADY37" i="4"/>
  <c r="ADZ37" i="4"/>
  <c r="AEA37" i="4"/>
  <c r="AEB37" i="4"/>
  <c r="AEC37" i="4"/>
  <c r="AED37" i="4"/>
  <c r="AEE37" i="4"/>
  <c r="AEF37" i="4"/>
  <c r="AEG37" i="4"/>
  <c r="AEH37" i="4"/>
  <c r="AEI37" i="4"/>
  <c r="AEJ37" i="4"/>
  <c r="AEK37" i="4"/>
  <c r="AEL37" i="4"/>
  <c r="AEM37" i="4"/>
  <c r="AEN37" i="4"/>
  <c r="AEO37" i="4"/>
  <c r="AEP37" i="4"/>
  <c r="AEQ37" i="4"/>
  <c r="AER37" i="4"/>
  <c r="AES37" i="4"/>
  <c r="AET37" i="4"/>
  <c r="AEU37" i="4"/>
  <c r="AEV37" i="4"/>
  <c r="AEW37" i="4"/>
  <c r="AEX37" i="4"/>
  <c r="AEY37" i="4"/>
  <c r="AEZ37" i="4"/>
  <c r="AFA37" i="4"/>
  <c r="AFB37" i="4"/>
  <c r="AFC37" i="4"/>
  <c r="AFD37" i="4"/>
  <c r="AFE37" i="4"/>
  <c r="AFF37" i="4"/>
  <c r="AFG37" i="4"/>
  <c r="AFH37" i="4"/>
  <c r="AFI37" i="4"/>
  <c r="AFJ37" i="4"/>
  <c r="AFK37" i="4"/>
  <c r="AFL37" i="4"/>
  <c r="AFM37" i="4"/>
  <c r="AFN37" i="4"/>
  <c r="AFO37" i="4"/>
  <c r="AFP37" i="4"/>
  <c r="AFQ37" i="4"/>
  <c r="AFR37" i="4"/>
  <c r="AFS37" i="4"/>
  <c r="AFU37" i="4"/>
  <c r="AFV37" i="4"/>
  <c r="AFW37" i="4"/>
  <c r="AFX37" i="4"/>
  <c r="AFY37" i="4"/>
  <c r="AFZ37" i="4"/>
  <c r="AGA37" i="4"/>
  <c r="AGB37" i="4"/>
  <c r="AGC37" i="4"/>
  <c r="AGD37" i="4"/>
  <c r="AGE37" i="4"/>
  <c r="AGF37" i="4"/>
  <c r="AGG37" i="4"/>
  <c r="AGH37" i="4"/>
  <c r="AGI37" i="4"/>
  <c r="AGJ37" i="4"/>
  <c r="AGK37" i="4"/>
  <c r="AGL37" i="4"/>
  <c r="AGM37" i="4"/>
  <c r="YG38" i="4"/>
  <c r="YH38" i="4"/>
  <c r="YI38" i="4"/>
  <c r="YK38" i="4"/>
  <c r="YL38" i="4"/>
  <c r="YM38" i="4"/>
  <c r="YN38" i="4"/>
  <c r="YO38" i="4"/>
  <c r="YP38" i="4"/>
  <c r="YQ38" i="4"/>
  <c r="YR38" i="4"/>
  <c r="YS38" i="4"/>
  <c r="YT38" i="4"/>
  <c r="YU38" i="4"/>
  <c r="YV38" i="4"/>
  <c r="YW38" i="4"/>
  <c r="YX38" i="4"/>
  <c r="YY38" i="4"/>
  <c r="YZ38" i="4"/>
  <c r="ZA38" i="4"/>
  <c r="ZB38" i="4"/>
  <c r="ZC38" i="4"/>
  <c r="ZD38" i="4"/>
  <c r="ZE38" i="4"/>
  <c r="ZF38" i="4"/>
  <c r="ZG38" i="4"/>
  <c r="ZH38" i="4"/>
  <c r="ZI38" i="4"/>
  <c r="ZJ38" i="4"/>
  <c r="ZK38" i="4"/>
  <c r="ZL38" i="4"/>
  <c r="ZM38" i="4"/>
  <c r="ZN38" i="4"/>
  <c r="ZO38" i="4"/>
  <c r="ZP38" i="4"/>
  <c r="ZQ38" i="4"/>
  <c r="ZR38" i="4"/>
  <c r="ZS38" i="4"/>
  <c r="ZT38" i="4"/>
  <c r="ZU38" i="4"/>
  <c r="ZV38" i="4"/>
  <c r="ZW38" i="4"/>
  <c r="ZX38" i="4"/>
  <c r="ZY38" i="4"/>
  <c r="ZZ38" i="4"/>
  <c r="AAA38" i="4"/>
  <c r="AAB38" i="4"/>
  <c r="AAC38" i="4"/>
  <c r="AAD38" i="4"/>
  <c r="AAE38" i="4"/>
  <c r="AAF38" i="4"/>
  <c r="AAG38" i="4"/>
  <c r="AAH38" i="4"/>
  <c r="AAI38" i="4"/>
  <c r="AAJ38" i="4"/>
  <c r="AAK38" i="4"/>
  <c r="AAL38" i="4"/>
  <c r="AAM38" i="4"/>
  <c r="AAN38" i="4"/>
  <c r="AAO38" i="4"/>
  <c r="AAP38" i="4"/>
  <c r="AAQ38" i="4"/>
  <c r="AAR38" i="4"/>
  <c r="AAS38" i="4"/>
  <c r="AAT38" i="4"/>
  <c r="AAU38" i="4"/>
  <c r="AAV38" i="4"/>
  <c r="AAW38" i="4"/>
  <c r="AAX38" i="4"/>
  <c r="AAY38" i="4"/>
  <c r="AAZ38" i="4"/>
  <c r="ABA38" i="4"/>
  <c r="ABB38" i="4"/>
  <c r="ABC38" i="4"/>
  <c r="ABD38" i="4"/>
  <c r="ABE38" i="4"/>
  <c r="ABF38" i="4"/>
  <c r="ABG38" i="4"/>
  <c r="ABH38" i="4"/>
  <c r="ABI38" i="4"/>
  <c r="ABJ38" i="4"/>
  <c r="ABK38" i="4"/>
  <c r="ABL38" i="4"/>
  <c r="ABM38" i="4"/>
  <c r="ABN38" i="4"/>
  <c r="ABO38" i="4"/>
  <c r="ABP38" i="4"/>
  <c r="ABQ38" i="4"/>
  <c r="ABR38" i="4"/>
  <c r="ABS38" i="4"/>
  <c r="ABT38" i="4"/>
  <c r="ABU38" i="4"/>
  <c r="ABV38" i="4"/>
  <c r="ABW38" i="4"/>
  <c r="ABX38" i="4"/>
  <c r="ABY38" i="4"/>
  <c r="ABZ38" i="4"/>
  <c r="ACA38" i="4"/>
  <c r="ACB38" i="4"/>
  <c r="ACC38" i="4"/>
  <c r="ACD38" i="4"/>
  <c r="ACE38" i="4"/>
  <c r="ACF38" i="4"/>
  <c r="ACG38" i="4"/>
  <c r="ACH38" i="4"/>
  <c r="ACI38" i="4"/>
  <c r="ACJ38" i="4"/>
  <c r="ACK38" i="4"/>
  <c r="ACL38" i="4"/>
  <c r="ACM38" i="4"/>
  <c r="ACN38" i="4"/>
  <c r="ACO38" i="4"/>
  <c r="ACP38" i="4"/>
  <c r="ACQ38" i="4"/>
  <c r="ACR38" i="4"/>
  <c r="ACS38" i="4"/>
  <c r="ACT38" i="4"/>
  <c r="ACU38" i="4"/>
  <c r="ACV38" i="4"/>
  <c r="ACW38" i="4"/>
  <c r="ACX38" i="4"/>
  <c r="ACY38" i="4"/>
  <c r="ACZ38" i="4"/>
  <c r="ADA38" i="4"/>
  <c r="ADB38" i="4"/>
  <c r="ADC38" i="4"/>
  <c r="ADD38" i="4"/>
  <c r="ADE38" i="4"/>
  <c r="ADF38" i="4"/>
  <c r="ADG38" i="4"/>
  <c r="ADH38" i="4"/>
  <c r="ADI38" i="4"/>
  <c r="ADJ38" i="4"/>
  <c r="ADK38" i="4"/>
  <c r="ADL38" i="4"/>
  <c r="ADM38" i="4"/>
  <c r="ADN38" i="4"/>
  <c r="ADO38" i="4"/>
  <c r="ADP38" i="4"/>
  <c r="ADQ38" i="4"/>
  <c r="ADR38" i="4"/>
  <c r="ADS38" i="4"/>
  <c r="ADT38" i="4"/>
  <c r="ADU38" i="4"/>
  <c r="ADV38" i="4"/>
  <c r="ADW38" i="4"/>
  <c r="ADX38" i="4"/>
  <c r="ADY38" i="4"/>
  <c r="ADZ38" i="4"/>
  <c r="AEA38" i="4"/>
  <c r="AEB38" i="4"/>
  <c r="AEC38" i="4"/>
  <c r="AED38" i="4"/>
  <c r="AEE38" i="4"/>
  <c r="AEF38" i="4"/>
  <c r="AEG38" i="4"/>
  <c r="AEH38" i="4"/>
  <c r="AEI38" i="4"/>
  <c r="AEJ38" i="4"/>
  <c r="AEK38" i="4"/>
  <c r="AEL38" i="4"/>
  <c r="AEM38" i="4"/>
  <c r="AEN38" i="4"/>
  <c r="AEO38" i="4"/>
  <c r="AEP38" i="4"/>
  <c r="AEQ38" i="4"/>
  <c r="AER38" i="4"/>
  <c r="AES38" i="4"/>
  <c r="AET38" i="4"/>
  <c r="AEU38" i="4"/>
  <c r="AEV38" i="4"/>
  <c r="AEW38" i="4"/>
  <c r="AEX38" i="4"/>
  <c r="AEY38" i="4"/>
  <c r="AEZ38" i="4"/>
  <c r="AFA38" i="4"/>
  <c r="AFB38" i="4"/>
  <c r="AFC38" i="4"/>
  <c r="AFD38" i="4"/>
  <c r="AFE38" i="4"/>
  <c r="AFF38" i="4"/>
  <c r="AFG38" i="4"/>
  <c r="AFH38" i="4"/>
  <c r="AFI38" i="4"/>
  <c r="AFJ38" i="4"/>
  <c r="AFK38" i="4"/>
  <c r="AFL38" i="4"/>
  <c r="AFM38" i="4"/>
  <c r="AFN38" i="4"/>
  <c r="AFO38" i="4"/>
  <c r="AFP38" i="4"/>
  <c r="AFQ38" i="4"/>
  <c r="AFR38" i="4"/>
  <c r="AFS38" i="4"/>
  <c r="AFU38" i="4"/>
  <c r="AFV38" i="4"/>
  <c r="AFW38" i="4"/>
  <c r="AFX38" i="4"/>
  <c r="AFY38" i="4"/>
  <c r="AFZ38" i="4"/>
  <c r="AGA38" i="4"/>
  <c r="AGB38" i="4"/>
  <c r="AGC38" i="4"/>
  <c r="AGD38" i="4"/>
  <c r="AGE38" i="4"/>
  <c r="AGF38" i="4"/>
  <c r="AGG38" i="4"/>
  <c r="AGH38" i="4"/>
  <c r="AGI38" i="4"/>
  <c r="AGJ38" i="4"/>
  <c r="AGK38" i="4"/>
  <c r="AGL38" i="4"/>
  <c r="AGM38" i="4"/>
  <c r="YF39" i="4"/>
  <c r="YG39" i="4"/>
  <c r="YH39" i="4"/>
  <c r="YI39" i="4"/>
  <c r="YJ39" i="4"/>
  <c r="YK39" i="4"/>
  <c r="YL39" i="4"/>
  <c r="YM39" i="4"/>
  <c r="YN39" i="4"/>
  <c r="YO39" i="4"/>
  <c r="YP39" i="4"/>
  <c r="YQ39" i="4"/>
  <c r="YR39" i="4"/>
  <c r="YS39" i="4"/>
  <c r="YT39" i="4"/>
  <c r="YU39" i="4"/>
  <c r="YV39" i="4"/>
  <c r="YW39" i="4"/>
  <c r="YX39" i="4"/>
  <c r="YY39" i="4"/>
  <c r="YZ39" i="4"/>
  <c r="ZA39" i="4"/>
  <c r="ZB39" i="4"/>
  <c r="ZC39" i="4"/>
  <c r="ZD39" i="4"/>
  <c r="ZE39" i="4"/>
  <c r="ZF39" i="4"/>
  <c r="ZG39" i="4"/>
  <c r="ZH39" i="4"/>
  <c r="ZI39" i="4"/>
  <c r="ZJ39" i="4"/>
  <c r="ZK39" i="4"/>
  <c r="ZL39" i="4"/>
  <c r="ZM39" i="4"/>
  <c r="ZN39" i="4"/>
  <c r="ZO39" i="4"/>
  <c r="ZP39" i="4"/>
  <c r="ZQ39" i="4"/>
  <c r="ZR39" i="4"/>
  <c r="ZS39" i="4"/>
  <c r="ZT39" i="4"/>
  <c r="ZU39" i="4"/>
  <c r="ZV39" i="4"/>
  <c r="ZW39" i="4"/>
  <c r="ZX39" i="4"/>
  <c r="ZY39" i="4"/>
  <c r="ZZ39" i="4"/>
  <c r="AAA39" i="4"/>
  <c r="AAB39" i="4"/>
  <c r="AAC39" i="4"/>
  <c r="AAD39" i="4"/>
  <c r="AAE39" i="4"/>
  <c r="AAF39" i="4"/>
  <c r="AAG39" i="4"/>
  <c r="AAH39" i="4"/>
  <c r="AAI39" i="4"/>
  <c r="AAJ39" i="4"/>
  <c r="AAK39" i="4"/>
  <c r="AAL39" i="4"/>
  <c r="AAM39" i="4"/>
  <c r="AAN39" i="4"/>
  <c r="AAO39" i="4"/>
  <c r="AAP39" i="4"/>
  <c r="AAQ39" i="4"/>
  <c r="AAR39" i="4"/>
  <c r="AAS39" i="4"/>
  <c r="AAT39" i="4"/>
  <c r="AAU39" i="4"/>
  <c r="AAV39" i="4"/>
  <c r="AAW39" i="4"/>
  <c r="AAX39" i="4"/>
  <c r="AAY39" i="4"/>
  <c r="AAZ39" i="4"/>
  <c r="ABA39" i="4"/>
  <c r="ABB39" i="4"/>
  <c r="ABC39" i="4"/>
  <c r="ABD39" i="4"/>
  <c r="ABE39" i="4"/>
  <c r="ABF39" i="4"/>
  <c r="ABG39" i="4"/>
  <c r="ABH39" i="4"/>
  <c r="ABI39" i="4"/>
  <c r="ABJ39" i="4"/>
  <c r="ABK39" i="4"/>
  <c r="ABL39" i="4"/>
  <c r="ABM39" i="4"/>
  <c r="ABN39" i="4"/>
  <c r="ABO39" i="4"/>
  <c r="ABP39" i="4"/>
  <c r="ABQ39" i="4"/>
  <c r="ABR39" i="4"/>
  <c r="ABS39" i="4"/>
  <c r="ABT39" i="4"/>
  <c r="ABU39" i="4"/>
  <c r="ABV39" i="4"/>
  <c r="ABW39" i="4"/>
  <c r="ABX39" i="4"/>
  <c r="ABY39" i="4"/>
  <c r="ABZ39" i="4"/>
  <c r="ACA39" i="4"/>
  <c r="ACB39" i="4"/>
  <c r="ACC39" i="4"/>
  <c r="ACD39" i="4"/>
  <c r="ACE39" i="4"/>
  <c r="ACF39" i="4"/>
  <c r="ACG39" i="4"/>
  <c r="ACH39" i="4"/>
  <c r="ACI39" i="4"/>
  <c r="ACJ39" i="4"/>
  <c r="ACK39" i="4"/>
  <c r="ACL39" i="4"/>
  <c r="ACM39" i="4"/>
  <c r="ACN39" i="4"/>
  <c r="ACO39" i="4"/>
  <c r="ACP39" i="4"/>
  <c r="ACQ39" i="4"/>
  <c r="ACR39" i="4"/>
  <c r="ACS39" i="4"/>
  <c r="ACT39" i="4"/>
  <c r="ACU39" i="4"/>
  <c r="ACV39" i="4"/>
  <c r="ACW39" i="4"/>
  <c r="ACX39" i="4"/>
  <c r="ACY39" i="4"/>
  <c r="ACZ39" i="4"/>
  <c r="ADA39" i="4"/>
  <c r="ADB39" i="4"/>
  <c r="ADC39" i="4"/>
  <c r="ADD39" i="4"/>
  <c r="ADE39" i="4"/>
  <c r="ADF39" i="4"/>
  <c r="ADG39" i="4"/>
  <c r="ADH39" i="4"/>
  <c r="ADI39" i="4"/>
  <c r="ADJ39" i="4"/>
  <c r="ADK39" i="4"/>
  <c r="ADL39" i="4"/>
  <c r="ADM39" i="4"/>
  <c r="ADN39" i="4"/>
  <c r="ADO39" i="4"/>
  <c r="ADP39" i="4"/>
  <c r="ADQ39" i="4"/>
  <c r="ADR39" i="4"/>
  <c r="ADS39" i="4"/>
  <c r="ADT39" i="4"/>
  <c r="ADU39" i="4"/>
  <c r="ADV39" i="4"/>
  <c r="ADW39" i="4"/>
  <c r="ADX39" i="4"/>
  <c r="ADY39" i="4"/>
  <c r="ADZ39" i="4"/>
  <c r="AEA39" i="4"/>
  <c r="AEB39" i="4"/>
  <c r="AEC39" i="4"/>
  <c r="AED39" i="4"/>
  <c r="AEE39" i="4"/>
  <c r="AEF39" i="4"/>
  <c r="AEG39" i="4"/>
  <c r="AEH39" i="4"/>
  <c r="AEI39" i="4"/>
  <c r="AEJ39" i="4"/>
  <c r="AEK39" i="4"/>
  <c r="AEL39" i="4"/>
  <c r="AEM39" i="4"/>
  <c r="AEN39" i="4"/>
  <c r="AEO39" i="4"/>
  <c r="AEP39" i="4"/>
  <c r="AEQ39" i="4"/>
  <c r="AER39" i="4"/>
  <c r="AES39" i="4"/>
  <c r="AET39" i="4"/>
  <c r="AEU39" i="4"/>
  <c r="AEV39" i="4"/>
  <c r="AEW39" i="4"/>
  <c r="AEX39" i="4"/>
  <c r="AEY39" i="4"/>
  <c r="AEZ39" i="4"/>
  <c r="AFA39" i="4"/>
  <c r="AFB39" i="4"/>
  <c r="AFC39" i="4"/>
  <c r="AFD39" i="4"/>
  <c r="AFE39" i="4"/>
  <c r="AFF39" i="4"/>
  <c r="AFG39" i="4"/>
  <c r="AFH39" i="4"/>
  <c r="AFI39" i="4"/>
  <c r="AFJ39" i="4"/>
  <c r="AFK39" i="4"/>
  <c r="AFL39" i="4"/>
  <c r="AFM39" i="4"/>
  <c r="AFN39" i="4"/>
  <c r="AFO39" i="4"/>
  <c r="AFP39" i="4"/>
  <c r="AFQ39" i="4"/>
  <c r="AFR39" i="4"/>
  <c r="AFS39" i="4"/>
  <c r="AFU39" i="4"/>
  <c r="AFV39" i="4"/>
  <c r="AFW39" i="4"/>
  <c r="AFX39" i="4"/>
  <c r="AFY39" i="4"/>
  <c r="AFZ39" i="4"/>
  <c r="AGA39" i="4"/>
  <c r="AGB39" i="4"/>
  <c r="AGC39" i="4"/>
  <c r="AGD39" i="4"/>
  <c r="AGE39" i="4"/>
  <c r="AGF39" i="4"/>
  <c r="AGG39" i="4"/>
  <c r="AGH39" i="4"/>
  <c r="AGI39" i="4"/>
  <c r="AGJ39" i="4"/>
  <c r="AGK39" i="4"/>
  <c r="AGL39" i="4"/>
  <c r="AGM39" i="4"/>
  <c r="YF40" i="4"/>
  <c r="YG40" i="4"/>
  <c r="YH40" i="4"/>
  <c r="YI40" i="4"/>
  <c r="YK40" i="4"/>
  <c r="YL40" i="4"/>
  <c r="YM40" i="4"/>
  <c r="YN40" i="4"/>
  <c r="YO40" i="4"/>
  <c r="YP40" i="4"/>
  <c r="YQ40" i="4"/>
  <c r="YR40" i="4"/>
  <c r="YS40" i="4"/>
  <c r="YT40" i="4"/>
  <c r="YU40" i="4"/>
  <c r="YV40" i="4"/>
  <c r="YW40" i="4"/>
  <c r="YX40" i="4"/>
  <c r="YY40" i="4"/>
  <c r="YZ40" i="4"/>
  <c r="ZA40" i="4"/>
  <c r="ZB40" i="4"/>
  <c r="ZC40" i="4"/>
  <c r="ZD40" i="4"/>
  <c r="ZE40" i="4"/>
  <c r="ZF40" i="4"/>
  <c r="ZG40" i="4"/>
  <c r="ZH40" i="4"/>
  <c r="ZI40" i="4"/>
  <c r="ZJ40" i="4"/>
  <c r="ZK40" i="4"/>
  <c r="ZL40" i="4"/>
  <c r="ZM40" i="4"/>
  <c r="ZN40" i="4"/>
  <c r="ZO40" i="4"/>
  <c r="ZP40" i="4"/>
  <c r="ZQ40" i="4"/>
  <c r="ZR40" i="4"/>
  <c r="ZS40" i="4"/>
  <c r="ZT40" i="4"/>
  <c r="ZU40" i="4"/>
  <c r="ZV40" i="4"/>
  <c r="ZW40" i="4"/>
  <c r="ZX40" i="4"/>
  <c r="ZY40" i="4"/>
  <c r="ZZ40" i="4"/>
  <c r="AAA40" i="4"/>
  <c r="AAB40" i="4"/>
  <c r="AAC40" i="4"/>
  <c r="AAD40" i="4"/>
  <c r="AAE40" i="4"/>
  <c r="AAF40" i="4"/>
  <c r="AAG40" i="4"/>
  <c r="AAH40" i="4"/>
  <c r="AAI40" i="4"/>
  <c r="AAJ40" i="4"/>
  <c r="AAK40" i="4"/>
  <c r="AAL40" i="4"/>
  <c r="AAM40" i="4"/>
  <c r="AAN40" i="4"/>
  <c r="AAO40" i="4"/>
  <c r="AAP40" i="4"/>
  <c r="AAQ40" i="4"/>
  <c r="AAR40" i="4"/>
  <c r="AAS40" i="4"/>
  <c r="AAT40" i="4"/>
  <c r="AAU40" i="4"/>
  <c r="AAV40" i="4"/>
  <c r="AAW40" i="4"/>
  <c r="AAX40" i="4"/>
  <c r="AAY40" i="4"/>
  <c r="AAZ40" i="4"/>
  <c r="ABA40" i="4"/>
  <c r="ABB40" i="4"/>
  <c r="ABC40" i="4"/>
  <c r="ABD40" i="4"/>
  <c r="ABE40" i="4"/>
  <c r="ABF40" i="4"/>
  <c r="ABG40" i="4"/>
  <c r="ABH40" i="4"/>
  <c r="ABI40" i="4"/>
  <c r="ABJ40" i="4"/>
  <c r="ABK40" i="4"/>
  <c r="ABL40" i="4"/>
  <c r="ABM40" i="4"/>
  <c r="ABN40" i="4"/>
  <c r="ABO40" i="4"/>
  <c r="ABP40" i="4"/>
  <c r="ABQ40" i="4"/>
  <c r="ABR40" i="4"/>
  <c r="ABS40" i="4"/>
  <c r="ABT40" i="4"/>
  <c r="ABU40" i="4"/>
  <c r="ABV40" i="4"/>
  <c r="ABW40" i="4"/>
  <c r="ABX40" i="4"/>
  <c r="ABY40" i="4"/>
  <c r="ABZ40" i="4"/>
  <c r="ACA40" i="4"/>
  <c r="ACB40" i="4"/>
  <c r="ACC40" i="4"/>
  <c r="ACD40" i="4"/>
  <c r="ACE40" i="4"/>
  <c r="ACF40" i="4"/>
  <c r="ACG40" i="4"/>
  <c r="ACH40" i="4"/>
  <c r="ACI40" i="4"/>
  <c r="ACJ40" i="4"/>
  <c r="ACK40" i="4"/>
  <c r="ACL40" i="4"/>
  <c r="ACM40" i="4"/>
  <c r="ACN40" i="4"/>
  <c r="ACO40" i="4"/>
  <c r="ACP40" i="4"/>
  <c r="ACQ40" i="4"/>
  <c r="ACR40" i="4"/>
  <c r="ACS40" i="4"/>
  <c r="ACT40" i="4"/>
  <c r="ACU40" i="4"/>
  <c r="ACV40" i="4"/>
  <c r="ACW40" i="4"/>
  <c r="ACX40" i="4"/>
  <c r="ACY40" i="4"/>
  <c r="ACZ40" i="4"/>
  <c r="ADA40" i="4"/>
  <c r="ADB40" i="4"/>
  <c r="ADC40" i="4"/>
  <c r="ADD40" i="4"/>
  <c r="ADE40" i="4"/>
  <c r="ADF40" i="4"/>
  <c r="ADG40" i="4"/>
  <c r="ADH40" i="4"/>
  <c r="ADI40" i="4"/>
  <c r="ADJ40" i="4"/>
  <c r="ADK40" i="4"/>
  <c r="ADL40" i="4"/>
  <c r="ADM40" i="4"/>
  <c r="ADN40" i="4"/>
  <c r="ADO40" i="4"/>
  <c r="ADP40" i="4"/>
  <c r="ADQ40" i="4"/>
  <c r="ADR40" i="4"/>
  <c r="ADS40" i="4"/>
  <c r="ADT40" i="4"/>
  <c r="ADU40" i="4"/>
  <c r="ADV40" i="4"/>
  <c r="ADW40" i="4"/>
  <c r="ADX40" i="4"/>
  <c r="ADY40" i="4"/>
  <c r="ADZ40" i="4"/>
  <c r="AEA40" i="4"/>
  <c r="AEB40" i="4"/>
  <c r="AEC40" i="4"/>
  <c r="AED40" i="4"/>
  <c r="AEE40" i="4"/>
  <c r="AEF40" i="4"/>
  <c r="AEG40" i="4"/>
  <c r="AEH40" i="4"/>
  <c r="AEI40" i="4"/>
  <c r="AEJ40" i="4"/>
  <c r="AEK40" i="4"/>
  <c r="AEL40" i="4"/>
  <c r="AEM40" i="4"/>
  <c r="AEN40" i="4"/>
  <c r="AEO40" i="4"/>
  <c r="AEP40" i="4"/>
  <c r="AEQ40" i="4"/>
  <c r="AER40" i="4"/>
  <c r="AES40" i="4"/>
  <c r="AET40" i="4"/>
  <c r="AEU40" i="4"/>
  <c r="AEV40" i="4"/>
  <c r="AEW40" i="4"/>
  <c r="AEX40" i="4"/>
  <c r="AEY40" i="4"/>
  <c r="AEZ40" i="4"/>
  <c r="AFA40" i="4"/>
  <c r="AFB40" i="4"/>
  <c r="AFC40" i="4"/>
  <c r="AFD40" i="4"/>
  <c r="AFE40" i="4"/>
  <c r="AFF40" i="4"/>
  <c r="AFG40" i="4"/>
  <c r="AFH40" i="4"/>
  <c r="AFI40" i="4"/>
  <c r="AFJ40" i="4"/>
  <c r="AFK40" i="4"/>
  <c r="AFL40" i="4"/>
  <c r="AFM40" i="4"/>
  <c r="AFN40" i="4"/>
  <c r="AFO40" i="4"/>
  <c r="AFP40" i="4"/>
  <c r="AFQ40" i="4"/>
  <c r="AFR40" i="4"/>
  <c r="AFS40" i="4"/>
  <c r="AFU40" i="4"/>
  <c r="AFV40" i="4"/>
  <c r="AFW40" i="4"/>
  <c r="AFX40" i="4"/>
  <c r="AFY40" i="4"/>
  <c r="AFZ40" i="4"/>
  <c r="AGA40" i="4"/>
  <c r="AGB40" i="4"/>
  <c r="AGC40" i="4"/>
  <c r="AGD40" i="4"/>
  <c r="AGE40" i="4"/>
  <c r="AGF40" i="4"/>
  <c r="AGG40" i="4"/>
  <c r="AGH40" i="4"/>
  <c r="AGI40" i="4"/>
  <c r="AGJ40" i="4"/>
  <c r="AGK40" i="4"/>
  <c r="AGL40" i="4"/>
  <c r="AGM40" i="4"/>
  <c r="YG41" i="4"/>
  <c r="YH41" i="4"/>
  <c r="YI41" i="4"/>
  <c r="YK41" i="4"/>
  <c r="YL41" i="4"/>
  <c r="YM41" i="4"/>
  <c r="YN41" i="4"/>
  <c r="YO41" i="4"/>
  <c r="YP41" i="4"/>
  <c r="YQ41" i="4"/>
  <c r="YR41" i="4"/>
  <c r="YS41" i="4"/>
  <c r="YT41" i="4"/>
  <c r="YU41" i="4"/>
  <c r="YV41" i="4"/>
  <c r="YW41" i="4"/>
  <c r="YX41" i="4"/>
  <c r="YY41" i="4"/>
  <c r="YZ41" i="4"/>
  <c r="ZA41" i="4"/>
  <c r="ZB41" i="4"/>
  <c r="ZC41" i="4"/>
  <c r="ZD41" i="4"/>
  <c r="ZE41" i="4"/>
  <c r="ZF41" i="4"/>
  <c r="ZG41" i="4"/>
  <c r="ZH41" i="4"/>
  <c r="ZI41" i="4"/>
  <c r="ZJ41" i="4"/>
  <c r="ZK41" i="4"/>
  <c r="ZL41" i="4"/>
  <c r="ZM41" i="4"/>
  <c r="ZN41" i="4"/>
  <c r="ZO41" i="4"/>
  <c r="ZP41" i="4"/>
  <c r="ZQ41" i="4"/>
  <c r="ZR41" i="4"/>
  <c r="ZS41" i="4"/>
  <c r="ZT41" i="4"/>
  <c r="ZU41" i="4"/>
  <c r="ZV41" i="4"/>
  <c r="ZW41" i="4"/>
  <c r="ZX41" i="4"/>
  <c r="ZY41" i="4"/>
  <c r="ZZ41" i="4"/>
  <c r="AAA41" i="4"/>
  <c r="AAB41" i="4"/>
  <c r="AAC41" i="4"/>
  <c r="AAD41" i="4"/>
  <c r="AAE41" i="4"/>
  <c r="AAF41" i="4"/>
  <c r="AAG41" i="4"/>
  <c r="AAH41" i="4"/>
  <c r="AAI41" i="4"/>
  <c r="AAJ41" i="4"/>
  <c r="AAK41" i="4"/>
  <c r="AAL41" i="4"/>
  <c r="AAM41" i="4"/>
  <c r="AAN41" i="4"/>
  <c r="AAO41" i="4"/>
  <c r="AAP41" i="4"/>
  <c r="AAQ41" i="4"/>
  <c r="AAR41" i="4"/>
  <c r="AAS41" i="4"/>
  <c r="AAT41" i="4"/>
  <c r="AAU41" i="4"/>
  <c r="AAV41" i="4"/>
  <c r="AAW41" i="4"/>
  <c r="AAX41" i="4"/>
  <c r="AAY41" i="4"/>
  <c r="AAZ41" i="4"/>
  <c r="ABA41" i="4"/>
  <c r="ABB41" i="4"/>
  <c r="ABC41" i="4"/>
  <c r="ABD41" i="4"/>
  <c r="ABE41" i="4"/>
  <c r="ABF41" i="4"/>
  <c r="ABG41" i="4"/>
  <c r="ABH41" i="4"/>
  <c r="ABI41" i="4"/>
  <c r="ABJ41" i="4"/>
  <c r="ABK41" i="4"/>
  <c r="ABL41" i="4"/>
  <c r="ABM41" i="4"/>
  <c r="ABN41" i="4"/>
  <c r="ABO41" i="4"/>
  <c r="ABP41" i="4"/>
  <c r="ABQ41" i="4"/>
  <c r="ABR41" i="4"/>
  <c r="ABS41" i="4"/>
  <c r="ABT41" i="4"/>
  <c r="ABU41" i="4"/>
  <c r="ABV41" i="4"/>
  <c r="ABW41" i="4"/>
  <c r="ABX41" i="4"/>
  <c r="ABY41" i="4"/>
  <c r="ABZ41" i="4"/>
  <c r="ACA41" i="4"/>
  <c r="ACB41" i="4"/>
  <c r="ACC41" i="4"/>
  <c r="ACD41" i="4"/>
  <c r="ACE41" i="4"/>
  <c r="ACF41" i="4"/>
  <c r="ACG41" i="4"/>
  <c r="ACH41" i="4"/>
  <c r="ACI41" i="4"/>
  <c r="ACJ41" i="4"/>
  <c r="ACK41" i="4"/>
  <c r="ACL41" i="4"/>
  <c r="ACM41" i="4"/>
  <c r="ACN41" i="4"/>
  <c r="ACO41" i="4"/>
  <c r="ACP41" i="4"/>
  <c r="ACQ41" i="4"/>
  <c r="ACR41" i="4"/>
  <c r="ACS41" i="4"/>
  <c r="ACT41" i="4"/>
  <c r="ACU41" i="4"/>
  <c r="ACV41" i="4"/>
  <c r="ACW41" i="4"/>
  <c r="ACX41" i="4"/>
  <c r="ACY41" i="4"/>
  <c r="ACZ41" i="4"/>
  <c r="ADA41" i="4"/>
  <c r="ADB41" i="4"/>
  <c r="ADC41" i="4"/>
  <c r="ADD41" i="4"/>
  <c r="ADE41" i="4"/>
  <c r="ADF41" i="4"/>
  <c r="ADG41" i="4"/>
  <c r="ADH41" i="4"/>
  <c r="ADI41" i="4"/>
  <c r="ADJ41" i="4"/>
  <c r="ADK41" i="4"/>
  <c r="ADL41" i="4"/>
  <c r="ADM41" i="4"/>
  <c r="ADN41" i="4"/>
  <c r="ADO41" i="4"/>
  <c r="ADP41" i="4"/>
  <c r="ADQ41" i="4"/>
  <c r="ADR41" i="4"/>
  <c r="ADS41" i="4"/>
  <c r="ADT41" i="4"/>
  <c r="ADU41" i="4"/>
  <c r="ADV41" i="4"/>
  <c r="ADW41" i="4"/>
  <c r="ADX41" i="4"/>
  <c r="ADY41" i="4"/>
  <c r="ADZ41" i="4"/>
  <c r="AEA41" i="4"/>
  <c r="AEB41" i="4"/>
  <c r="AEC41" i="4"/>
  <c r="AED41" i="4"/>
  <c r="AEE41" i="4"/>
  <c r="AEF41" i="4"/>
  <c r="AEG41" i="4"/>
  <c r="AEH41" i="4"/>
  <c r="AEI41" i="4"/>
  <c r="AEJ41" i="4"/>
  <c r="AEK41" i="4"/>
  <c r="AEL41" i="4"/>
  <c r="AEM41" i="4"/>
  <c r="AEN41" i="4"/>
  <c r="AEO41" i="4"/>
  <c r="AEP41" i="4"/>
  <c r="AEQ41" i="4"/>
  <c r="AER41" i="4"/>
  <c r="AES41" i="4"/>
  <c r="AET41" i="4"/>
  <c r="AEU41" i="4"/>
  <c r="AEV41" i="4"/>
  <c r="AEW41" i="4"/>
  <c r="AEX41" i="4"/>
  <c r="AEY41" i="4"/>
  <c r="AEZ41" i="4"/>
  <c r="AFA41" i="4"/>
  <c r="AFB41" i="4"/>
  <c r="AFC41" i="4"/>
  <c r="AFD41" i="4"/>
  <c r="AFE41" i="4"/>
  <c r="AFF41" i="4"/>
  <c r="AFG41" i="4"/>
  <c r="AFH41" i="4"/>
  <c r="AFI41" i="4"/>
  <c r="AFJ41" i="4"/>
  <c r="AFK41" i="4"/>
  <c r="AFL41" i="4"/>
  <c r="AFM41" i="4"/>
  <c r="AFN41" i="4"/>
  <c r="AFO41" i="4"/>
  <c r="AFP41" i="4"/>
  <c r="AFQ41" i="4"/>
  <c r="AFR41" i="4"/>
  <c r="AFS41" i="4"/>
  <c r="AFU41" i="4"/>
  <c r="AFV41" i="4"/>
  <c r="AFW41" i="4"/>
  <c r="AFX41" i="4"/>
  <c r="AFY41" i="4"/>
  <c r="AFZ41" i="4"/>
  <c r="AGA41" i="4"/>
  <c r="AGB41" i="4"/>
  <c r="AGC41" i="4"/>
  <c r="AGD41" i="4"/>
  <c r="AGE41" i="4"/>
  <c r="AGF41" i="4"/>
  <c r="AGG41" i="4"/>
  <c r="AGH41" i="4"/>
  <c r="AGI41" i="4"/>
  <c r="AGJ41" i="4"/>
  <c r="AGK41" i="4"/>
  <c r="AGL41" i="4"/>
  <c r="AGM41" i="4"/>
  <c r="YG42" i="4"/>
  <c r="YH42" i="4"/>
  <c r="YI42" i="4"/>
  <c r="YK42" i="4"/>
  <c r="YL42" i="4"/>
  <c r="YM42" i="4"/>
  <c r="YN42" i="4"/>
  <c r="YO42" i="4"/>
  <c r="YP42" i="4"/>
  <c r="YQ42" i="4"/>
  <c r="YR42" i="4"/>
  <c r="YS42" i="4"/>
  <c r="YT42" i="4"/>
  <c r="YU42" i="4"/>
  <c r="YV42" i="4"/>
  <c r="YW42" i="4"/>
  <c r="YX42" i="4"/>
  <c r="YY42" i="4"/>
  <c r="YZ42" i="4"/>
  <c r="ZA42" i="4"/>
  <c r="ZB42" i="4"/>
  <c r="ZC42" i="4"/>
  <c r="ZD42" i="4"/>
  <c r="ZE42" i="4"/>
  <c r="ZF42" i="4"/>
  <c r="ZG42" i="4"/>
  <c r="ZH42" i="4"/>
  <c r="ZI42" i="4"/>
  <c r="ZJ42" i="4"/>
  <c r="ZK42" i="4"/>
  <c r="ZL42" i="4"/>
  <c r="ZM42" i="4"/>
  <c r="ZN42" i="4"/>
  <c r="ZO42" i="4"/>
  <c r="ZP42" i="4"/>
  <c r="ZQ42" i="4"/>
  <c r="ZR42" i="4"/>
  <c r="ZS42" i="4"/>
  <c r="ZT42" i="4"/>
  <c r="ZU42" i="4"/>
  <c r="ZV42" i="4"/>
  <c r="ZW42" i="4"/>
  <c r="ZX42" i="4"/>
  <c r="ZY42" i="4"/>
  <c r="ZZ42" i="4"/>
  <c r="AAA42" i="4"/>
  <c r="AAB42" i="4"/>
  <c r="AAC42" i="4"/>
  <c r="AAD42" i="4"/>
  <c r="AAE42" i="4"/>
  <c r="AAF42" i="4"/>
  <c r="AAG42" i="4"/>
  <c r="AAH42" i="4"/>
  <c r="AAI42" i="4"/>
  <c r="AAJ42" i="4"/>
  <c r="AAK42" i="4"/>
  <c r="AAL42" i="4"/>
  <c r="AAM42" i="4"/>
  <c r="AAN42" i="4"/>
  <c r="AAO42" i="4"/>
  <c r="AAP42" i="4"/>
  <c r="AAQ42" i="4"/>
  <c r="AAR42" i="4"/>
  <c r="AAS42" i="4"/>
  <c r="AAT42" i="4"/>
  <c r="AAU42" i="4"/>
  <c r="AAV42" i="4"/>
  <c r="AAW42" i="4"/>
  <c r="AAX42" i="4"/>
  <c r="AAY42" i="4"/>
  <c r="AAZ42" i="4"/>
  <c r="ABA42" i="4"/>
  <c r="ABB42" i="4"/>
  <c r="ABC42" i="4"/>
  <c r="ABD42" i="4"/>
  <c r="ABE42" i="4"/>
  <c r="ABF42" i="4"/>
  <c r="ABG42" i="4"/>
  <c r="ABH42" i="4"/>
  <c r="ABI42" i="4"/>
  <c r="ABJ42" i="4"/>
  <c r="ABK42" i="4"/>
  <c r="ABL42" i="4"/>
  <c r="ABM42" i="4"/>
  <c r="ABN42" i="4"/>
  <c r="ABO42" i="4"/>
  <c r="ABP42" i="4"/>
  <c r="ABQ42" i="4"/>
  <c r="ABR42" i="4"/>
  <c r="ABS42" i="4"/>
  <c r="ABT42" i="4"/>
  <c r="ABU42" i="4"/>
  <c r="ABV42" i="4"/>
  <c r="ABW42" i="4"/>
  <c r="ABX42" i="4"/>
  <c r="ABY42" i="4"/>
  <c r="ABZ42" i="4"/>
  <c r="ACA42" i="4"/>
  <c r="ACB42" i="4"/>
  <c r="ACC42" i="4"/>
  <c r="ACD42" i="4"/>
  <c r="ACE42" i="4"/>
  <c r="ACF42" i="4"/>
  <c r="ACG42" i="4"/>
  <c r="ACH42" i="4"/>
  <c r="ACI42" i="4"/>
  <c r="ACJ42" i="4"/>
  <c r="ACK42" i="4"/>
  <c r="ACL42" i="4"/>
  <c r="ACM42" i="4"/>
  <c r="ACN42" i="4"/>
  <c r="ACO42" i="4"/>
  <c r="ACP42" i="4"/>
  <c r="ACQ42" i="4"/>
  <c r="ACR42" i="4"/>
  <c r="ACS42" i="4"/>
  <c r="ACT42" i="4"/>
  <c r="ACU42" i="4"/>
  <c r="ACV42" i="4"/>
  <c r="ACW42" i="4"/>
  <c r="ACX42" i="4"/>
  <c r="ACY42" i="4"/>
  <c r="ACZ42" i="4"/>
  <c r="ADA42" i="4"/>
  <c r="ADB42" i="4"/>
  <c r="ADC42" i="4"/>
  <c r="ADD42" i="4"/>
  <c r="ADE42" i="4"/>
  <c r="ADF42" i="4"/>
  <c r="ADG42" i="4"/>
  <c r="ADH42" i="4"/>
  <c r="ADI42" i="4"/>
  <c r="ADJ42" i="4"/>
  <c r="ADK42" i="4"/>
  <c r="ADL42" i="4"/>
  <c r="ADM42" i="4"/>
  <c r="ADN42" i="4"/>
  <c r="ADO42" i="4"/>
  <c r="ADP42" i="4"/>
  <c r="ADQ42" i="4"/>
  <c r="ADR42" i="4"/>
  <c r="ADS42" i="4"/>
  <c r="ADT42" i="4"/>
  <c r="ADU42" i="4"/>
  <c r="ADV42" i="4"/>
  <c r="ADW42" i="4"/>
  <c r="ADX42" i="4"/>
  <c r="ADY42" i="4"/>
  <c r="ADZ42" i="4"/>
  <c r="AEA42" i="4"/>
  <c r="AEB42" i="4"/>
  <c r="AEC42" i="4"/>
  <c r="AED42" i="4"/>
  <c r="AEE42" i="4"/>
  <c r="AEF42" i="4"/>
  <c r="AEG42" i="4"/>
  <c r="AEH42" i="4"/>
  <c r="AEI42" i="4"/>
  <c r="AEJ42" i="4"/>
  <c r="AEK42" i="4"/>
  <c r="AEL42" i="4"/>
  <c r="AEM42" i="4"/>
  <c r="AEN42" i="4"/>
  <c r="AEO42" i="4"/>
  <c r="AEP42" i="4"/>
  <c r="AEQ42" i="4"/>
  <c r="AER42" i="4"/>
  <c r="AES42" i="4"/>
  <c r="AET42" i="4"/>
  <c r="AEU42" i="4"/>
  <c r="AEV42" i="4"/>
  <c r="AEW42" i="4"/>
  <c r="AEX42" i="4"/>
  <c r="AEY42" i="4"/>
  <c r="AEZ42" i="4"/>
  <c r="AFA42" i="4"/>
  <c r="AFB42" i="4"/>
  <c r="AFC42" i="4"/>
  <c r="AFD42" i="4"/>
  <c r="AFE42" i="4"/>
  <c r="AFF42" i="4"/>
  <c r="AFG42" i="4"/>
  <c r="AFH42" i="4"/>
  <c r="AFI42" i="4"/>
  <c r="AFJ42" i="4"/>
  <c r="AFK42" i="4"/>
  <c r="AFL42" i="4"/>
  <c r="AFM42" i="4"/>
  <c r="AFN42" i="4"/>
  <c r="AFO42" i="4"/>
  <c r="AFP42" i="4"/>
  <c r="AFQ42" i="4"/>
  <c r="AFR42" i="4"/>
  <c r="AFS42" i="4"/>
  <c r="AFU42" i="4"/>
  <c r="AFV42" i="4"/>
  <c r="AFW42" i="4"/>
  <c r="AFX42" i="4"/>
  <c r="AFY42" i="4"/>
  <c r="AFZ42" i="4"/>
  <c r="AGA42" i="4"/>
  <c r="AGB42" i="4"/>
  <c r="AGC42" i="4"/>
  <c r="AGD42" i="4"/>
  <c r="AGE42" i="4"/>
  <c r="AGF42" i="4"/>
  <c r="AGG42" i="4"/>
  <c r="AGH42" i="4"/>
  <c r="AGI42" i="4"/>
  <c r="AGJ42" i="4"/>
  <c r="AGK42" i="4"/>
  <c r="AGL42" i="4"/>
  <c r="AGM42" i="4"/>
  <c r="YG43" i="4"/>
  <c r="YH43" i="4"/>
  <c r="YI43" i="4"/>
  <c r="YK43" i="4"/>
  <c r="YL43" i="4"/>
  <c r="YM43" i="4"/>
  <c r="YN43" i="4"/>
  <c r="YO43" i="4"/>
  <c r="YP43" i="4"/>
  <c r="YQ43" i="4"/>
  <c r="YR43" i="4"/>
  <c r="YS43" i="4"/>
  <c r="YT43" i="4"/>
  <c r="YU43" i="4"/>
  <c r="YV43" i="4"/>
  <c r="YW43" i="4"/>
  <c r="YX43" i="4"/>
  <c r="YY43" i="4"/>
  <c r="YZ43" i="4"/>
  <c r="ZA43" i="4"/>
  <c r="ZB43" i="4"/>
  <c r="ZC43" i="4"/>
  <c r="ZD43" i="4"/>
  <c r="ZE43" i="4"/>
  <c r="ZF43" i="4"/>
  <c r="ZG43" i="4"/>
  <c r="ZH43" i="4"/>
  <c r="ZI43" i="4"/>
  <c r="ZJ43" i="4"/>
  <c r="ZK43" i="4"/>
  <c r="ZL43" i="4"/>
  <c r="ZM43" i="4"/>
  <c r="ZN43" i="4"/>
  <c r="ZO43" i="4"/>
  <c r="ZP43" i="4"/>
  <c r="ZQ43" i="4"/>
  <c r="ZR43" i="4"/>
  <c r="ZS43" i="4"/>
  <c r="ZT43" i="4"/>
  <c r="ZU43" i="4"/>
  <c r="ZV43" i="4"/>
  <c r="ZW43" i="4"/>
  <c r="ZX43" i="4"/>
  <c r="ZY43" i="4"/>
  <c r="ZZ43" i="4"/>
  <c r="AAA43" i="4"/>
  <c r="AAB43" i="4"/>
  <c r="AAC43" i="4"/>
  <c r="AAD43" i="4"/>
  <c r="AAE43" i="4"/>
  <c r="AAF43" i="4"/>
  <c r="AAG43" i="4"/>
  <c r="AAH43" i="4"/>
  <c r="AAI43" i="4"/>
  <c r="AAJ43" i="4"/>
  <c r="AAK43" i="4"/>
  <c r="AAL43" i="4"/>
  <c r="AAM43" i="4"/>
  <c r="AAN43" i="4"/>
  <c r="AAO43" i="4"/>
  <c r="AAP43" i="4"/>
  <c r="AAQ43" i="4"/>
  <c r="AAR43" i="4"/>
  <c r="AAS43" i="4"/>
  <c r="AAT43" i="4"/>
  <c r="AAU43" i="4"/>
  <c r="AAV43" i="4"/>
  <c r="AAW43" i="4"/>
  <c r="AAX43" i="4"/>
  <c r="AAY43" i="4"/>
  <c r="AAZ43" i="4"/>
  <c r="ABA43" i="4"/>
  <c r="ABB43" i="4"/>
  <c r="ABC43" i="4"/>
  <c r="ABD43" i="4"/>
  <c r="ABE43" i="4"/>
  <c r="ABF43" i="4"/>
  <c r="ABG43" i="4"/>
  <c r="ABH43" i="4"/>
  <c r="ABI43" i="4"/>
  <c r="ABJ43" i="4"/>
  <c r="ABK43" i="4"/>
  <c r="ABL43" i="4"/>
  <c r="ABM43" i="4"/>
  <c r="ABN43" i="4"/>
  <c r="ABO43" i="4"/>
  <c r="ABP43" i="4"/>
  <c r="ABQ43" i="4"/>
  <c r="ABR43" i="4"/>
  <c r="ABS43" i="4"/>
  <c r="ABT43" i="4"/>
  <c r="ABU43" i="4"/>
  <c r="ABV43" i="4"/>
  <c r="ABW43" i="4"/>
  <c r="ABX43" i="4"/>
  <c r="ABY43" i="4"/>
  <c r="ABZ43" i="4"/>
  <c r="ACA43" i="4"/>
  <c r="ACB43" i="4"/>
  <c r="ACC43" i="4"/>
  <c r="ACD43" i="4"/>
  <c r="ACE43" i="4"/>
  <c r="ACF43" i="4"/>
  <c r="ACG43" i="4"/>
  <c r="ACH43" i="4"/>
  <c r="ACI43" i="4"/>
  <c r="ACJ43" i="4"/>
  <c r="ACK43" i="4"/>
  <c r="ACL43" i="4"/>
  <c r="ACM43" i="4"/>
  <c r="ACN43" i="4"/>
  <c r="ACO43" i="4"/>
  <c r="ACP43" i="4"/>
  <c r="ACQ43" i="4"/>
  <c r="ACR43" i="4"/>
  <c r="ACS43" i="4"/>
  <c r="ACT43" i="4"/>
  <c r="ACU43" i="4"/>
  <c r="ACV43" i="4"/>
  <c r="ACW43" i="4"/>
  <c r="ACX43" i="4"/>
  <c r="ACY43" i="4"/>
  <c r="ACZ43" i="4"/>
  <c r="ADA43" i="4"/>
  <c r="ADB43" i="4"/>
  <c r="ADC43" i="4"/>
  <c r="ADD43" i="4"/>
  <c r="ADE43" i="4"/>
  <c r="ADF43" i="4"/>
  <c r="ADG43" i="4"/>
  <c r="ADH43" i="4"/>
  <c r="ADI43" i="4"/>
  <c r="ADJ43" i="4"/>
  <c r="ADK43" i="4"/>
  <c r="ADL43" i="4"/>
  <c r="ADM43" i="4"/>
  <c r="ADN43" i="4"/>
  <c r="ADO43" i="4"/>
  <c r="ADP43" i="4"/>
  <c r="ADQ43" i="4"/>
  <c r="ADR43" i="4"/>
  <c r="ADS43" i="4"/>
  <c r="ADT43" i="4"/>
  <c r="ADU43" i="4"/>
  <c r="ADV43" i="4"/>
  <c r="ADW43" i="4"/>
  <c r="ADX43" i="4"/>
  <c r="ADY43" i="4"/>
  <c r="ADZ43" i="4"/>
  <c r="AEA43" i="4"/>
  <c r="AEB43" i="4"/>
  <c r="AEC43" i="4"/>
  <c r="AED43" i="4"/>
  <c r="AEE43" i="4"/>
  <c r="AEF43" i="4"/>
  <c r="AEG43" i="4"/>
  <c r="AEH43" i="4"/>
  <c r="AEI43" i="4"/>
  <c r="AEJ43" i="4"/>
  <c r="AEK43" i="4"/>
  <c r="AEL43" i="4"/>
  <c r="AEM43" i="4"/>
  <c r="AEN43" i="4"/>
  <c r="AEO43" i="4"/>
  <c r="AEP43" i="4"/>
  <c r="AEQ43" i="4"/>
  <c r="AER43" i="4"/>
  <c r="AES43" i="4"/>
  <c r="AET43" i="4"/>
  <c r="AEU43" i="4"/>
  <c r="AEV43" i="4"/>
  <c r="AEW43" i="4"/>
  <c r="AEX43" i="4"/>
  <c r="AEY43" i="4"/>
  <c r="AEZ43" i="4"/>
  <c r="AFA43" i="4"/>
  <c r="AFB43" i="4"/>
  <c r="AFC43" i="4"/>
  <c r="AFD43" i="4"/>
  <c r="AFE43" i="4"/>
  <c r="AFF43" i="4"/>
  <c r="AFG43" i="4"/>
  <c r="AFH43" i="4"/>
  <c r="AFI43" i="4"/>
  <c r="AFJ43" i="4"/>
  <c r="AFK43" i="4"/>
  <c r="AFL43" i="4"/>
  <c r="AFM43" i="4"/>
  <c r="AFN43" i="4"/>
  <c r="AFO43" i="4"/>
  <c r="AFP43" i="4"/>
  <c r="AFQ43" i="4"/>
  <c r="AFR43" i="4"/>
  <c r="AFS43" i="4"/>
  <c r="AFU43" i="4"/>
  <c r="AFV43" i="4"/>
  <c r="AFW43" i="4"/>
  <c r="AFX43" i="4"/>
  <c r="AFY43" i="4"/>
  <c r="AFZ43" i="4"/>
  <c r="AGA43" i="4"/>
  <c r="AGB43" i="4"/>
  <c r="AGC43" i="4"/>
  <c r="AGD43" i="4"/>
  <c r="AGE43" i="4"/>
  <c r="AGF43" i="4"/>
  <c r="AGG43" i="4"/>
  <c r="AGH43" i="4"/>
  <c r="AGI43" i="4"/>
  <c r="AGJ43" i="4"/>
  <c r="AGK43" i="4"/>
  <c r="AGL43" i="4"/>
  <c r="AGM43" i="4"/>
  <c r="YG44" i="4"/>
  <c r="YH44" i="4"/>
  <c r="YI44" i="4"/>
  <c r="YK44" i="4"/>
  <c r="YL44" i="4"/>
  <c r="YM44" i="4"/>
  <c r="YN44" i="4"/>
  <c r="YO44" i="4"/>
  <c r="YP44" i="4"/>
  <c r="YQ44" i="4"/>
  <c r="YR44" i="4"/>
  <c r="YS44" i="4"/>
  <c r="YT44" i="4"/>
  <c r="YU44" i="4"/>
  <c r="YV44" i="4"/>
  <c r="YW44" i="4"/>
  <c r="YX44" i="4"/>
  <c r="YY44" i="4"/>
  <c r="YZ44" i="4"/>
  <c r="ZA44" i="4"/>
  <c r="ZB44" i="4"/>
  <c r="ZC44" i="4"/>
  <c r="ZD44" i="4"/>
  <c r="ZE44" i="4"/>
  <c r="ZF44" i="4"/>
  <c r="ZG44" i="4"/>
  <c r="ZH44" i="4"/>
  <c r="ZI44" i="4"/>
  <c r="ZJ44" i="4"/>
  <c r="ZK44" i="4"/>
  <c r="ZL44" i="4"/>
  <c r="ZM44" i="4"/>
  <c r="ZN44" i="4"/>
  <c r="ZO44" i="4"/>
  <c r="ZP44" i="4"/>
  <c r="ZQ44" i="4"/>
  <c r="ZR44" i="4"/>
  <c r="ZS44" i="4"/>
  <c r="ZT44" i="4"/>
  <c r="ZU44" i="4"/>
  <c r="ZV44" i="4"/>
  <c r="ZW44" i="4"/>
  <c r="ZX44" i="4"/>
  <c r="ZY44" i="4"/>
  <c r="ZZ44" i="4"/>
  <c r="AAA44" i="4"/>
  <c r="AAB44" i="4"/>
  <c r="AAC44" i="4"/>
  <c r="AAD44" i="4"/>
  <c r="AAE44" i="4"/>
  <c r="AAF44" i="4"/>
  <c r="AAG44" i="4"/>
  <c r="AAH44" i="4"/>
  <c r="AAI44" i="4"/>
  <c r="AAJ44" i="4"/>
  <c r="AAK44" i="4"/>
  <c r="AAL44" i="4"/>
  <c r="AAM44" i="4"/>
  <c r="AAN44" i="4"/>
  <c r="AAO44" i="4"/>
  <c r="AAP44" i="4"/>
  <c r="AAQ44" i="4"/>
  <c r="AAR44" i="4"/>
  <c r="AAS44" i="4"/>
  <c r="AAT44" i="4"/>
  <c r="AAU44" i="4"/>
  <c r="AAV44" i="4"/>
  <c r="AAW44" i="4"/>
  <c r="AAX44" i="4"/>
  <c r="AAY44" i="4"/>
  <c r="AAZ44" i="4"/>
  <c r="ABA44" i="4"/>
  <c r="ABB44" i="4"/>
  <c r="ABC44" i="4"/>
  <c r="ABD44" i="4"/>
  <c r="ABE44" i="4"/>
  <c r="ABF44" i="4"/>
  <c r="ABG44" i="4"/>
  <c r="ABH44" i="4"/>
  <c r="ABI44" i="4"/>
  <c r="ABJ44" i="4"/>
  <c r="ABK44" i="4"/>
  <c r="ABL44" i="4"/>
  <c r="ABM44" i="4"/>
  <c r="ABN44" i="4"/>
  <c r="ABO44" i="4"/>
  <c r="ABP44" i="4"/>
  <c r="ABQ44" i="4"/>
  <c r="ABR44" i="4"/>
  <c r="ABS44" i="4"/>
  <c r="ABT44" i="4"/>
  <c r="ABU44" i="4"/>
  <c r="ABV44" i="4"/>
  <c r="ABW44" i="4"/>
  <c r="ABX44" i="4"/>
  <c r="ABY44" i="4"/>
  <c r="ABZ44" i="4"/>
  <c r="ACA44" i="4"/>
  <c r="ACB44" i="4"/>
  <c r="ACC44" i="4"/>
  <c r="ACD44" i="4"/>
  <c r="ACE44" i="4"/>
  <c r="ACF44" i="4"/>
  <c r="ACG44" i="4"/>
  <c r="ACH44" i="4"/>
  <c r="ACI44" i="4"/>
  <c r="ACJ44" i="4"/>
  <c r="ACK44" i="4"/>
  <c r="ACL44" i="4"/>
  <c r="ACM44" i="4"/>
  <c r="ACN44" i="4"/>
  <c r="ACO44" i="4"/>
  <c r="ACP44" i="4"/>
  <c r="ACQ44" i="4"/>
  <c r="ACR44" i="4"/>
  <c r="ACS44" i="4"/>
  <c r="ACT44" i="4"/>
  <c r="ACU44" i="4"/>
  <c r="ACV44" i="4"/>
  <c r="ACW44" i="4"/>
  <c r="ACX44" i="4"/>
  <c r="ACY44" i="4"/>
  <c r="ACZ44" i="4"/>
  <c r="ADA44" i="4"/>
  <c r="ADB44" i="4"/>
  <c r="ADC44" i="4"/>
  <c r="ADD44" i="4"/>
  <c r="ADE44" i="4"/>
  <c r="ADF44" i="4"/>
  <c r="ADG44" i="4"/>
  <c r="ADH44" i="4"/>
  <c r="ADI44" i="4"/>
  <c r="ADJ44" i="4"/>
  <c r="ADK44" i="4"/>
  <c r="ADL44" i="4"/>
  <c r="ADM44" i="4"/>
  <c r="ADN44" i="4"/>
  <c r="ADO44" i="4"/>
  <c r="ADP44" i="4"/>
  <c r="ADQ44" i="4"/>
  <c r="ADR44" i="4"/>
  <c r="ADS44" i="4"/>
  <c r="ADT44" i="4"/>
  <c r="ADU44" i="4"/>
  <c r="ADV44" i="4"/>
  <c r="ADW44" i="4"/>
  <c r="ADX44" i="4"/>
  <c r="ADY44" i="4"/>
  <c r="ADZ44" i="4"/>
  <c r="AEA44" i="4"/>
  <c r="AEB44" i="4"/>
  <c r="AEC44" i="4"/>
  <c r="AED44" i="4"/>
  <c r="AEE44" i="4"/>
  <c r="AEF44" i="4"/>
  <c r="AEG44" i="4"/>
  <c r="AEH44" i="4"/>
  <c r="AEI44" i="4"/>
  <c r="AEJ44" i="4"/>
  <c r="AEK44" i="4"/>
  <c r="AEL44" i="4"/>
  <c r="AEM44" i="4"/>
  <c r="AEN44" i="4"/>
  <c r="AEO44" i="4"/>
  <c r="AEP44" i="4"/>
  <c r="AEQ44" i="4"/>
  <c r="AER44" i="4"/>
  <c r="AES44" i="4"/>
  <c r="AET44" i="4"/>
  <c r="AEU44" i="4"/>
  <c r="AEV44" i="4"/>
  <c r="AEW44" i="4"/>
  <c r="AEX44" i="4"/>
  <c r="AEY44" i="4"/>
  <c r="AEZ44" i="4"/>
  <c r="AFA44" i="4"/>
  <c r="AFB44" i="4"/>
  <c r="AFC44" i="4"/>
  <c r="AFD44" i="4"/>
  <c r="AFE44" i="4"/>
  <c r="AFF44" i="4"/>
  <c r="AFG44" i="4"/>
  <c r="AFH44" i="4"/>
  <c r="AFI44" i="4"/>
  <c r="AFJ44" i="4"/>
  <c r="AFK44" i="4"/>
  <c r="AFL44" i="4"/>
  <c r="AFM44" i="4"/>
  <c r="AFN44" i="4"/>
  <c r="AFO44" i="4"/>
  <c r="AFP44" i="4"/>
  <c r="AFQ44" i="4"/>
  <c r="AFR44" i="4"/>
  <c r="AFS44" i="4"/>
  <c r="AFU44" i="4"/>
  <c r="AFV44" i="4"/>
  <c r="AFW44" i="4"/>
  <c r="AFX44" i="4"/>
  <c r="AFY44" i="4"/>
  <c r="AFZ44" i="4"/>
  <c r="AGA44" i="4"/>
  <c r="AGB44" i="4"/>
  <c r="AGC44" i="4"/>
  <c r="AGD44" i="4"/>
  <c r="AGE44" i="4"/>
  <c r="AGF44" i="4"/>
  <c r="AGG44" i="4"/>
  <c r="AGH44" i="4"/>
  <c r="AGI44" i="4"/>
  <c r="AGJ44" i="4"/>
  <c r="AGK44" i="4"/>
  <c r="AGL44" i="4"/>
  <c r="AGM44" i="4"/>
  <c r="YG45" i="4"/>
  <c r="YH45" i="4"/>
  <c r="YI45" i="4"/>
  <c r="YK45" i="4"/>
  <c r="YL45" i="4"/>
  <c r="YM45" i="4"/>
  <c r="YN45" i="4"/>
  <c r="YO45" i="4"/>
  <c r="YP45" i="4"/>
  <c r="YQ45" i="4"/>
  <c r="YR45" i="4"/>
  <c r="YS45" i="4"/>
  <c r="YT45" i="4"/>
  <c r="YU45" i="4"/>
  <c r="YV45" i="4"/>
  <c r="YW45" i="4"/>
  <c r="YX45" i="4"/>
  <c r="YY45" i="4"/>
  <c r="YZ45" i="4"/>
  <c r="ZA45" i="4"/>
  <c r="ZB45" i="4"/>
  <c r="ZC45" i="4"/>
  <c r="ZD45" i="4"/>
  <c r="ZE45" i="4"/>
  <c r="ZF45" i="4"/>
  <c r="ZG45" i="4"/>
  <c r="ZH45" i="4"/>
  <c r="ZI45" i="4"/>
  <c r="ZJ45" i="4"/>
  <c r="ZK45" i="4"/>
  <c r="ZL45" i="4"/>
  <c r="ZM45" i="4"/>
  <c r="ZN45" i="4"/>
  <c r="ZO45" i="4"/>
  <c r="ZP45" i="4"/>
  <c r="ZQ45" i="4"/>
  <c r="ZR45" i="4"/>
  <c r="ZS45" i="4"/>
  <c r="ZT45" i="4"/>
  <c r="ZU45" i="4"/>
  <c r="ZV45" i="4"/>
  <c r="ZW45" i="4"/>
  <c r="ZX45" i="4"/>
  <c r="ZY45" i="4"/>
  <c r="ZZ45" i="4"/>
  <c r="AAA45" i="4"/>
  <c r="AAB45" i="4"/>
  <c r="AAC45" i="4"/>
  <c r="AAD45" i="4"/>
  <c r="AAE45" i="4"/>
  <c r="AAF45" i="4"/>
  <c r="AAG45" i="4"/>
  <c r="AAH45" i="4"/>
  <c r="AAI45" i="4"/>
  <c r="AAJ45" i="4"/>
  <c r="AAK45" i="4"/>
  <c r="AAL45" i="4"/>
  <c r="AAM45" i="4"/>
  <c r="AAN45" i="4"/>
  <c r="AAO45" i="4"/>
  <c r="AAP45" i="4"/>
  <c r="AAQ45" i="4"/>
  <c r="AAR45" i="4"/>
  <c r="AAS45" i="4"/>
  <c r="AAT45" i="4"/>
  <c r="AAU45" i="4"/>
  <c r="AAV45" i="4"/>
  <c r="AAW45" i="4"/>
  <c r="AAX45" i="4"/>
  <c r="AAY45" i="4"/>
  <c r="AAZ45" i="4"/>
  <c r="ABA45" i="4"/>
  <c r="ABB45" i="4"/>
  <c r="ABC45" i="4"/>
  <c r="ABD45" i="4"/>
  <c r="ABE45" i="4"/>
  <c r="ABF45" i="4"/>
  <c r="ABG45" i="4"/>
  <c r="ABH45" i="4"/>
  <c r="ABI45" i="4"/>
  <c r="ABJ45" i="4"/>
  <c r="ABK45" i="4"/>
  <c r="ABL45" i="4"/>
  <c r="ABM45" i="4"/>
  <c r="ABN45" i="4"/>
  <c r="ABO45" i="4"/>
  <c r="ABP45" i="4"/>
  <c r="ABQ45" i="4"/>
  <c r="ABR45" i="4"/>
  <c r="ABS45" i="4"/>
  <c r="ABT45" i="4"/>
  <c r="ABU45" i="4"/>
  <c r="ABV45" i="4"/>
  <c r="ABW45" i="4"/>
  <c r="ABX45" i="4"/>
  <c r="ABY45" i="4"/>
  <c r="ABZ45" i="4"/>
  <c r="ACA45" i="4"/>
  <c r="ACB45" i="4"/>
  <c r="ACC45" i="4"/>
  <c r="ACD45" i="4"/>
  <c r="ACE45" i="4"/>
  <c r="ACF45" i="4"/>
  <c r="ACG45" i="4"/>
  <c r="ACH45" i="4"/>
  <c r="ACI45" i="4"/>
  <c r="ACJ45" i="4"/>
  <c r="ACK45" i="4"/>
  <c r="ACL45" i="4"/>
  <c r="ACM45" i="4"/>
  <c r="ACN45" i="4"/>
  <c r="ACO45" i="4"/>
  <c r="ACP45" i="4"/>
  <c r="ACQ45" i="4"/>
  <c r="ACR45" i="4"/>
  <c r="ACS45" i="4"/>
  <c r="ACT45" i="4"/>
  <c r="ACU45" i="4"/>
  <c r="ACV45" i="4"/>
  <c r="ACW45" i="4"/>
  <c r="ACX45" i="4"/>
  <c r="ACY45" i="4"/>
  <c r="ACZ45" i="4"/>
  <c r="ADA45" i="4"/>
  <c r="ADB45" i="4"/>
  <c r="ADC45" i="4"/>
  <c r="ADD45" i="4"/>
  <c r="ADE45" i="4"/>
  <c r="ADF45" i="4"/>
  <c r="ADG45" i="4"/>
  <c r="ADH45" i="4"/>
  <c r="ADI45" i="4"/>
  <c r="ADJ45" i="4"/>
  <c r="ADK45" i="4"/>
  <c r="ADL45" i="4"/>
  <c r="ADM45" i="4"/>
  <c r="ADN45" i="4"/>
  <c r="ADO45" i="4"/>
  <c r="ADP45" i="4"/>
  <c r="ADQ45" i="4"/>
  <c r="ADR45" i="4"/>
  <c r="ADS45" i="4"/>
  <c r="ADT45" i="4"/>
  <c r="ADU45" i="4"/>
  <c r="ADV45" i="4"/>
  <c r="ADW45" i="4"/>
  <c r="ADX45" i="4"/>
  <c r="ADY45" i="4"/>
  <c r="ADZ45" i="4"/>
  <c r="AEA45" i="4"/>
  <c r="AEB45" i="4"/>
  <c r="AEC45" i="4"/>
  <c r="AED45" i="4"/>
  <c r="AEE45" i="4"/>
  <c r="AEF45" i="4"/>
  <c r="AEG45" i="4"/>
  <c r="AEH45" i="4"/>
  <c r="AEI45" i="4"/>
  <c r="AEJ45" i="4"/>
  <c r="AEK45" i="4"/>
  <c r="AEL45" i="4"/>
  <c r="AEM45" i="4"/>
  <c r="AEN45" i="4"/>
  <c r="AEO45" i="4"/>
  <c r="AEP45" i="4"/>
  <c r="AEQ45" i="4"/>
  <c r="AER45" i="4"/>
  <c r="AES45" i="4"/>
  <c r="AET45" i="4"/>
  <c r="AEU45" i="4"/>
  <c r="AEV45" i="4"/>
  <c r="AEW45" i="4"/>
  <c r="AEX45" i="4"/>
  <c r="AEY45" i="4"/>
  <c r="AEZ45" i="4"/>
  <c r="AFA45" i="4"/>
  <c r="AFB45" i="4"/>
  <c r="AFC45" i="4"/>
  <c r="AFD45" i="4"/>
  <c r="AFE45" i="4"/>
  <c r="AFF45" i="4"/>
  <c r="AFG45" i="4"/>
  <c r="AFH45" i="4"/>
  <c r="AFI45" i="4"/>
  <c r="AFJ45" i="4"/>
  <c r="AFK45" i="4"/>
  <c r="AFL45" i="4"/>
  <c r="AFM45" i="4"/>
  <c r="AFN45" i="4"/>
  <c r="AFO45" i="4"/>
  <c r="AFP45" i="4"/>
  <c r="AFQ45" i="4"/>
  <c r="AFR45" i="4"/>
  <c r="AFS45" i="4"/>
  <c r="AFU45" i="4"/>
  <c r="AFV45" i="4"/>
  <c r="AFW45" i="4"/>
  <c r="AFX45" i="4"/>
  <c r="AFY45" i="4"/>
  <c r="AFZ45" i="4"/>
  <c r="AGA45" i="4"/>
  <c r="AGB45" i="4"/>
  <c r="AGC45" i="4"/>
  <c r="AGD45" i="4"/>
  <c r="AGE45" i="4"/>
  <c r="AGF45" i="4"/>
  <c r="AGG45" i="4"/>
  <c r="AGH45" i="4"/>
  <c r="AGI45" i="4"/>
  <c r="AGJ45" i="4"/>
  <c r="AGK45" i="4"/>
  <c r="AGL45" i="4"/>
  <c r="AGM45" i="4"/>
  <c r="YG46" i="4"/>
  <c r="YH46" i="4"/>
  <c r="YI46" i="4"/>
  <c r="YK46" i="4"/>
  <c r="YL46" i="4"/>
  <c r="YM46" i="4"/>
  <c r="YN46" i="4"/>
  <c r="YO46" i="4"/>
  <c r="YP46" i="4"/>
  <c r="YQ46" i="4"/>
  <c r="YR46" i="4"/>
  <c r="YS46" i="4"/>
  <c r="YT46" i="4"/>
  <c r="YU46" i="4"/>
  <c r="YV46" i="4"/>
  <c r="YW46" i="4"/>
  <c r="YX46" i="4"/>
  <c r="YY46" i="4"/>
  <c r="YZ46" i="4"/>
  <c r="ZA46" i="4"/>
  <c r="ZB46" i="4"/>
  <c r="ZC46" i="4"/>
  <c r="ZD46" i="4"/>
  <c r="ZE46" i="4"/>
  <c r="ZF46" i="4"/>
  <c r="ZG46" i="4"/>
  <c r="ZH46" i="4"/>
  <c r="ZI46" i="4"/>
  <c r="ZJ46" i="4"/>
  <c r="ZK46" i="4"/>
  <c r="ZL46" i="4"/>
  <c r="ZM46" i="4"/>
  <c r="ZN46" i="4"/>
  <c r="ZO46" i="4"/>
  <c r="ZP46" i="4"/>
  <c r="ZQ46" i="4"/>
  <c r="ZR46" i="4"/>
  <c r="ZS46" i="4"/>
  <c r="ZT46" i="4"/>
  <c r="ZU46" i="4"/>
  <c r="ZV46" i="4"/>
  <c r="ZW46" i="4"/>
  <c r="ZX46" i="4"/>
  <c r="ZY46" i="4"/>
  <c r="ZZ46" i="4"/>
  <c r="AAA46" i="4"/>
  <c r="AAB46" i="4"/>
  <c r="AAC46" i="4"/>
  <c r="AAD46" i="4"/>
  <c r="AAE46" i="4"/>
  <c r="AAF46" i="4"/>
  <c r="AAG46" i="4"/>
  <c r="AAH46" i="4"/>
  <c r="AAI46" i="4"/>
  <c r="AAJ46" i="4"/>
  <c r="AAK46" i="4"/>
  <c r="AAL46" i="4"/>
  <c r="AAM46" i="4"/>
  <c r="AAN46" i="4"/>
  <c r="AAO46" i="4"/>
  <c r="AAP46" i="4"/>
  <c r="AAQ46" i="4"/>
  <c r="AAR46" i="4"/>
  <c r="AAS46" i="4"/>
  <c r="AAT46" i="4"/>
  <c r="AAU46" i="4"/>
  <c r="AAV46" i="4"/>
  <c r="AAW46" i="4"/>
  <c r="AAX46" i="4"/>
  <c r="AAY46" i="4"/>
  <c r="AAZ46" i="4"/>
  <c r="ABA46" i="4"/>
  <c r="ABB46" i="4"/>
  <c r="ABC46" i="4"/>
  <c r="ABD46" i="4"/>
  <c r="ABE46" i="4"/>
  <c r="ABF46" i="4"/>
  <c r="ABG46" i="4"/>
  <c r="ABH46" i="4"/>
  <c r="ABI46" i="4"/>
  <c r="ABJ46" i="4"/>
  <c r="ABK46" i="4"/>
  <c r="ABL46" i="4"/>
  <c r="ABM46" i="4"/>
  <c r="ABN46" i="4"/>
  <c r="ABO46" i="4"/>
  <c r="ABP46" i="4"/>
  <c r="ABQ46" i="4"/>
  <c r="ABR46" i="4"/>
  <c r="ABS46" i="4"/>
  <c r="ABT46" i="4"/>
  <c r="ABU46" i="4"/>
  <c r="ABV46" i="4"/>
  <c r="ABW46" i="4"/>
  <c r="ABX46" i="4"/>
  <c r="ABY46" i="4"/>
  <c r="ABZ46" i="4"/>
  <c r="ACA46" i="4"/>
  <c r="ACB46" i="4"/>
  <c r="ACC46" i="4"/>
  <c r="ACD46" i="4"/>
  <c r="ACE46" i="4"/>
  <c r="ACF46" i="4"/>
  <c r="ACG46" i="4"/>
  <c r="ACH46" i="4"/>
  <c r="ACI46" i="4"/>
  <c r="ACJ46" i="4"/>
  <c r="ACK46" i="4"/>
  <c r="ACL46" i="4"/>
  <c r="ACM46" i="4"/>
  <c r="ACN46" i="4"/>
  <c r="ACO46" i="4"/>
  <c r="ACP46" i="4"/>
  <c r="ACQ46" i="4"/>
  <c r="ACR46" i="4"/>
  <c r="ACS46" i="4"/>
  <c r="ACT46" i="4"/>
  <c r="ACU46" i="4"/>
  <c r="ACV46" i="4"/>
  <c r="ACW46" i="4"/>
  <c r="ACX46" i="4"/>
  <c r="ACY46" i="4"/>
  <c r="ACZ46" i="4"/>
  <c r="ADA46" i="4"/>
  <c r="ADB46" i="4"/>
  <c r="ADC46" i="4"/>
  <c r="ADD46" i="4"/>
  <c r="ADE46" i="4"/>
  <c r="ADF46" i="4"/>
  <c r="ADG46" i="4"/>
  <c r="ADH46" i="4"/>
  <c r="ADI46" i="4"/>
  <c r="ADJ46" i="4"/>
  <c r="ADK46" i="4"/>
  <c r="ADL46" i="4"/>
  <c r="ADM46" i="4"/>
  <c r="ADN46" i="4"/>
  <c r="ADO46" i="4"/>
  <c r="ADP46" i="4"/>
  <c r="ADQ46" i="4"/>
  <c r="ADR46" i="4"/>
  <c r="ADS46" i="4"/>
  <c r="ADT46" i="4"/>
  <c r="ADU46" i="4"/>
  <c r="ADV46" i="4"/>
  <c r="ADW46" i="4"/>
  <c r="ADX46" i="4"/>
  <c r="ADY46" i="4"/>
  <c r="ADZ46" i="4"/>
  <c r="AEA46" i="4"/>
  <c r="AEB46" i="4"/>
  <c r="AEC46" i="4"/>
  <c r="AED46" i="4"/>
  <c r="AEE46" i="4"/>
  <c r="AEF46" i="4"/>
  <c r="AEG46" i="4"/>
  <c r="AEH46" i="4"/>
  <c r="AEI46" i="4"/>
  <c r="AEJ46" i="4"/>
  <c r="AEK46" i="4"/>
  <c r="AEL46" i="4"/>
  <c r="AEM46" i="4"/>
  <c r="AEN46" i="4"/>
  <c r="AEO46" i="4"/>
  <c r="AEP46" i="4"/>
  <c r="AEQ46" i="4"/>
  <c r="AER46" i="4"/>
  <c r="AES46" i="4"/>
  <c r="AET46" i="4"/>
  <c r="AEU46" i="4"/>
  <c r="AEV46" i="4"/>
  <c r="AEW46" i="4"/>
  <c r="AEX46" i="4"/>
  <c r="AEY46" i="4"/>
  <c r="AEZ46" i="4"/>
  <c r="AFA46" i="4"/>
  <c r="AFB46" i="4"/>
  <c r="AFC46" i="4"/>
  <c r="AFD46" i="4"/>
  <c r="AFE46" i="4"/>
  <c r="AFF46" i="4"/>
  <c r="AFG46" i="4"/>
  <c r="AFH46" i="4"/>
  <c r="AFI46" i="4"/>
  <c r="AFJ46" i="4"/>
  <c r="AFK46" i="4"/>
  <c r="AFL46" i="4"/>
  <c r="AFM46" i="4"/>
  <c r="AFN46" i="4"/>
  <c r="AFO46" i="4"/>
  <c r="AFP46" i="4"/>
  <c r="AFQ46" i="4"/>
  <c r="AFR46" i="4"/>
  <c r="AFS46" i="4"/>
  <c r="AFU46" i="4"/>
  <c r="AFV46" i="4"/>
  <c r="AFW46" i="4"/>
  <c r="AFX46" i="4"/>
  <c r="AFY46" i="4"/>
  <c r="AFZ46" i="4"/>
  <c r="AGA46" i="4"/>
  <c r="AGB46" i="4"/>
  <c r="AGC46" i="4"/>
  <c r="AGD46" i="4"/>
  <c r="AGE46" i="4"/>
  <c r="AGF46" i="4"/>
  <c r="AGG46" i="4"/>
  <c r="AGH46" i="4"/>
  <c r="AGI46" i="4"/>
  <c r="AGJ46" i="4"/>
  <c r="AGK46" i="4"/>
  <c r="AGL46" i="4"/>
  <c r="AGM46" i="4"/>
  <c r="YG47" i="4"/>
  <c r="YH47" i="4"/>
  <c r="YI47" i="4"/>
  <c r="YJ47" i="4"/>
  <c r="YK47" i="4"/>
  <c r="YL47" i="4"/>
  <c r="YM47" i="4"/>
  <c r="YN47" i="4"/>
  <c r="YO47" i="4"/>
  <c r="YP47" i="4"/>
  <c r="YQ47" i="4"/>
  <c r="YR47" i="4"/>
  <c r="YS47" i="4"/>
  <c r="YT47" i="4"/>
  <c r="YU47" i="4"/>
  <c r="YV47" i="4"/>
  <c r="YW47" i="4"/>
  <c r="YX47" i="4"/>
  <c r="YY47" i="4"/>
  <c r="YZ47" i="4"/>
  <c r="ZA47" i="4"/>
  <c r="ZB47" i="4"/>
  <c r="ZC47" i="4"/>
  <c r="ZD47" i="4"/>
  <c r="ZE47" i="4"/>
  <c r="ZF47" i="4"/>
  <c r="ZG47" i="4"/>
  <c r="ZH47" i="4"/>
  <c r="ZI47" i="4"/>
  <c r="ZJ47" i="4"/>
  <c r="ZK47" i="4"/>
  <c r="ZL47" i="4"/>
  <c r="ZM47" i="4"/>
  <c r="ZN47" i="4"/>
  <c r="ZO47" i="4"/>
  <c r="ZP47" i="4"/>
  <c r="ZQ47" i="4"/>
  <c r="ZR47" i="4"/>
  <c r="ZS47" i="4"/>
  <c r="ZT47" i="4"/>
  <c r="ZU47" i="4"/>
  <c r="ZV47" i="4"/>
  <c r="ZW47" i="4"/>
  <c r="ZX47" i="4"/>
  <c r="ZY47" i="4"/>
  <c r="ZZ47" i="4"/>
  <c r="AAA47" i="4"/>
  <c r="AAB47" i="4"/>
  <c r="AAC47" i="4"/>
  <c r="AAD47" i="4"/>
  <c r="AAE47" i="4"/>
  <c r="AAF47" i="4"/>
  <c r="AAG47" i="4"/>
  <c r="AAH47" i="4"/>
  <c r="AAI47" i="4"/>
  <c r="AAJ47" i="4"/>
  <c r="AAK47" i="4"/>
  <c r="AAL47" i="4"/>
  <c r="AAM47" i="4"/>
  <c r="AAN47" i="4"/>
  <c r="AAO47" i="4"/>
  <c r="AAP47" i="4"/>
  <c r="AAQ47" i="4"/>
  <c r="AAR47" i="4"/>
  <c r="AAS47" i="4"/>
  <c r="AAT47" i="4"/>
  <c r="AAU47" i="4"/>
  <c r="AAV47" i="4"/>
  <c r="AAW47" i="4"/>
  <c r="AAX47" i="4"/>
  <c r="AAY47" i="4"/>
  <c r="AAZ47" i="4"/>
  <c r="ABA47" i="4"/>
  <c r="ABB47" i="4"/>
  <c r="ABC47" i="4"/>
  <c r="ABD47" i="4"/>
  <c r="ABE47" i="4"/>
  <c r="ABF47" i="4"/>
  <c r="ABG47" i="4"/>
  <c r="ABH47" i="4"/>
  <c r="ABI47" i="4"/>
  <c r="ABJ47" i="4"/>
  <c r="ABK47" i="4"/>
  <c r="ABL47" i="4"/>
  <c r="ABM47" i="4"/>
  <c r="ABN47" i="4"/>
  <c r="ABO47" i="4"/>
  <c r="ABP47" i="4"/>
  <c r="ABQ47" i="4"/>
  <c r="ABR47" i="4"/>
  <c r="ABS47" i="4"/>
  <c r="ABT47" i="4"/>
  <c r="ABU47" i="4"/>
  <c r="ABV47" i="4"/>
  <c r="ABW47" i="4"/>
  <c r="ABX47" i="4"/>
  <c r="ABY47" i="4"/>
  <c r="ABZ47" i="4"/>
  <c r="ACA47" i="4"/>
  <c r="ACB47" i="4"/>
  <c r="ACC47" i="4"/>
  <c r="ACD47" i="4"/>
  <c r="ACE47" i="4"/>
  <c r="ACF47" i="4"/>
  <c r="ACG47" i="4"/>
  <c r="ACH47" i="4"/>
  <c r="ACI47" i="4"/>
  <c r="ACJ47" i="4"/>
  <c r="ACK47" i="4"/>
  <c r="ACL47" i="4"/>
  <c r="ACM47" i="4"/>
  <c r="ACN47" i="4"/>
  <c r="ACO47" i="4"/>
  <c r="ACP47" i="4"/>
  <c r="ACQ47" i="4"/>
  <c r="ACR47" i="4"/>
  <c r="ACS47" i="4"/>
  <c r="ACT47" i="4"/>
  <c r="ACU47" i="4"/>
  <c r="ACV47" i="4"/>
  <c r="ACW47" i="4"/>
  <c r="ACX47" i="4"/>
  <c r="ACY47" i="4"/>
  <c r="ACZ47" i="4"/>
  <c r="ADA47" i="4"/>
  <c r="ADB47" i="4"/>
  <c r="ADC47" i="4"/>
  <c r="ADD47" i="4"/>
  <c r="ADE47" i="4"/>
  <c r="ADF47" i="4"/>
  <c r="ADG47" i="4"/>
  <c r="ADH47" i="4"/>
  <c r="ADI47" i="4"/>
  <c r="ADJ47" i="4"/>
  <c r="ADK47" i="4"/>
  <c r="ADL47" i="4"/>
  <c r="ADM47" i="4"/>
  <c r="ADN47" i="4"/>
  <c r="ADO47" i="4"/>
  <c r="ADP47" i="4"/>
  <c r="ADQ47" i="4"/>
  <c r="ADR47" i="4"/>
  <c r="ADS47" i="4"/>
  <c r="ADT47" i="4"/>
  <c r="ADU47" i="4"/>
  <c r="ADV47" i="4"/>
  <c r="ADW47" i="4"/>
  <c r="ADX47" i="4"/>
  <c r="ADY47" i="4"/>
  <c r="ADZ47" i="4"/>
  <c r="AEA47" i="4"/>
  <c r="AEB47" i="4"/>
  <c r="AEC47" i="4"/>
  <c r="AED47" i="4"/>
  <c r="AEE47" i="4"/>
  <c r="AEF47" i="4"/>
  <c r="AEG47" i="4"/>
  <c r="AEH47" i="4"/>
  <c r="AEI47" i="4"/>
  <c r="AEJ47" i="4"/>
  <c r="AEK47" i="4"/>
  <c r="AEL47" i="4"/>
  <c r="AEM47" i="4"/>
  <c r="AEN47" i="4"/>
  <c r="AEO47" i="4"/>
  <c r="AEP47" i="4"/>
  <c r="AEQ47" i="4"/>
  <c r="AER47" i="4"/>
  <c r="AES47" i="4"/>
  <c r="AET47" i="4"/>
  <c r="AEU47" i="4"/>
  <c r="AEV47" i="4"/>
  <c r="AEW47" i="4"/>
  <c r="AEX47" i="4"/>
  <c r="AEY47" i="4"/>
  <c r="AEZ47" i="4"/>
  <c r="AFA47" i="4"/>
  <c r="AFB47" i="4"/>
  <c r="AFC47" i="4"/>
  <c r="AFD47" i="4"/>
  <c r="AFE47" i="4"/>
  <c r="AFF47" i="4"/>
  <c r="AFG47" i="4"/>
  <c r="AFH47" i="4"/>
  <c r="AFI47" i="4"/>
  <c r="AFJ47" i="4"/>
  <c r="AFK47" i="4"/>
  <c r="AFL47" i="4"/>
  <c r="AFM47" i="4"/>
  <c r="AFN47" i="4"/>
  <c r="AFO47" i="4"/>
  <c r="AFP47" i="4"/>
  <c r="AFQ47" i="4"/>
  <c r="AFR47" i="4"/>
  <c r="AFS47" i="4"/>
  <c r="AFU47" i="4"/>
  <c r="AFV47" i="4"/>
  <c r="AFW47" i="4"/>
  <c r="AFX47" i="4"/>
  <c r="AFY47" i="4"/>
  <c r="AFZ47" i="4"/>
  <c r="AGA47" i="4"/>
  <c r="AGB47" i="4"/>
  <c r="AGC47" i="4"/>
  <c r="AGD47" i="4"/>
  <c r="AGE47" i="4"/>
  <c r="AGF47" i="4"/>
  <c r="AGG47" i="4"/>
  <c r="AGH47" i="4"/>
  <c r="AGI47" i="4"/>
  <c r="AGJ47" i="4"/>
  <c r="AGK47" i="4"/>
  <c r="AGL47" i="4"/>
  <c r="AGM47" i="4"/>
  <c r="YG48" i="4"/>
  <c r="YH48" i="4"/>
  <c r="YI48" i="4"/>
  <c r="YK48" i="4"/>
  <c r="YL48" i="4"/>
  <c r="YM48" i="4"/>
  <c r="YN48" i="4"/>
  <c r="YO48" i="4"/>
  <c r="YP48" i="4"/>
  <c r="YQ48" i="4"/>
  <c r="YR48" i="4"/>
  <c r="YS48" i="4"/>
  <c r="YT48" i="4"/>
  <c r="YU48" i="4"/>
  <c r="YV48" i="4"/>
  <c r="YW48" i="4"/>
  <c r="YX48" i="4"/>
  <c r="YY48" i="4"/>
  <c r="YZ48" i="4"/>
  <c r="ZA48" i="4"/>
  <c r="ZB48" i="4"/>
  <c r="ZC48" i="4"/>
  <c r="ZD48" i="4"/>
  <c r="ZE48" i="4"/>
  <c r="ZF48" i="4"/>
  <c r="ZG48" i="4"/>
  <c r="ZH48" i="4"/>
  <c r="ZI48" i="4"/>
  <c r="ZJ48" i="4"/>
  <c r="ZK48" i="4"/>
  <c r="ZL48" i="4"/>
  <c r="ZM48" i="4"/>
  <c r="ZN48" i="4"/>
  <c r="ZO48" i="4"/>
  <c r="ZP48" i="4"/>
  <c r="ZQ48" i="4"/>
  <c r="ZR48" i="4"/>
  <c r="ZS48" i="4"/>
  <c r="ZT48" i="4"/>
  <c r="ZU48" i="4"/>
  <c r="ZV48" i="4"/>
  <c r="ZW48" i="4"/>
  <c r="ZX48" i="4"/>
  <c r="ZY48" i="4"/>
  <c r="ZZ48" i="4"/>
  <c r="AAA48" i="4"/>
  <c r="AAB48" i="4"/>
  <c r="AAC48" i="4"/>
  <c r="AAD48" i="4"/>
  <c r="AAE48" i="4"/>
  <c r="AAF48" i="4"/>
  <c r="AAG48" i="4"/>
  <c r="AAH48" i="4"/>
  <c r="AAI48" i="4"/>
  <c r="AAJ48" i="4"/>
  <c r="AAK48" i="4"/>
  <c r="AAL48" i="4"/>
  <c r="AAM48" i="4"/>
  <c r="AAN48" i="4"/>
  <c r="AAO48" i="4"/>
  <c r="AAP48" i="4"/>
  <c r="AAQ48" i="4"/>
  <c r="AAR48" i="4"/>
  <c r="AAS48" i="4"/>
  <c r="AAT48" i="4"/>
  <c r="AAU48" i="4"/>
  <c r="AAV48" i="4"/>
  <c r="AAW48" i="4"/>
  <c r="AAX48" i="4"/>
  <c r="AAY48" i="4"/>
  <c r="AAZ48" i="4"/>
  <c r="ABA48" i="4"/>
  <c r="ABB48" i="4"/>
  <c r="ABC48" i="4"/>
  <c r="ABD48" i="4"/>
  <c r="ABE48" i="4"/>
  <c r="ABF48" i="4"/>
  <c r="ABG48" i="4"/>
  <c r="ABH48" i="4"/>
  <c r="ABI48" i="4"/>
  <c r="ABJ48" i="4"/>
  <c r="ABK48" i="4"/>
  <c r="ABL48" i="4"/>
  <c r="ABM48" i="4"/>
  <c r="ABN48" i="4"/>
  <c r="ABO48" i="4"/>
  <c r="ABP48" i="4"/>
  <c r="ABQ48" i="4"/>
  <c r="ABR48" i="4"/>
  <c r="ABS48" i="4"/>
  <c r="ABT48" i="4"/>
  <c r="ABU48" i="4"/>
  <c r="ABV48" i="4"/>
  <c r="ABW48" i="4"/>
  <c r="ABX48" i="4"/>
  <c r="ABY48" i="4"/>
  <c r="ABZ48" i="4"/>
  <c r="ACA48" i="4"/>
  <c r="ACB48" i="4"/>
  <c r="ACC48" i="4"/>
  <c r="ACD48" i="4"/>
  <c r="ACE48" i="4"/>
  <c r="ACF48" i="4"/>
  <c r="ACG48" i="4"/>
  <c r="ACH48" i="4"/>
  <c r="ACI48" i="4"/>
  <c r="ACJ48" i="4"/>
  <c r="ACK48" i="4"/>
  <c r="ACL48" i="4"/>
  <c r="ACM48" i="4"/>
  <c r="ACN48" i="4"/>
  <c r="ACO48" i="4"/>
  <c r="ACP48" i="4"/>
  <c r="ACQ48" i="4"/>
  <c r="ACR48" i="4"/>
  <c r="ACS48" i="4"/>
  <c r="ACT48" i="4"/>
  <c r="ACU48" i="4"/>
  <c r="ACV48" i="4"/>
  <c r="ACW48" i="4"/>
  <c r="ACX48" i="4"/>
  <c r="ACY48" i="4"/>
  <c r="ACZ48" i="4"/>
  <c r="ADA48" i="4"/>
  <c r="ADB48" i="4"/>
  <c r="ADC48" i="4"/>
  <c r="ADD48" i="4"/>
  <c r="ADE48" i="4"/>
  <c r="ADF48" i="4"/>
  <c r="ADG48" i="4"/>
  <c r="ADH48" i="4"/>
  <c r="ADI48" i="4"/>
  <c r="ADJ48" i="4"/>
  <c r="ADK48" i="4"/>
  <c r="ADL48" i="4"/>
  <c r="ADM48" i="4"/>
  <c r="ADN48" i="4"/>
  <c r="ADO48" i="4"/>
  <c r="ADP48" i="4"/>
  <c r="ADQ48" i="4"/>
  <c r="ADR48" i="4"/>
  <c r="ADS48" i="4"/>
  <c r="ADT48" i="4"/>
  <c r="ADU48" i="4"/>
  <c r="ADV48" i="4"/>
  <c r="ADW48" i="4"/>
  <c r="ADX48" i="4"/>
  <c r="ADY48" i="4"/>
  <c r="ADZ48" i="4"/>
  <c r="AEA48" i="4"/>
  <c r="AEB48" i="4"/>
  <c r="AEC48" i="4"/>
  <c r="AED48" i="4"/>
  <c r="AEE48" i="4"/>
  <c r="AEF48" i="4"/>
  <c r="AEG48" i="4"/>
  <c r="AEH48" i="4"/>
  <c r="AEI48" i="4"/>
  <c r="AEJ48" i="4"/>
  <c r="AEK48" i="4"/>
  <c r="AEL48" i="4"/>
  <c r="AEM48" i="4"/>
  <c r="AEN48" i="4"/>
  <c r="AEO48" i="4"/>
  <c r="AEP48" i="4"/>
  <c r="AEQ48" i="4"/>
  <c r="AER48" i="4"/>
  <c r="AES48" i="4"/>
  <c r="AET48" i="4"/>
  <c r="AEU48" i="4"/>
  <c r="AEV48" i="4"/>
  <c r="AEW48" i="4"/>
  <c r="AEX48" i="4"/>
  <c r="AEY48" i="4"/>
  <c r="AEZ48" i="4"/>
  <c r="AFA48" i="4"/>
  <c r="AFB48" i="4"/>
  <c r="AFC48" i="4"/>
  <c r="AFD48" i="4"/>
  <c r="AFE48" i="4"/>
  <c r="AFF48" i="4"/>
  <c r="AFG48" i="4"/>
  <c r="AFH48" i="4"/>
  <c r="AFI48" i="4"/>
  <c r="AFJ48" i="4"/>
  <c r="AFK48" i="4"/>
  <c r="AFL48" i="4"/>
  <c r="AFM48" i="4"/>
  <c r="AFN48" i="4"/>
  <c r="AFO48" i="4"/>
  <c r="AFP48" i="4"/>
  <c r="AFQ48" i="4"/>
  <c r="AFR48" i="4"/>
  <c r="AFS48" i="4"/>
  <c r="AFU48" i="4"/>
  <c r="AFV48" i="4"/>
  <c r="AFW48" i="4"/>
  <c r="AFX48" i="4"/>
  <c r="AFY48" i="4"/>
  <c r="AFZ48" i="4"/>
  <c r="AGA48" i="4"/>
  <c r="AGB48" i="4"/>
  <c r="AGC48" i="4"/>
  <c r="AGD48" i="4"/>
  <c r="AGE48" i="4"/>
  <c r="AGF48" i="4"/>
  <c r="AGG48" i="4"/>
  <c r="AGH48" i="4"/>
  <c r="AGI48" i="4"/>
  <c r="AGJ48" i="4"/>
  <c r="AGK48" i="4"/>
  <c r="AGL48" i="4"/>
  <c r="AGM48" i="4"/>
  <c r="YG49" i="4"/>
  <c r="YH49" i="4"/>
  <c r="YI49" i="4"/>
  <c r="YJ49" i="4"/>
  <c r="YK49" i="4"/>
  <c r="YL49" i="4"/>
  <c r="YM49" i="4"/>
  <c r="YN49" i="4"/>
  <c r="YO49" i="4"/>
  <c r="YP49" i="4"/>
  <c r="YQ49" i="4"/>
  <c r="YR49" i="4"/>
  <c r="YS49" i="4"/>
  <c r="YT49" i="4"/>
  <c r="YU49" i="4"/>
  <c r="YV49" i="4"/>
  <c r="YW49" i="4"/>
  <c r="YX49" i="4"/>
  <c r="YY49" i="4"/>
  <c r="YZ49" i="4"/>
  <c r="ZA49" i="4"/>
  <c r="ZB49" i="4"/>
  <c r="ZC49" i="4"/>
  <c r="ZD49" i="4"/>
  <c r="ZE49" i="4"/>
  <c r="ZF49" i="4"/>
  <c r="ZG49" i="4"/>
  <c r="ZH49" i="4"/>
  <c r="ZI49" i="4"/>
  <c r="ZJ49" i="4"/>
  <c r="ZK49" i="4"/>
  <c r="ZL49" i="4"/>
  <c r="ZM49" i="4"/>
  <c r="ZN49" i="4"/>
  <c r="ZO49" i="4"/>
  <c r="ZP49" i="4"/>
  <c r="ZQ49" i="4"/>
  <c r="ZR49" i="4"/>
  <c r="ZS49" i="4"/>
  <c r="ZT49" i="4"/>
  <c r="ZU49" i="4"/>
  <c r="ZV49" i="4"/>
  <c r="ZW49" i="4"/>
  <c r="ZX49" i="4"/>
  <c r="ZY49" i="4"/>
  <c r="ZZ49" i="4"/>
  <c r="AAA49" i="4"/>
  <c r="AAB49" i="4"/>
  <c r="AAC49" i="4"/>
  <c r="AAD49" i="4"/>
  <c r="AAE49" i="4"/>
  <c r="AAF49" i="4"/>
  <c r="AAG49" i="4"/>
  <c r="AAH49" i="4"/>
  <c r="AAI49" i="4"/>
  <c r="AAJ49" i="4"/>
  <c r="AAK49" i="4"/>
  <c r="AAL49" i="4"/>
  <c r="AAM49" i="4"/>
  <c r="AAN49" i="4"/>
  <c r="AAO49" i="4"/>
  <c r="AAP49" i="4"/>
  <c r="AAQ49" i="4"/>
  <c r="AAR49" i="4"/>
  <c r="AAS49" i="4"/>
  <c r="AAT49" i="4"/>
  <c r="AAU49" i="4"/>
  <c r="AAV49" i="4"/>
  <c r="AAW49" i="4"/>
  <c r="AAX49" i="4"/>
  <c r="AAY49" i="4"/>
  <c r="AAZ49" i="4"/>
  <c r="ABA49" i="4"/>
  <c r="ABB49" i="4"/>
  <c r="ABC49" i="4"/>
  <c r="ABD49" i="4"/>
  <c r="ABE49" i="4"/>
  <c r="ABF49" i="4"/>
  <c r="ABG49" i="4"/>
  <c r="ABH49" i="4"/>
  <c r="ABI49" i="4"/>
  <c r="ABJ49" i="4"/>
  <c r="ABK49" i="4"/>
  <c r="ABL49" i="4"/>
  <c r="ABM49" i="4"/>
  <c r="ABN49" i="4"/>
  <c r="ABO49" i="4"/>
  <c r="ABP49" i="4"/>
  <c r="ABQ49" i="4"/>
  <c r="ABR49" i="4"/>
  <c r="ABS49" i="4"/>
  <c r="ABT49" i="4"/>
  <c r="ABU49" i="4"/>
  <c r="ABV49" i="4"/>
  <c r="ABW49" i="4"/>
  <c r="ABX49" i="4"/>
  <c r="ABY49" i="4"/>
  <c r="ABZ49" i="4"/>
  <c r="ACA49" i="4"/>
  <c r="ACB49" i="4"/>
  <c r="ACC49" i="4"/>
  <c r="ACD49" i="4"/>
  <c r="ACE49" i="4"/>
  <c r="ACF49" i="4"/>
  <c r="ACG49" i="4"/>
  <c r="ACH49" i="4"/>
  <c r="ACI49" i="4"/>
  <c r="ACJ49" i="4"/>
  <c r="ACK49" i="4"/>
  <c r="ACL49" i="4"/>
  <c r="ACM49" i="4"/>
  <c r="ACN49" i="4"/>
  <c r="ACO49" i="4"/>
  <c r="ACP49" i="4"/>
  <c r="ACQ49" i="4"/>
  <c r="ACR49" i="4"/>
  <c r="ACS49" i="4"/>
  <c r="ACT49" i="4"/>
  <c r="ACU49" i="4"/>
  <c r="ACV49" i="4"/>
  <c r="ACW49" i="4"/>
  <c r="ACX49" i="4"/>
  <c r="ACY49" i="4"/>
  <c r="ACZ49" i="4"/>
  <c r="ADA49" i="4"/>
  <c r="ADB49" i="4"/>
  <c r="ADC49" i="4"/>
  <c r="ADD49" i="4"/>
  <c r="ADE49" i="4"/>
  <c r="ADF49" i="4"/>
  <c r="ADG49" i="4"/>
  <c r="ADH49" i="4"/>
  <c r="ADI49" i="4"/>
  <c r="ADJ49" i="4"/>
  <c r="ADK49" i="4"/>
  <c r="ADL49" i="4"/>
  <c r="ADM49" i="4"/>
  <c r="ADN49" i="4"/>
  <c r="ADO49" i="4"/>
  <c r="ADP49" i="4"/>
  <c r="ADQ49" i="4"/>
  <c r="ADR49" i="4"/>
  <c r="ADS49" i="4"/>
  <c r="ADT49" i="4"/>
  <c r="ADU49" i="4"/>
  <c r="ADV49" i="4"/>
  <c r="ADW49" i="4"/>
  <c r="ADX49" i="4"/>
  <c r="ADY49" i="4"/>
  <c r="ADZ49" i="4"/>
  <c r="AEA49" i="4"/>
  <c r="AEB49" i="4"/>
  <c r="AEC49" i="4"/>
  <c r="AED49" i="4"/>
  <c r="AEE49" i="4"/>
  <c r="AEF49" i="4"/>
  <c r="AEG49" i="4"/>
  <c r="AEH49" i="4"/>
  <c r="AEI49" i="4"/>
  <c r="AEJ49" i="4"/>
  <c r="AEK49" i="4"/>
  <c r="AEL49" i="4"/>
  <c r="AEM49" i="4"/>
  <c r="AEN49" i="4"/>
  <c r="AEO49" i="4"/>
  <c r="AEP49" i="4"/>
  <c r="AEQ49" i="4"/>
  <c r="AER49" i="4"/>
  <c r="AES49" i="4"/>
  <c r="AET49" i="4"/>
  <c r="AEU49" i="4"/>
  <c r="AEV49" i="4"/>
  <c r="AEW49" i="4"/>
  <c r="AEX49" i="4"/>
  <c r="AEY49" i="4"/>
  <c r="AEZ49" i="4"/>
  <c r="AFA49" i="4"/>
  <c r="AFB49" i="4"/>
  <c r="AFC49" i="4"/>
  <c r="AFD49" i="4"/>
  <c r="AFE49" i="4"/>
  <c r="AFF49" i="4"/>
  <c r="AFG49" i="4"/>
  <c r="AFH49" i="4"/>
  <c r="AFI49" i="4"/>
  <c r="AFJ49" i="4"/>
  <c r="AFK49" i="4"/>
  <c r="AFL49" i="4"/>
  <c r="AFM49" i="4"/>
  <c r="AFN49" i="4"/>
  <c r="AFO49" i="4"/>
  <c r="AFP49" i="4"/>
  <c r="AFQ49" i="4"/>
  <c r="AFR49" i="4"/>
  <c r="AFS49" i="4"/>
  <c r="AFU49" i="4"/>
  <c r="AFV49" i="4"/>
  <c r="AFW49" i="4"/>
  <c r="AFX49" i="4"/>
  <c r="AFY49" i="4"/>
  <c r="AFZ49" i="4"/>
  <c r="AGA49" i="4"/>
  <c r="AGB49" i="4"/>
  <c r="AGC49" i="4"/>
  <c r="AGD49" i="4"/>
  <c r="AGE49" i="4"/>
  <c r="AGF49" i="4"/>
  <c r="AGG49" i="4"/>
  <c r="AGH49" i="4"/>
  <c r="AGI49" i="4"/>
  <c r="AGJ49" i="4"/>
  <c r="AGK49" i="4"/>
  <c r="AGL49" i="4"/>
  <c r="AGM49" i="4"/>
  <c r="YG50" i="4"/>
  <c r="YH50" i="4"/>
  <c r="YI50" i="4"/>
  <c r="YJ50" i="4"/>
  <c r="YK50" i="4"/>
  <c r="YL50" i="4"/>
  <c r="YM50" i="4"/>
  <c r="YN50" i="4"/>
  <c r="YO50" i="4"/>
  <c r="YP50" i="4"/>
  <c r="YQ50" i="4"/>
  <c r="YR50" i="4"/>
  <c r="YS50" i="4"/>
  <c r="YT50" i="4"/>
  <c r="YU50" i="4"/>
  <c r="YV50" i="4"/>
  <c r="YW50" i="4"/>
  <c r="YX50" i="4"/>
  <c r="YY50" i="4"/>
  <c r="YZ50" i="4"/>
  <c r="ZA50" i="4"/>
  <c r="ZB50" i="4"/>
  <c r="ZC50" i="4"/>
  <c r="ZD50" i="4"/>
  <c r="ZE50" i="4"/>
  <c r="ZF50" i="4"/>
  <c r="ZG50" i="4"/>
  <c r="ZH50" i="4"/>
  <c r="ZI50" i="4"/>
  <c r="ZJ50" i="4"/>
  <c r="ZK50" i="4"/>
  <c r="ZL50" i="4"/>
  <c r="ZM50" i="4"/>
  <c r="ZN50" i="4"/>
  <c r="ZO50" i="4"/>
  <c r="ZP50" i="4"/>
  <c r="ZQ50" i="4"/>
  <c r="ZR50" i="4"/>
  <c r="ZS50" i="4"/>
  <c r="ZT50" i="4"/>
  <c r="ZU50" i="4"/>
  <c r="ZV50" i="4"/>
  <c r="ZW50" i="4"/>
  <c r="ZX50" i="4"/>
  <c r="ZY50" i="4"/>
  <c r="ZZ50" i="4"/>
  <c r="AAA50" i="4"/>
  <c r="AAB50" i="4"/>
  <c r="AAC50" i="4"/>
  <c r="AAD50" i="4"/>
  <c r="AAE50" i="4"/>
  <c r="AAF50" i="4"/>
  <c r="AAG50" i="4"/>
  <c r="AAH50" i="4"/>
  <c r="AAI50" i="4"/>
  <c r="AAJ50" i="4"/>
  <c r="AAK50" i="4"/>
  <c r="AAL50" i="4"/>
  <c r="AAM50" i="4"/>
  <c r="AAN50" i="4"/>
  <c r="AAO50" i="4"/>
  <c r="AAP50" i="4"/>
  <c r="AAQ50" i="4"/>
  <c r="AAR50" i="4"/>
  <c r="AAS50" i="4"/>
  <c r="AAT50" i="4"/>
  <c r="AAU50" i="4"/>
  <c r="AAV50" i="4"/>
  <c r="AAW50" i="4"/>
  <c r="AAX50" i="4"/>
  <c r="AAY50" i="4"/>
  <c r="AAZ50" i="4"/>
  <c r="ABA50" i="4"/>
  <c r="ABB50" i="4"/>
  <c r="ABC50" i="4"/>
  <c r="ABD50" i="4"/>
  <c r="ABE50" i="4"/>
  <c r="ABF50" i="4"/>
  <c r="ABG50" i="4"/>
  <c r="ABH50" i="4"/>
  <c r="ABI50" i="4"/>
  <c r="ABJ50" i="4"/>
  <c r="ABK50" i="4"/>
  <c r="ABL50" i="4"/>
  <c r="ABM50" i="4"/>
  <c r="ABN50" i="4"/>
  <c r="ABO50" i="4"/>
  <c r="ABP50" i="4"/>
  <c r="ABQ50" i="4"/>
  <c r="ABR50" i="4"/>
  <c r="ABS50" i="4"/>
  <c r="ABT50" i="4"/>
  <c r="ABU50" i="4"/>
  <c r="ABV50" i="4"/>
  <c r="ABW50" i="4"/>
  <c r="ABX50" i="4"/>
  <c r="ABY50" i="4"/>
  <c r="ABZ50" i="4"/>
  <c r="ACA50" i="4"/>
  <c r="ACB50" i="4"/>
  <c r="ACC50" i="4"/>
  <c r="ACD50" i="4"/>
  <c r="ACE50" i="4"/>
  <c r="ACF50" i="4"/>
  <c r="ACG50" i="4"/>
  <c r="ACH50" i="4"/>
  <c r="ACI50" i="4"/>
  <c r="ACJ50" i="4"/>
  <c r="ACK50" i="4"/>
  <c r="ACL50" i="4"/>
  <c r="ACM50" i="4"/>
  <c r="ACN50" i="4"/>
  <c r="ACO50" i="4"/>
  <c r="ACP50" i="4"/>
  <c r="ACQ50" i="4"/>
  <c r="ACR50" i="4"/>
  <c r="ACS50" i="4"/>
  <c r="ACT50" i="4"/>
  <c r="ACU50" i="4"/>
  <c r="ACV50" i="4"/>
  <c r="ACW50" i="4"/>
  <c r="ACX50" i="4"/>
  <c r="ACY50" i="4"/>
  <c r="ACZ50" i="4"/>
  <c r="ADA50" i="4"/>
  <c r="ADB50" i="4"/>
  <c r="ADC50" i="4"/>
  <c r="ADD50" i="4"/>
  <c r="ADE50" i="4"/>
  <c r="ADF50" i="4"/>
  <c r="ADG50" i="4"/>
  <c r="ADH50" i="4"/>
  <c r="ADI50" i="4"/>
  <c r="ADJ50" i="4"/>
  <c r="ADK50" i="4"/>
  <c r="ADL50" i="4"/>
  <c r="ADM50" i="4"/>
  <c r="ADN50" i="4"/>
  <c r="ADO50" i="4"/>
  <c r="ADP50" i="4"/>
  <c r="ADQ50" i="4"/>
  <c r="ADR50" i="4"/>
  <c r="ADS50" i="4"/>
  <c r="ADT50" i="4"/>
  <c r="ADU50" i="4"/>
  <c r="ADV50" i="4"/>
  <c r="ADW50" i="4"/>
  <c r="ADX50" i="4"/>
  <c r="ADY50" i="4"/>
  <c r="ADZ50" i="4"/>
  <c r="AEA50" i="4"/>
  <c r="AEB50" i="4"/>
  <c r="AEC50" i="4"/>
  <c r="AED50" i="4"/>
  <c r="AEE50" i="4"/>
  <c r="AEF50" i="4"/>
  <c r="AEG50" i="4"/>
  <c r="AEH50" i="4"/>
  <c r="AEI50" i="4"/>
  <c r="AEJ50" i="4"/>
  <c r="AEK50" i="4"/>
  <c r="AEL50" i="4"/>
  <c r="AEM50" i="4"/>
  <c r="AEN50" i="4"/>
  <c r="AEO50" i="4"/>
  <c r="AEP50" i="4"/>
  <c r="AEQ50" i="4"/>
  <c r="AER50" i="4"/>
  <c r="AES50" i="4"/>
  <c r="AET50" i="4"/>
  <c r="AEU50" i="4"/>
  <c r="AEV50" i="4"/>
  <c r="AEW50" i="4"/>
  <c r="AEX50" i="4"/>
  <c r="AEY50" i="4"/>
  <c r="AEZ50" i="4"/>
  <c r="AFA50" i="4"/>
  <c r="AFB50" i="4"/>
  <c r="AFC50" i="4"/>
  <c r="AFD50" i="4"/>
  <c r="AFE50" i="4"/>
  <c r="AFF50" i="4"/>
  <c r="AFG50" i="4"/>
  <c r="AFH50" i="4"/>
  <c r="AFI50" i="4"/>
  <c r="AFJ50" i="4"/>
  <c r="AFK50" i="4"/>
  <c r="AFL50" i="4"/>
  <c r="AFM50" i="4"/>
  <c r="AFN50" i="4"/>
  <c r="AFO50" i="4"/>
  <c r="AFP50" i="4"/>
  <c r="AFQ50" i="4"/>
  <c r="AFR50" i="4"/>
  <c r="AFS50" i="4"/>
  <c r="AFU50" i="4"/>
  <c r="AFV50" i="4"/>
  <c r="AFW50" i="4"/>
  <c r="AFX50" i="4"/>
  <c r="AFY50" i="4"/>
  <c r="AFZ50" i="4"/>
  <c r="AGA50" i="4"/>
  <c r="AGB50" i="4"/>
  <c r="AGC50" i="4"/>
  <c r="AGD50" i="4"/>
  <c r="AGE50" i="4"/>
  <c r="AGF50" i="4"/>
  <c r="AGG50" i="4"/>
  <c r="AGH50" i="4"/>
  <c r="AGI50" i="4"/>
  <c r="AGJ50" i="4"/>
  <c r="AGK50" i="4"/>
  <c r="AGL50" i="4"/>
  <c r="AGM50" i="4"/>
  <c r="YF51" i="4"/>
  <c r="YG51" i="4"/>
  <c r="YH51" i="4"/>
  <c r="YI51" i="4"/>
  <c r="YJ51" i="4"/>
  <c r="YK51" i="4"/>
  <c r="YL51" i="4"/>
  <c r="YM51" i="4"/>
  <c r="YN51" i="4"/>
  <c r="YO51" i="4"/>
  <c r="YP51" i="4"/>
  <c r="YQ51" i="4"/>
  <c r="YR51" i="4"/>
  <c r="YS51" i="4"/>
  <c r="YT51" i="4"/>
  <c r="YU51" i="4"/>
  <c r="YV51" i="4"/>
  <c r="YW51" i="4"/>
  <c r="YX51" i="4"/>
  <c r="YY51" i="4"/>
  <c r="YZ51" i="4"/>
  <c r="ZA51" i="4"/>
  <c r="ZB51" i="4"/>
  <c r="ZC51" i="4"/>
  <c r="ZD51" i="4"/>
  <c r="ZE51" i="4"/>
  <c r="ZF51" i="4"/>
  <c r="ZG51" i="4"/>
  <c r="ZH51" i="4"/>
  <c r="ZI51" i="4"/>
  <c r="ZJ51" i="4"/>
  <c r="ZK51" i="4"/>
  <c r="ZL51" i="4"/>
  <c r="ZM51" i="4"/>
  <c r="ZN51" i="4"/>
  <c r="ZO51" i="4"/>
  <c r="ZP51" i="4"/>
  <c r="ZQ51" i="4"/>
  <c r="ZR51" i="4"/>
  <c r="ZS51" i="4"/>
  <c r="ZT51" i="4"/>
  <c r="ZU51" i="4"/>
  <c r="ZV51" i="4"/>
  <c r="ZW51" i="4"/>
  <c r="ZX51" i="4"/>
  <c r="ZY51" i="4"/>
  <c r="ZZ51" i="4"/>
  <c r="AAA51" i="4"/>
  <c r="AAB51" i="4"/>
  <c r="AAC51" i="4"/>
  <c r="AAD51" i="4"/>
  <c r="AAE51" i="4"/>
  <c r="AAF51" i="4"/>
  <c r="AAG51" i="4"/>
  <c r="AAH51" i="4"/>
  <c r="AAI51" i="4"/>
  <c r="AAJ51" i="4"/>
  <c r="AAK51" i="4"/>
  <c r="AAL51" i="4"/>
  <c r="AAM51" i="4"/>
  <c r="AAN51" i="4"/>
  <c r="AAO51" i="4"/>
  <c r="AAP51" i="4"/>
  <c r="AAQ51" i="4"/>
  <c r="AAR51" i="4"/>
  <c r="AAS51" i="4"/>
  <c r="AAT51" i="4"/>
  <c r="AAU51" i="4"/>
  <c r="AAV51" i="4"/>
  <c r="AAW51" i="4"/>
  <c r="AAX51" i="4"/>
  <c r="AAY51" i="4"/>
  <c r="AAZ51" i="4"/>
  <c r="ABA51" i="4"/>
  <c r="ABB51" i="4"/>
  <c r="ABC51" i="4"/>
  <c r="ABD51" i="4"/>
  <c r="ABE51" i="4"/>
  <c r="ABF51" i="4"/>
  <c r="ABG51" i="4"/>
  <c r="ABH51" i="4"/>
  <c r="ABI51" i="4"/>
  <c r="ABJ51" i="4"/>
  <c r="ABK51" i="4"/>
  <c r="ABL51" i="4"/>
  <c r="ABM51" i="4"/>
  <c r="ABN51" i="4"/>
  <c r="ABO51" i="4"/>
  <c r="ABP51" i="4"/>
  <c r="ABQ51" i="4"/>
  <c r="ABR51" i="4"/>
  <c r="ABS51" i="4"/>
  <c r="ABT51" i="4"/>
  <c r="ABU51" i="4"/>
  <c r="ABV51" i="4"/>
  <c r="ABW51" i="4"/>
  <c r="ABX51" i="4"/>
  <c r="ABY51" i="4"/>
  <c r="ABZ51" i="4"/>
  <c r="ACA51" i="4"/>
  <c r="ACB51" i="4"/>
  <c r="ACC51" i="4"/>
  <c r="ACD51" i="4"/>
  <c r="ACE51" i="4"/>
  <c r="ACF51" i="4"/>
  <c r="ACG51" i="4"/>
  <c r="ACH51" i="4"/>
  <c r="ACI51" i="4"/>
  <c r="ACJ51" i="4"/>
  <c r="ACK51" i="4"/>
  <c r="ACL51" i="4"/>
  <c r="ACM51" i="4"/>
  <c r="ACN51" i="4"/>
  <c r="ACO51" i="4"/>
  <c r="ACP51" i="4"/>
  <c r="ACQ51" i="4"/>
  <c r="ACR51" i="4"/>
  <c r="ACS51" i="4"/>
  <c r="ACT51" i="4"/>
  <c r="ACU51" i="4"/>
  <c r="ACV51" i="4"/>
  <c r="ACW51" i="4"/>
  <c r="ACX51" i="4"/>
  <c r="ACY51" i="4"/>
  <c r="ACZ51" i="4"/>
  <c r="ADA51" i="4"/>
  <c r="ADB51" i="4"/>
  <c r="ADC51" i="4"/>
  <c r="ADD51" i="4"/>
  <c r="ADE51" i="4"/>
  <c r="ADF51" i="4"/>
  <c r="ADG51" i="4"/>
  <c r="ADH51" i="4"/>
  <c r="ADI51" i="4"/>
  <c r="ADJ51" i="4"/>
  <c r="ADK51" i="4"/>
  <c r="ADL51" i="4"/>
  <c r="ADM51" i="4"/>
  <c r="ADN51" i="4"/>
  <c r="ADO51" i="4"/>
  <c r="ADP51" i="4"/>
  <c r="ADQ51" i="4"/>
  <c r="ADR51" i="4"/>
  <c r="ADS51" i="4"/>
  <c r="ADT51" i="4"/>
  <c r="ADU51" i="4"/>
  <c r="ADV51" i="4"/>
  <c r="ADW51" i="4"/>
  <c r="ADX51" i="4"/>
  <c r="ADY51" i="4"/>
  <c r="ADZ51" i="4"/>
  <c r="AEA51" i="4"/>
  <c r="AEB51" i="4"/>
  <c r="AEC51" i="4"/>
  <c r="AED51" i="4"/>
  <c r="AEE51" i="4"/>
  <c r="AEF51" i="4"/>
  <c r="AEG51" i="4"/>
  <c r="AEH51" i="4"/>
  <c r="AEI51" i="4"/>
  <c r="AEJ51" i="4"/>
  <c r="AEK51" i="4"/>
  <c r="AEL51" i="4"/>
  <c r="AEM51" i="4"/>
  <c r="AEN51" i="4"/>
  <c r="AEO51" i="4"/>
  <c r="AEP51" i="4"/>
  <c r="AEQ51" i="4"/>
  <c r="AER51" i="4"/>
  <c r="AES51" i="4"/>
  <c r="AET51" i="4"/>
  <c r="AEU51" i="4"/>
  <c r="AEV51" i="4"/>
  <c r="AEW51" i="4"/>
  <c r="AEX51" i="4"/>
  <c r="AEY51" i="4"/>
  <c r="AEZ51" i="4"/>
  <c r="AFA51" i="4"/>
  <c r="AFB51" i="4"/>
  <c r="AFC51" i="4"/>
  <c r="AFD51" i="4"/>
  <c r="AFE51" i="4"/>
  <c r="AFF51" i="4"/>
  <c r="AFG51" i="4"/>
  <c r="AFH51" i="4"/>
  <c r="AFI51" i="4"/>
  <c r="AFJ51" i="4"/>
  <c r="AFK51" i="4"/>
  <c r="AFL51" i="4"/>
  <c r="AFM51" i="4"/>
  <c r="AFN51" i="4"/>
  <c r="AFO51" i="4"/>
  <c r="AFP51" i="4"/>
  <c r="AFQ51" i="4"/>
  <c r="AFR51" i="4"/>
  <c r="AFS51" i="4"/>
  <c r="AFU51" i="4"/>
  <c r="AFV51" i="4"/>
  <c r="AFW51" i="4"/>
  <c r="AFX51" i="4"/>
  <c r="AFY51" i="4"/>
  <c r="AFZ51" i="4"/>
  <c r="AGA51" i="4"/>
  <c r="AGB51" i="4"/>
  <c r="AGC51" i="4"/>
  <c r="AGD51" i="4"/>
  <c r="AGE51" i="4"/>
  <c r="AGF51" i="4"/>
  <c r="AGG51" i="4"/>
  <c r="AGH51" i="4"/>
  <c r="AGI51" i="4"/>
  <c r="AGJ51" i="4"/>
  <c r="AGK51" i="4"/>
  <c r="AGL51" i="4"/>
  <c r="AGM51" i="4"/>
  <c r="YF52" i="4"/>
  <c r="YG52" i="4"/>
  <c r="YH52" i="4"/>
  <c r="YI52" i="4"/>
  <c r="YJ52" i="4"/>
  <c r="YK52" i="4"/>
  <c r="YL52" i="4"/>
  <c r="YM52" i="4"/>
  <c r="YN52" i="4"/>
  <c r="YO52" i="4"/>
  <c r="YP52" i="4"/>
  <c r="YQ52" i="4"/>
  <c r="YR52" i="4"/>
  <c r="YS52" i="4"/>
  <c r="YT52" i="4"/>
  <c r="YU52" i="4"/>
  <c r="YV52" i="4"/>
  <c r="YW52" i="4"/>
  <c r="YX52" i="4"/>
  <c r="YY52" i="4"/>
  <c r="YZ52" i="4"/>
  <c r="ZA52" i="4"/>
  <c r="ZB52" i="4"/>
  <c r="ZC52" i="4"/>
  <c r="ZD52" i="4"/>
  <c r="ZE52" i="4"/>
  <c r="ZF52" i="4"/>
  <c r="ZG52" i="4"/>
  <c r="ZH52" i="4"/>
  <c r="ZI52" i="4"/>
  <c r="ZJ52" i="4"/>
  <c r="ZK52" i="4"/>
  <c r="ZL52" i="4"/>
  <c r="ZM52" i="4"/>
  <c r="ZN52" i="4"/>
  <c r="ZO52" i="4"/>
  <c r="ZP52" i="4"/>
  <c r="ZQ52" i="4"/>
  <c r="ZR52" i="4"/>
  <c r="ZS52" i="4"/>
  <c r="ZT52" i="4"/>
  <c r="ZU52" i="4"/>
  <c r="ZV52" i="4"/>
  <c r="ZW52" i="4"/>
  <c r="ZX52" i="4"/>
  <c r="ZY52" i="4"/>
  <c r="ZZ52" i="4"/>
  <c r="AAA52" i="4"/>
  <c r="AAB52" i="4"/>
  <c r="AAC52" i="4"/>
  <c r="AAD52" i="4"/>
  <c r="AAE52" i="4"/>
  <c r="AAF52" i="4"/>
  <c r="AAG52" i="4"/>
  <c r="AAH52" i="4"/>
  <c r="AAI52" i="4"/>
  <c r="AAJ52" i="4"/>
  <c r="AAK52" i="4"/>
  <c r="AAL52" i="4"/>
  <c r="AAM52" i="4"/>
  <c r="AAN52" i="4"/>
  <c r="AAO52" i="4"/>
  <c r="AAP52" i="4"/>
  <c r="AAQ52" i="4"/>
  <c r="AAR52" i="4"/>
  <c r="AAS52" i="4"/>
  <c r="AAT52" i="4"/>
  <c r="AAU52" i="4"/>
  <c r="AAV52" i="4"/>
  <c r="AAW52" i="4"/>
  <c r="AAX52" i="4"/>
  <c r="AAY52" i="4"/>
  <c r="AAZ52" i="4"/>
  <c r="ABA52" i="4"/>
  <c r="ABB52" i="4"/>
  <c r="ABC52" i="4"/>
  <c r="ABD52" i="4"/>
  <c r="ABE52" i="4"/>
  <c r="ABF52" i="4"/>
  <c r="ABG52" i="4"/>
  <c r="ABH52" i="4"/>
  <c r="ABI52" i="4"/>
  <c r="ABJ52" i="4"/>
  <c r="ABK52" i="4"/>
  <c r="ABL52" i="4"/>
  <c r="ABM52" i="4"/>
  <c r="ABN52" i="4"/>
  <c r="ABO52" i="4"/>
  <c r="ABP52" i="4"/>
  <c r="ABQ52" i="4"/>
  <c r="ABR52" i="4"/>
  <c r="ABS52" i="4"/>
  <c r="ABT52" i="4"/>
  <c r="ABU52" i="4"/>
  <c r="ABV52" i="4"/>
  <c r="ABW52" i="4"/>
  <c r="ABX52" i="4"/>
  <c r="ABY52" i="4"/>
  <c r="ABZ52" i="4"/>
  <c r="ACA52" i="4"/>
  <c r="ACB52" i="4"/>
  <c r="ACC52" i="4"/>
  <c r="ACD52" i="4"/>
  <c r="ACE52" i="4"/>
  <c r="ACF52" i="4"/>
  <c r="ACG52" i="4"/>
  <c r="ACH52" i="4"/>
  <c r="ACI52" i="4"/>
  <c r="ACJ52" i="4"/>
  <c r="ACK52" i="4"/>
  <c r="ACL52" i="4"/>
  <c r="ACM52" i="4"/>
  <c r="ACN52" i="4"/>
  <c r="ACO52" i="4"/>
  <c r="ACP52" i="4"/>
  <c r="ACQ52" i="4"/>
  <c r="ACR52" i="4"/>
  <c r="ACS52" i="4"/>
  <c r="ACT52" i="4"/>
  <c r="ACU52" i="4"/>
  <c r="ACV52" i="4"/>
  <c r="ACW52" i="4"/>
  <c r="ACX52" i="4"/>
  <c r="ACY52" i="4"/>
  <c r="ACZ52" i="4"/>
  <c r="ADA52" i="4"/>
  <c r="ADB52" i="4"/>
  <c r="ADC52" i="4"/>
  <c r="ADD52" i="4"/>
  <c r="ADE52" i="4"/>
  <c r="ADF52" i="4"/>
  <c r="ADG52" i="4"/>
  <c r="ADH52" i="4"/>
  <c r="ADI52" i="4"/>
  <c r="ADJ52" i="4"/>
  <c r="ADK52" i="4"/>
  <c r="ADL52" i="4"/>
  <c r="ADM52" i="4"/>
  <c r="ADN52" i="4"/>
  <c r="ADO52" i="4"/>
  <c r="ADP52" i="4"/>
  <c r="ADQ52" i="4"/>
  <c r="ADR52" i="4"/>
  <c r="ADS52" i="4"/>
  <c r="ADT52" i="4"/>
  <c r="ADU52" i="4"/>
  <c r="ADV52" i="4"/>
  <c r="ADW52" i="4"/>
  <c r="ADX52" i="4"/>
  <c r="ADY52" i="4"/>
  <c r="ADZ52" i="4"/>
  <c r="AEA52" i="4"/>
  <c r="AEB52" i="4"/>
  <c r="AEC52" i="4"/>
  <c r="AED52" i="4"/>
  <c r="AEE52" i="4"/>
  <c r="AEF52" i="4"/>
  <c r="AEG52" i="4"/>
  <c r="AEH52" i="4"/>
  <c r="AEI52" i="4"/>
  <c r="AEJ52" i="4"/>
  <c r="AEK52" i="4"/>
  <c r="AEL52" i="4"/>
  <c r="AEM52" i="4"/>
  <c r="AEN52" i="4"/>
  <c r="AEO52" i="4"/>
  <c r="AEP52" i="4"/>
  <c r="AEQ52" i="4"/>
  <c r="AER52" i="4"/>
  <c r="AES52" i="4"/>
  <c r="AET52" i="4"/>
  <c r="AEU52" i="4"/>
  <c r="AEV52" i="4"/>
  <c r="AEW52" i="4"/>
  <c r="AEX52" i="4"/>
  <c r="AEY52" i="4"/>
  <c r="AEZ52" i="4"/>
  <c r="AFA52" i="4"/>
  <c r="AFB52" i="4"/>
  <c r="AFC52" i="4"/>
  <c r="AFD52" i="4"/>
  <c r="AFE52" i="4"/>
  <c r="AFF52" i="4"/>
  <c r="AFG52" i="4"/>
  <c r="AFH52" i="4"/>
  <c r="AFI52" i="4"/>
  <c r="AFJ52" i="4"/>
  <c r="AFK52" i="4"/>
  <c r="AFL52" i="4"/>
  <c r="AFM52" i="4"/>
  <c r="AFN52" i="4"/>
  <c r="AFO52" i="4"/>
  <c r="AFP52" i="4"/>
  <c r="AFQ52" i="4"/>
  <c r="AFR52" i="4"/>
  <c r="AFS52" i="4"/>
  <c r="AFU52" i="4"/>
  <c r="AFV52" i="4"/>
  <c r="AFW52" i="4"/>
  <c r="AFX52" i="4"/>
  <c r="AFY52" i="4"/>
  <c r="AFZ52" i="4"/>
  <c r="AGA52" i="4"/>
  <c r="AGB52" i="4"/>
  <c r="AGC52" i="4"/>
  <c r="AGD52" i="4"/>
  <c r="AGE52" i="4"/>
  <c r="AGF52" i="4"/>
  <c r="AGG52" i="4"/>
  <c r="AGH52" i="4"/>
  <c r="AGI52" i="4"/>
  <c r="AGJ52" i="4"/>
  <c r="AGK52" i="4"/>
  <c r="AGL52" i="4"/>
  <c r="AGM52" i="4"/>
  <c r="YF53" i="4"/>
  <c r="YG53" i="4"/>
  <c r="YH53" i="4"/>
  <c r="YI53" i="4"/>
  <c r="YJ53" i="4"/>
  <c r="YK53" i="4"/>
  <c r="YL53" i="4"/>
  <c r="YM53" i="4"/>
  <c r="YN53" i="4"/>
  <c r="YO53" i="4"/>
  <c r="YP53" i="4"/>
  <c r="YQ53" i="4"/>
  <c r="YR53" i="4"/>
  <c r="YS53" i="4"/>
  <c r="YT53" i="4"/>
  <c r="YU53" i="4"/>
  <c r="YV53" i="4"/>
  <c r="YW53" i="4"/>
  <c r="YX53" i="4"/>
  <c r="YY53" i="4"/>
  <c r="YZ53" i="4"/>
  <c r="ZA53" i="4"/>
  <c r="ZB53" i="4"/>
  <c r="ZC53" i="4"/>
  <c r="ZD53" i="4"/>
  <c r="ZE53" i="4"/>
  <c r="ZF53" i="4"/>
  <c r="ZG53" i="4"/>
  <c r="ZH53" i="4"/>
  <c r="ZI53" i="4"/>
  <c r="ZJ53" i="4"/>
  <c r="ZK53" i="4"/>
  <c r="ZL53" i="4"/>
  <c r="ZM53" i="4"/>
  <c r="ZN53" i="4"/>
  <c r="ZO53" i="4"/>
  <c r="ZP53" i="4"/>
  <c r="ZQ53" i="4"/>
  <c r="ZR53" i="4"/>
  <c r="ZS53" i="4"/>
  <c r="ZT53" i="4"/>
  <c r="ZU53" i="4"/>
  <c r="ZV53" i="4"/>
  <c r="ZW53" i="4"/>
  <c r="ZX53" i="4"/>
  <c r="ZY53" i="4"/>
  <c r="ZZ53" i="4"/>
  <c r="AAA53" i="4"/>
  <c r="AAB53" i="4"/>
  <c r="AAC53" i="4"/>
  <c r="AAD53" i="4"/>
  <c r="AAE53" i="4"/>
  <c r="AAF53" i="4"/>
  <c r="AAG53" i="4"/>
  <c r="AAH53" i="4"/>
  <c r="AAI53" i="4"/>
  <c r="AAJ53" i="4"/>
  <c r="AAK53" i="4"/>
  <c r="AAL53" i="4"/>
  <c r="AAM53" i="4"/>
  <c r="AAN53" i="4"/>
  <c r="AAO53" i="4"/>
  <c r="AAP53" i="4"/>
  <c r="AAQ53" i="4"/>
  <c r="AAR53" i="4"/>
  <c r="AAS53" i="4"/>
  <c r="AAT53" i="4"/>
  <c r="AAU53" i="4"/>
  <c r="AAV53" i="4"/>
  <c r="AAW53" i="4"/>
  <c r="AAX53" i="4"/>
  <c r="AAY53" i="4"/>
  <c r="AAZ53" i="4"/>
  <c r="ABA53" i="4"/>
  <c r="ABB53" i="4"/>
  <c r="ABC53" i="4"/>
  <c r="ABD53" i="4"/>
  <c r="ABE53" i="4"/>
  <c r="ABF53" i="4"/>
  <c r="ABG53" i="4"/>
  <c r="ABH53" i="4"/>
  <c r="ABI53" i="4"/>
  <c r="ABJ53" i="4"/>
  <c r="ABK53" i="4"/>
  <c r="ABL53" i="4"/>
  <c r="ABM53" i="4"/>
  <c r="ABN53" i="4"/>
  <c r="ABO53" i="4"/>
  <c r="ABP53" i="4"/>
  <c r="ABQ53" i="4"/>
  <c r="ABR53" i="4"/>
  <c r="ABS53" i="4"/>
  <c r="ABT53" i="4"/>
  <c r="ABU53" i="4"/>
  <c r="ABV53" i="4"/>
  <c r="ABW53" i="4"/>
  <c r="ABX53" i="4"/>
  <c r="ABY53" i="4"/>
  <c r="ABZ53" i="4"/>
  <c r="ACA53" i="4"/>
  <c r="ACB53" i="4"/>
  <c r="ACC53" i="4"/>
  <c r="ACD53" i="4"/>
  <c r="ACE53" i="4"/>
  <c r="ACF53" i="4"/>
  <c r="ACG53" i="4"/>
  <c r="ACH53" i="4"/>
  <c r="ACI53" i="4"/>
  <c r="ACJ53" i="4"/>
  <c r="ACK53" i="4"/>
  <c r="ACL53" i="4"/>
  <c r="ACM53" i="4"/>
  <c r="ACN53" i="4"/>
  <c r="ACO53" i="4"/>
  <c r="ACP53" i="4"/>
  <c r="ACQ53" i="4"/>
  <c r="ACR53" i="4"/>
  <c r="ACS53" i="4"/>
  <c r="ACT53" i="4"/>
  <c r="ACU53" i="4"/>
  <c r="ACV53" i="4"/>
  <c r="ACW53" i="4"/>
  <c r="ACX53" i="4"/>
  <c r="ACY53" i="4"/>
  <c r="ACZ53" i="4"/>
  <c r="ADA53" i="4"/>
  <c r="ADB53" i="4"/>
  <c r="ADC53" i="4"/>
  <c r="ADD53" i="4"/>
  <c r="ADE53" i="4"/>
  <c r="ADF53" i="4"/>
  <c r="ADG53" i="4"/>
  <c r="ADH53" i="4"/>
  <c r="ADI53" i="4"/>
  <c r="ADJ53" i="4"/>
  <c r="ADK53" i="4"/>
  <c r="ADL53" i="4"/>
  <c r="ADM53" i="4"/>
  <c r="ADN53" i="4"/>
  <c r="ADO53" i="4"/>
  <c r="ADP53" i="4"/>
  <c r="ADQ53" i="4"/>
  <c r="ADR53" i="4"/>
  <c r="ADS53" i="4"/>
  <c r="ADT53" i="4"/>
  <c r="ADU53" i="4"/>
  <c r="ADV53" i="4"/>
  <c r="ADW53" i="4"/>
  <c r="ADX53" i="4"/>
  <c r="ADY53" i="4"/>
  <c r="ADZ53" i="4"/>
  <c r="AEA53" i="4"/>
  <c r="AEB53" i="4"/>
  <c r="AEC53" i="4"/>
  <c r="AED53" i="4"/>
  <c r="AEE53" i="4"/>
  <c r="AEF53" i="4"/>
  <c r="AEG53" i="4"/>
  <c r="AEH53" i="4"/>
  <c r="AEI53" i="4"/>
  <c r="AEJ53" i="4"/>
  <c r="AEK53" i="4"/>
  <c r="AEL53" i="4"/>
  <c r="AEM53" i="4"/>
  <c r="AEN53" i="4"/>
  <c r="AEO53" i="4"/>
  <c r="AEP53" i="4"/>
  <c r="AEQ53" i="4"/>
  <c r="AER53" i="4"/>
  <c r="AES53" i="4"/>
  <c r="AET53" i="4"/>
  <c r="AEU53" i="4"/>
  <c r="AEV53" i="4"/>
  <c r="AEW53" i="4"/>
  <c r="AEX53" i="4"/>
  <c r="AEY53" i="4"/>
  <c r="AEZ53" i="4"/>
  <c r="AFA53" i="4"/>
  <c r="AFB53" i="4"/>
  <c r="AFC53" i="4"/>
  <c r="AFD53" i="4"/>
  <c r="AFE53" i="4"/>
  <c r="AFF53" i="4"/>
  <c r="AFG53" i="4"/>
  <c r="AFH53" i="4"/>
  <c r="AFI53" i="4"/>
  <c r="AFJ53" i="4"/>
  <c r="AFK53" i="4"/>
  <c r="AFL53" i="4"/>
  <c r="AFM53" i="4"/>
  <c r="AFN53" i="4"/>
  <c r="AFO53" i="4"/>
  <c r="AFP53" i="4"/>
  <c r="AFQ53" i="4"/>
  <c r="AFR53" i="4"/>
  <c r="AFS53" i="4"/>
  <c r="AFU53" i="4"/>
  <c r="AFV53" i="4"/>
  <c r="AFW53" i="4"/>
  <c r="AFX53" i="4"/>
  <c r="AFY53" i="4"/>
  <c r="AFZ53" i="4"/>
  <c r="AGA53" i="4"/>
  <c r="AGB53" i="4"/>
  <c r="AGC53" i="4"/>
  <c r="AGD53" i="4"/>
  <c r="AGE53" i="4"/>
  <c r="AGF53" i="4"/>
  <c r="AGG53" i="4"/>
  <c r="AGH53" i="4"/>
  <c r="AGI53" i="4"/>
  <c r="AGJ53" i="4"/>
  <c r="AGK53" i="4"/>
  <c r="AGL53" i="4"/>
  <c r="AGM53" i="4"/>
  <c r="YG54" i="4"/>
  <c r="YH54" i="4"/>
  <c r="YI54" i="4"/>
  <c r="YK54" i="4"/>
  <c r="YL54" i="4"/>
  <c r="YM54" i="4"/>
  <c r="YN54" i="4"/>
  <c r="YO54" i="4"/>
  <c r="YP54" i="4"/>
  <c r="YQ54" i="4"/>
  <c r="YR54" i="4"/>
  <c r="YS54" i="4"/>
  <c r="YT54" i="4"/>
  <c r="YU54" i="4"/>
  <c r="YV54" i="4"/>
  <c r="YW54" i="4"/>
  <c r="YX54" i="4"/>
  <c r="YY54" i="4"/>
  <c r="YZ54" i="4"/>
  <c r="ZA54" i="4"/>
  <c r="ZB54" i="4"/>
  <c r="ZC54" i="4"/>
  <c r="ZD54" i="4"/>
  <c r="ZE54" i="4"/>
  <c r="ZF54" i="4"/>
  <c r="ZG54" i="4"/>
  <c r="ZH54" i="4"/>
  <c r="ZI54" i="4"/>
  <c r="ZJ54" i="4"/>
  <c r="ZK54" i="4"/>
  <c r="ZL54" i="4"/>
  <c r="ZM54" i="4"/>
  <c r="ZN54" i="4"/>
  <c r="ZO54" i="4"/>
  <c r="ZP54" i="4"/>
  <c r="ZQ54" i="4"/>
  <c r="ZR54" i="4"/>
  <c r="ZS54" i="4"/>
  <c r="ZT54" i="4"/>
  <c r="ZU54" i="4"/>
  <c r="ZV54" i="4"/>
  <c r="ZW54" i="4"/>
  <c r="ZX54" i="4"/>
  <c r="ZY54" i="4"/>
  <c r="ZZ54" i="4"/>
  <c r="AAA54" i="4"/>
  <c r="AAB54" i="4"/>
  <c r="AAC54" i="4"/>
  <c r="AAD54" i="4"/>
  <c r="AAE54" i="4"/>
  <c r="AAF54" i="4"/>
  <c r="AAG54" i="4"/>
  <c r="AAH54" i="4"/>
  <c r="AAI54" i="4"/>
  <c r="AAJ54" i="4"/>
  <c r="AAK54" i="4"/>
  <c r="AAL54" i="4"/>
  <c r="AAM54" i="4"/>
  <c r="AAN54" i="4"/>
  <c r="AAO54" i="4"/>
  <c r="AAP54" i="4"/>
  <c r="AAQ54" i="4"/>
  <c r="AAR54" i="4"/>
  <c r="AAS54" i="4"/>
  <c r="AAT54" i="4"/>
  <c r="AAU54" i="4"/>
  <c r="AAV54" i="4"/>
  <c r="AAW54" i="4"/>
  <c r="AAX54" i="4"/>
  <c r="AAY54" i="4"/>
  <c r="AAZ54" i="4"/>
  <c r="ABA54" i="4"/>
  <c r="ABB54" i="4"/>
  <c r="ABC54" i="4"/>
  <c r="ABD54" i="4"/>
  <c r="ABE54" i="4"/>
  <c r="ABF54" i="4"/>
  <c r="ABG54" i="4"/>
  <c r="ABH54" i="4"/>
  <c r="ABI54" i="4"/>
  <c r="ABJ54" i="4"/>
  <c r="ABK54" i="4"/>
  <c r="ABL54" i="4"/>
  <c r="ABM54" i="4"/>
  <c r="ABN54" i="4"/>
  <c r="ABO54" i="4"/>
  <c r="ABP54" i="4"/>
  <c r="ABQ54" i="4"/>
  <c r="ABR54" i="4"/>
  <c r="ABS54" i="4"/>
  <c r="ABT54" i="4"/>
  <c r="ABU54" i="4"/>
  <c r="ABV54" i="4"/>
  <c r="ABW54" i="4"/>
  <c r="ABX54" i="4"/>
  <c r="ABY54" i="4"/>
  <c r="ABZ54" i="4"/>
  <c r="ACA54" i="4"/>
  <c r="ACB54" i="4"/>
  <c r="ACC54" i="4"/>
  <c r="ACD54" i="4"/>
  <c r="ACE54" i="4"/>
  <c r="ACF54" i="4"/>
  <c r="ACG54" i="4"/>
  <c r="ACH54" i="4"/>
  <c r="ACI54" i="4"/>
  <c r="ACJ54" i="4"/>
  <c r="ACK54" i="4"/>
  <c r="ACL54" i="4"/>
  <c r="ACM54" i="4"/>
  <c r="ACN54" i="4"/>
  <c r="ACO54" i="4"/>
  <c r="ACP54" i="4"/>
  <c r="ACQ54" i="4"/>
  <c r="ACR54" i="4"/>
  <c r="ACS54" i="4"/>
  <c r="ACT54" i="4"/>
  <c r="ACU54" i="4"/>
  <c r="ACV54" i="4"/>
  <c r="ACW54" i="4"/>
  <c r="ACX54" i="4"/>
  <c r="ACY54" i="4"/>
  <c r="ACZ54" i="4"/>
  <c r="ADA54" i="4"/>
  <c r="ADB54" i="4"/>
  <c r="ADC54" i="4"/>
  <c r="ADD54" i="4"/>
  <c r="ADE54" i="4"/>
  <c r="ADF54" i="4"/>
  <c r="ADG54" i="4"/>
  <c r="ADH54" i="4"/>
  <c r="ADI54" i="4"/>
  <c r="ADJ54" i="4"/>
  <c r="ADK54" i="4"/>
  <c r="ADL54" i="4"/>
  <c r="ADM54" i="4"/>
  <c r="ADN54" i="4"/>
  <c r="ADO54" i="4"/>
  <c r="ADP54" i="4"/>
  <c r="ADQ54" i="4"/>
  <c r="ADR54" i="4"/>
  <c r="ADS54" i="4"/>
  <c r="ADT54" i="4"/>
  <c r="ADU54" i="4"/>
  <c r="ADV54" i="4"/>
  <c r="ADW54" i="4"/>
  <c r="ADX54" i="4"/>
  <c r="ADY54" i="4"/>
  <c r="ADZ54" i="4"/>
  <c r="AEA54" i="4"/>
  <c r="AEB54" i="4"/>
  <c r="AEC54" i="4"/>
  <c r="AED54" i="4"/>
  <c r="AEE54" i="4"/>
  <c r="AEF54" i="4"/>
  <c r="AEG54" i="4"/>
  <c r="AEH54" i="4"/>
  <c r="AEI54" i="4"/>
  <c r="AEJ54" i="4"/>
  <c r="AEK54" i="4"/>
  <c r="AEL54" i="4"/>
  <c r="AEM54" i="4"/>
  <c r="AEN54" i="4"/>
  <c r="AEO54" i="4"/>
  <c r="AEP54" i="4"/>
  <c r="AEQ54" i="4"/>
  <c r="AER54" i="4"/>
  <c r="AES54" i="4"/>
  <c r="AET54" i="4"/>
  <c r="AEU54" i="4"/>
  <c r="AEV54" i="4"/>
  <c r="AEW54" i="4"/>
  <c r="AEX54" i="4"/>
  <c r="AEY54" i="4"/>
  <c r="AEZ54" i="4"/>
  <c r="AFA54" i="4"/>
  <c r="AFB54" i="4"/>
  <c r="AFC54" i="4"/>
  <c r="AFD54" i="4"/>
  <c r="AFE54" i="4"/>
  <c r="AFF54" i="4"/>
  <c r="AFG54" i="4"/>
  <c r="AFH54" i="4"/>
  <c r="AFI54" i="4"/>
  <c r="AFJ54" i="4"/>
  <c r="AFK54" i="4"/>
  <c r="AFL54" i="4"/>
  <c r="AFM54" i="4"/>
  <c r="AFN54" i="4"/>
  <c r="AFO54" i="4"/>
  <c r="AFP54" i="4"/>
  <c r="AFQ54" i="4"/>
  <c r="AFR54" i="4"/>
  <c r="AFS54" i="4"/>
  <c r="AFU54" i="4"/>
  <c r="AFV54" i="4"/>
  <c r="AFW54" i="4"/>
  <c r="AFX54" i="4"/>
  <c r="AFY54" i="4"/>
  <c r="AFZ54" i="4"/>
  <c r="AGA54" i="4"/>
  <c r="AGB54" i="4"/>
  <c r="AGC54" i="4"/>
  <c r="AGD54" i="4"/>
  <c r="AGE54" i="4"/>
  <c r="AGF54" i="4"/>
  <c r="AGG54" i="4"/>
  <c r="AGH54" i="4"/>
  <c r="AGI54" i="4"/>
  <c r="AGJ54" i="4"/>
  <c r="AGK54" i="4"/>
  <c r="AGL54" i="4"/>
  <c r="AGM54" i="4"/>
  <c r="YG55" i="4"/>
  <c r="YH55" i="4"/>
  <c r="YI55" i="4"/>
  <c r="YK55" i="4"/>
  <c r="YL55" i="4"/>
  <c r="YM55" i="4"/>
  <c r="YN55" i="4"/>
  <c r="YO55" i="4"/>
  <c r="YP55" i="4"/>
  <c r="YQ55" i="4"/>
  <c r="YR55" i="4"/>
  <c r="YS55" i="4"/>
  <c r="YT55" i="4"/>
  <c r="YU55" i="4"/>
  <c r="YV55" i="4"/>
  <c r="YW55" i="4"/>
  <c r="YX55" i="4"/>
  <c r="YY55" i="4"/>
  <c r="YZ55" i="4"/>
  <c r="ZA55" i="4"/>
  <c r="ZB55" i="4"/>
  <c r="ZC55" i="4"/>
  <c r="ZD55" i="4"/>
  <c r="ZE55" i="4"/>
  <c r="ZF55" i="4"/>
  <c r="ZG55" i="4"/>
  <c r="ZH55" i="4"/>
  <c r="ZI55" i="4"/>
  <c r="ZJ55" i="4"/>
  <c r="ZK55" i="4"/>
  <c r="ZL55" i="4"/>
  <c r="ZM55" i="4"/>
  <c r="ZN55" i="4"/>
  <c r="ZO55" i="4"/>
  <c r="ZP55" i="4"/>
  <c r="ZQ55" i="4"/>
  <c r="ZR55" i="4"/>
  <c r="ZS55" i="4"/>
  <c r="ZT55" i="4"/>
  <c r="ZU55" i="4"/>
  <c r="ZV55" i="4"/>
  <c r="ZW55" i="4"/>
  <c r="ZX55" i="4"/>
  <c r="ZY55" i="4"/>
  <c r="ZZ55" i="4"/>
  <c r="AAA55" i="4"/>
  <c r="AAB55" i="4"/>
  <c r="AAC55" i="4"/>
  <c r="AAD55" i="4"/>
  <c r="AAE55" i="4"/>
  <c r="AAF55" i="4"/>
  <c r="AAG55" i="4"/>
  <c r="AAH55" i="4"/>
  <c r="AAI55" i="4"/>
  <c r="AAJ55" i="4"/>
  <c r="AAK55" i="4"/>
  <c r="AAL55" i="4"/>
  <c r="AAM55" i="4"/>
  <c r="AAN55" i="4"/>
  <c r="AAO55" i="4"/>
  <c r="AAP55" i="4"/>
  <c r="AAQ55" i="4"/>
  <c r="AAR55" i="4"/>
  <c r="AAS55" i="4"/>
  <c r="AAT55" i="4"/>
  <c r="AAU55" i="4"/>
  <c r="AAV55" i="4"/>
  <c r="AAW55" i="4"/>
  <c r="AAX55" i="4"/>
  <c r="AAY55" i="4"/>
  <c r="AAZ55" i="4"/>
  <c r="ABA55" i="4"/>
  <c r="ABB55" i="4"/>
  <c r="ABC55" i="4"/>
  <c r="ABD55" i="4"/>
  <c r="ABE55" i="4"/>
  <c r="ABF55" i="4"/>
  <c r="ABG55" i="4"/>
  <c r="ABH55" i="4"/>
  <c r="ABI55" i="4"/>
  <c r="ABJ55" i="4"/>
  <c r="ABK55" i="4"/>
  <c r="ABL55" i="4"/>
  <c r="ABM55" i="4"/>
  <c r="ABN55" i="4"/>
  <c r="ABO55" i="4"/>
  <c r="ABP55" i="4"/>
  <c r="ABQ55" i="4"/>
  <c r="ABR55" i="4"/>
  <c r="ABS55" i="4"/>
  <c r="ABT55" i="4"/>
  <c r="ABU55" i="4"/>
  <c r="ABV55" i="4"/>
  <c r="ABW55" i="4"/>
  <c r="ABX55" i="4"/>
  <c r="ABY55" i="4"/>
  <c r="ABZ55" i="4"/>
  <c r="ACA55" i="4"/>
  <c r="ACB55" i="4"/>
  <c r="ACC55" i="4"/>
  <c r="ACD55" i="4"/>
  <c r="ACE55" i="4"/>
  <c r="ACF55" i="4"/>
  <c r="ACG55" i="4"/>
  <c r="ACH55" i="4"/>
  <c r="ACI55" i="4"/>
  <c r="ACJ55" i="4"/>
  <c r="ACK55" i="4"/>
  <c r="ACL55" i="4"/>
  <c r="ACM55" i="4"/>
  <c r="ACN55" i="4"/>
  <c r="ACO55" i="4"/>
  <c r="ACP55" i="4"/>
  <c r="ACQ55" i="4"/>
  <c r="ACR55" i="4"/>
  <c r="ACS55" i="4"/>
  <c r="ACT55" i="4"/>
  <c r="ACU55" i="4"/>
  <c r="ACV55" i="4"/>
  <c r="ACW55" i="4"/>
  <c r="ACX55" i="4"/>
  <c r="ACY55" i="4"/>
  <c r="ACZ55" i="4"/>
  <c r="ADA55" i="4"/>
  <c r="ADB55" i="4"/>
  <c r="ADC55" i="4"/>
  <c r="ADD55" i="4"/>
  <c r="ADE55" i="4"/>
  <c r="ADF55" i="4"/>
  <c r="ADG55" i="4"/>
  <c r="ADH55" i="4"/>
  <c r="ADI55" i="4"/>
  <c r="ADJ55" i="4"/>
  <c r="ADK55" i="4"/>
  <c r="ADL55" i="4"/>
  <c r="ADM55" i="4"/>
  <c r="ADN55" i="4"/>
  <c r="ADO55" i="4"/>
  <c r="ADP55" i="4"/>
  <c r="ADQ55" i="4"/>
  <c r="ADR55" i="4"/>
  <c r="ADS55" i="4"/>
  <c r="ADT55" i="4"/>
  <c r="ADU55" i="4"/>
  <c r="ADV55" i="4"/>
  <c r="ADW55" i="4"/>
  <c r="ADX55" i="4"/>
  <c r="ADY55" i="4"/>
  <c r="ADZ55" i="4"/>
  <c r="AEA55" i="4"/>
  <c r="AEB55" i="4"/>
  <c r="AEC55" i="4"/>
  <c r="AED55" i="4"/>
  <c r="AEE55" i="4"/>
  <c r="AEF55" i="4"/>
  <c r="AEG55" i="4"/>
  <c r="AEH55" i="4"/>
  <c r="AEI55" i="4"/>
  <c r="AEJ55" i="4"/>
  <c r="AEK55" i="4"/>
  <c r="AEL55" i="4"/>
  <c r="AEM55" i="4"/>
  <c r="AEN55" i="4"/>
  <c r="AEO55" i="4"/>
  <c r="AEP55" i="4"/>
  <c r="AEQ55" i="4"/>
  <c r="AER55" i="4"/>
  <c r="AES55" i="4"/>
  <c r="AET55" i="4"/>
  <c r="AEU55" i="4"/>
  <c r="AEV55" i="4"/>
  <c r="AEW55" i="4"/>
  <c r="AEX55" i="4"/>
  <c r="AEY55" i="4"/>
  <c r="AEZ55" i="4"/>
  <c r="AFA55" i="4"/>
  <c r="AFB55" i="4"/>
  <c r="AFC55" i="4"/>
  <c r="AFD55" i="4"/>
  <c r="AFE55" i="4"/>
  <c r="AFF55" i="4"/>
  <c r="AFG55" i="4"/>
  <c r="AFH55" i="4"/>
  <c r="AFI55" i="4"/>
  <c r="AFJ55" i="4"/>
  <c r="AFK55" i="4"/>
  <c r="AFL55" i="4"/>
  <c r="AFM55" i="4"/>
  <c r="AFN55" i="4"/>
  <c r="AFO55" i="4"/>
  <c r="AFP55" i="4"/>
  <c r="AFQ55" i="4"/>
  <c r="AFR55" i="4"/>
  <c r="AFS55" i="4"/>
  <c r="AFU55" i="4"/>
  <c r="AFV55" i="4"/>
  <c r="AFW55" i="4"/>
  <c r="AFX55" i="4"/>
  <c r="AFY55" i="4"/>
  <c r="AFZ55" i="4"/>
  <c r="AGA55" i="4"/>
  <c r="AGB55" i="4"/>
  <c r="AGC55" i="4"/>
  <c r="AGD55" i="4"/>
  <c r="AGE55" i="4"/>
  <c r="AGF55" i="4"/>
  <c r="AGG55" i="4"/>
  <c r="AGH55" i="4"/>
  <c r="AGI55" i="4"/>
  <c r="AGJ55" i="4"/>
  <c r="AGK55" i="4"/>
  <c r="AGL55" i="4"/>
  <c r="AGM55" i="4"/>
  <c r="YF56" i="4"/>
  <c r="YG56" i="4"/>
  <c r="YH56" i="4"/>
  <c r="YI56" i="4"/>
  <c r="YJ56" i="4"/>
  <c r="YK56" i="4"/>
  <c r="YL56" i="4"/>
  <c r="YM56" i="4"/>
  <c r="YN56" i="4"/>
  <c r="YO56" i="4"/>
  <c r="YP56" i="4"/>
  <c r="YQ56" i="4"/>
  <c r="YR56" i="4"/>
  <c r="YS56" i="4"/>
  <c r="YT56" i="4"/>
  <c r="YU56" i="4"/>
  <c r="YV56" i="4"/>
  <c r="YW56" i="4"/>
  <c r="YX56" i="4"/>
  <c r="YY56" i="4"/>
  <c r="YZ56" i="4"/>
  <c r="ZA56" i="4"/>
  <c r="ZB56" i="4"/>
  <c r="ZC56" i="4"/>
  <c r="ZD56" i="4"/>
  <c r="ZE56" i="4"/>
  <c r="ZF56" i="4"/>
  <c r="ZG56" i="4"/>
  <c r="ZH56" i="4"/>
  <c r="ZI56" i="4"/>
  <c r="ZJ56" i="4"/>
  <c r="ZK56" i="4"/>
  <c r="ZL56" i="4"/>
  <c r="ZM56" i="4"/>
  <c r="ZN56" i="4"/>
  <c r="ZO56" i="4"/>
  <c r="ZP56" i="4"/>
  <c r="ZQ56" i="4"/>
  <c r="ZR56" i="4"/>
  <c r="ZS56" i="4"/>
  <c r="ZT56" i="4"/>
  <c r="ZU56" i="4"/>
  <c r="ZV56" i="4"/>
  <c r="ZW56" i="4"/>
  <c r="ZX56" i="4"/>
  <c r="ZY56" i="4"/>
  <c r="ZZ56" i="4"/>
  <c r="AAA56" i="4"/>
  <c r="AAB56" i="4"/>
  <c r="AAC56" i="4"/>
  <c r="AAD56" i="4"/>
  <c r="AAE56" i="4"/>
  <c r="AAF56" i="4"/>
  <c r="AAG56" i="4"/>
  <c r="AAH56" i="4"/>
  <c r="AAI56" i="4"/>
  <c r="AAJ56" i="4"/>
  <c r="AAK56" i="4"/>
  <c r="AAL56" i="4"/>
  <c r="AAM56" i="4"/>
  <c r="AAN56" i="4"/>
  <c r="AAO56" i="4"/>
  <c r="AAP56" i="4"/>
  <c r="AAQ56" i="4"/>
  <c r="AAR56" i="4"/>
  <c r="AAS56" i="4"/>
  <c r="AAT56" i="4"/>
  <c r="AAU56" i="4"/>
  <c r="AAV56" i="4"/>
  <c r="AAW56" i="4"/>
  <c r="AAX56" i="4"/>
  <c r="AAY56" i="4"/>
  <c r="AAZ56" i="4"/>
  <c r="ABA56" i="4"/>
  <c r="ABB56" i="4"/>
  <c r="ABC56" i="4"/>
  <c r="ABD56" i="4"/>
  <c r="ABE56" i="4"/>
  <c r="ABF56" i="4"/>
  <c r="ABG56" i="4"/>
  <c r="ABH56" i="4"/>
  <c r="ABI56" i="4"/>
  <c r="ABJ56" i="4"/>
  <c r="ABK56" i="4"/>
  <c r="ABL56" i="4"/>
  <c r="ABM56" i="4"/>
  <c r="ABN56" i="4"/>
  <c r="ABO56" i="4"/>
  <c r="ABP56" i="4"/>
  <c r="ABQ56" i="4"/>
  <c r="ABR56" i="4"/>
  <c r="ABS56" i="4"/>
  <c r="ABT56" i="4"/>
  <c r="ABU56" i="4"/>
  <c r="ABV56" i="4"/>
  <c r="ABW56" i="4"/>
  <c r="ABX56" i="4"/>
  <c r="ABY56" i="4"/>
  <c r="ABZ56" i="4"/>
  <c r="ACA56" i="4"/>
  <c r="ACB56" i="4"/>
  <c r="ACC56" i="4"/>
  <c r="ACD56" i="4"/>
  <c r="ACE56" i="4"/>
  <c r="ACF56" i="4"/>
  <c r="ACG56" i="4"/>
  <c r="ACH56" i="4"/>
  <c r="ACI56" i="4"/>
  <c r="ACJ56" i="4"/>
  <c r="ACK56" i="4"/>
  <c r="ACL56" i="4"/>
  <c r="ACM56" i="4"/>
  <c r="ACN56" i="4"/>
  <c r="ACO56" i="4"/>
  <c r="ACP56" i="4"/>
  <c r="ACQ56" i="4"/>
  <c r="ACR56" i="4"/>
  <c r="ACS56" i="4"/>
  <c r="ACT56" i="4"/>
  <c r="ACU56" i="4"/>
  <c r="ACV56" i="4"/>
  <c r="ACW56" i="4"/>
  <c r="ACX56" i="4"/>
  <c r="ACY56" i="4"/>
  <c r="ACZ56" i="4"/>
  <c r="ADA56" i="4"/>
  <c r="ADB56" i="4"/>
  <c r="ADC56" i="4"/>
  <c r="ADD56" i="4"/>
  <c r="ADE56" i="4"/>
  <c r="ADF56" i="4"/>
  <c r="ADG56" i="4"/>
  <c r="ADH56" i="4"/>
  <c r="ADI56" i="4"/>
  <c r="ADJ56" i="4"/>
  <c r="ADK56" i="4"/>
  <c r="ADL56" i="4"/>
  <c r="ADM56" i="4"/>
  <c r="ADN56" i="4"/>
  <c r="ADO56" i="4"/>
  <c r="ADP56" i="4"/>
  <c r="ADQ56" i="4"/>
  <c r="ADR56" i="4"/>
  <c r="ADS56" i="4"/>
  <c r="ADT56" i="4"/>
  <c r="ADU56" i="4"/>
  <c r="ADV56" i="4"/>
  <c r="ADW56" i="4"/>
  <c r="ADX56" i="4"/>
  <c r="ADY56" i="4"/>
  <c r="ADZ56" i="4"/>
  <c r="AEA56" i="4"/>
  <c r="AEB56" i="4"/>
  <c r="AEC56" i="4"/>
  <c r="AED56" i="4"/>
  <c r="AEE56" i="4"/>
  <c r="AEF56" i="4"/>
  <c r="AEG56" i="4"/>
  <c r="AEH56" i="4"/>
  <c r="AEI56" i="4"/>
  <c r="AEJ56" i="4"/>
  <c r="AEK56" i="4"/>
  <c r="AEL56" i="4"/>
  <c r="AEM56" i="4"/>
  <c r="AEN56" i="4"/>
  <c r="AEO56" i="4"/>
  <c r="AEP56" i="4"/>
  <c r="AEQ56" i="4"/>
  <c r="AER56" i="4"/>
  <c r="AES56" i="4"/>
  <c r="AET56" i="4"/>
  <c r="AEU56" i="4"/>
  <c r="AEV56" i="4"/>
  <c r="AEW56" i="4"/>
  <c r="AEX56" i="4"/>
  <c r="AEY56" i="4"/>
  <c r="AEZ56" i="4"/>
  <c r="AFA56" i="4"/>
  <c r="AFB56" i="4"/>
  <c r="AFC56" i="4"/>
  <c r="AFD56" i="4"/>
  <c r="AFE56" i="4"/>
  <c r="AFF56" i="4"/>
  <c r="AFG56" i="4"/>
  <c r="AFH56" i="4"/>
  <c r="AFI56" i="4"/>
  <c r="AFJ56" i="4"/>
  <c r="AFK56" i="4"/>
  <c r="AFL56" i="4"/>
  <c r="AFM56" i="4"/>
  <c r="AFN56" i="4"/>
  <c r="AFO56" i="4"/>
  <c r="AFP56" i="4"/>
  <c r="AFQ56" i="4"/>
  <c r="AFR56" i="4"/>
  <c r="AFS56" i="4"/>
  <c r="AFU56" i="4"/>
  <c r="AFV56" i="4"/>
  <c r="AFW56" i="4"/>
  <c r="AFX56" i="4"/>
  <c r="AFY56" i="4"/>
  <c r="AFZ56" i="4"/>
  <c r="AGA56" i="4"/>
  <c r="AGB56" i="4"/>
  <c r="AGC56" i="4"/>
  <c r="AGD56" i="4"/>
  <c r="AGE56" i="4"/>
  <c r="AGF56" i="4"/>
  <c r="AGG56" i="4"/>
  <c r="AGH56" i="4"/>
  <c r="AGI56" i="4"/>
  <c r="AGJ56" i="4"/>
  <c r="AGK56" i="4"/>
  <c r="AGL56" i="4"/>
  <c r="AGM56" i="4"/>
  <c r="YG57" i="4"/>
  <c r="YH57" i="4"/>
  <c r="YI57" i="4"/>
  <c r="YK57" i="4"/>
  <c r="YL57" i="4"/>
  <c r="YM57" i="4"/>
  <c r="YN57" i="4"/>
  <c r="YO57" i="4"/>
  <c r="YP57" i="4"/>
  <c r="YQ57" i="4"/>
  <c r="YR57" i="4"/>
  <c r="YS57" i="4"/>
  <c r="YT57" i="4"/>
  <c r="YU57" i="4"/>
  <c r="YV57" i="4"/>
  <c r="YW57" i="4"/>
  <c r="YX57" i="4"/>
  <c r="YY57" i="4"/>
  <c r="YZ57" i="4"/>
  <c r="ZA57" i="4"/>
  <c r="ZB57" i="4"/>
  <c r="ZC57" i="4"/>
  <c r="ZD57" i="4"/>
  <c r="ZE57" i="4"/>
  <c r="ZF57" i="4"/>
  <c r="ZG57" i="4"/>
  <c r="ZH57" i="4"/>
  <c r="ZI57" i="4"/>
  <c r="ZJ57" i="4"/>
  <c r="ZK57" i="4"/>
  <c r="ZL57" i="4"/>
  <c r="ZM57" i="4"/>
  <c r="ZN57" i="4"/>
  <c r="ZO57" i="4"/>
  <c r="ZP57" i="4"/>
  <c r="ZQ57" i="4"/>
  <c r="ZR57" i="4"/>
  <c r="ZS57" i="4"/>
  <c r="ZT57" i="4"/>
  <c r="ZU57" i="4"/>
  <c r="ZV57" i="4"/>
  <c r="ZW57" i="4"/>
  <c r="ZX57" i="4"/>
  <c r="ZY57" i="4"/>
  <c r="ZZ57" i="4"/>
  <c r="AAA57" i="4"/>
  <c r="AAB57" i="4"/>
  <c r="AAC57" i="4"/>
  <c r="AAD57" i="4"/>
  <c r="AAE57" i="4"/>
  <c r="AAF57" i="4"/>
  <c r="AAG57" i="4"/>
  <c r="AAH57" i="4"/>
  <c r="AAI57" i="4"/>
  <c r="AAJ57" i="4"/>
  <c r="AAK57" i="4"/>
  <c r="AAL57" i="4"/>
  <c r="AAM57" i="4"/>
  <c r="AAN57" i="4"/>
  <c r="AAO57" i="4"/>
  <c r="AAP57" i="4"/>
  <c r="AAQ57" i="4"/>
  <c r="AAR57" i="4"/>
  <c r="AAS57" i="4"/>
  <c r="AAT57" i="4"/>
  <c r="AAU57" i="4"/>
  <c r="AAV57" i="4"/>
  <c r="AAW57" i="4"/>
  <c r="AAX57" i="4"/>
  <c r="AAY57" i="4"/>
  <c r="AAZ57" i="4"/>
  <c r="ABA57" i="4"/>
  <c r="ABB57" i="4"/>
  <c r="ABC57" i="4"/>
  <c r="ABD57" i="4"/>
  <c r="ABE57" i="4"/>
  <c r="ABF57" i="4"/>
  <c r="ABG57" i="4"/>
  <c r="ABH57" i="4"/>
  <c r="ABI57" i="4"/>
  <c r="ABJ57" i="4"/>
  <c r="ABK57" i="4"/>
  <c r="ABL57" i="4"/>
  <c r="ABM57" i="4"/>
  <c r="ABN57" i="4"/>
  <c r="ABO57" i="4"/>
  <c r="ABP57" i="4"/>
  <c r="ABQ57" i="4"/>
  <c r="ABR57" i="4"/>
  <c r="ABS57" i="4"/>
  <c r="ABT57" i="4"/>
  <c r="ABU57" i="4"/>
  <c r="ABV57" i="4"/>
  <c r="ABW57" i="4"/>
  <c r="ABX57" i="4"/>
  <c r="ABY57" i="4"/>
  <c r="ABZ57" i="4"/>
  <c r="ACA57" i="4"/>
  <c r="ACB57" i="4"/>
  <c r="ACC57" i="4"/>
  <c r="ACD57" i="4"/>
  <c r="ACE57" i="4"/>
  <c r="ACF57" i="4"/>
  <c r="ACG57" i="4"/>
  <c r="ACH57" i="4"/>
  <c r="ACI57" i="4"/>
  <c r="ACJ57" i="4"/>
  <c r="ACK57" i="4"/>
  <c r="ACL57" i="4"/>
  <c r="ACM57" i="4"/>
  <c r="ACN57" i="4"/>
  <c r="ACO57" i="4"/>
  <c r="ACP57" i="4"/>
  <c r="ACQ57" i="4"/>
  <c r="ACR57" i="4"/>
  <c r="ACS57" i="4"/>
  <c r="ACT57" i="4"/>
  <c r="ACU57" i="4"/>
  <c r="ACV57" i="4"/>
  <c r="ACW57" i="4"/>
  <c r="ACX57" i="4"/>
  <c r="ACY57" i="4"/>
  <c r="ACZ57" i="4"/>
  <c r="ADA57" i="4"/>
  <c r="ADB57" i="4"/>
  <c r="ADC57" i="4"/>
  <c r="ADD57" i="4"/>
  <c r="ADE57" i="4"/>
  <c r="ADF57" i="4"/>
  <c r="ADG57" i="4"/>
  <c r="ADH57" i="4"/>
  <c r="ADI57" i="4"/>
  <c r="ADJ57" i="4"/>
  <c r="ADK57" i="4"/>
  <c r="ADL57" i="4"/>
  <c r="ADM57" i="4"/>
  <c r="ADN57" i="4"/>
  <c r="ADO57" i="4"/>
  <c r="ADP57" i="4"/>
  <c r="ADQ57" i="4"/>
  <c r="ADR57" i="4"/>
  <c r="ADS57" i="4"/>
  <c r="ADT57" i="4"/>
  <c r="ADU57" i="4"/>
  <c r="ADV57" i="4"/>
  <c r="ADW57" i="4"/>
  <c r="ADX57" i="4"/>
  <c r="ADY57" i="4"/>
  <c r="ADZ57" i="4"/>
  <c r="AEA57" i="4"/>
  <c r="AEB57" i="4"/>
  <c r="AEC57" i="4"/>
  <c r="AED57" i="4"/>
  <c r="AEE57" i="4"/>
  <c r="AEF57" i="4"/>
  <c r="AEG57" i="4"/>
  <c r="AEH57" i="4"/>
  <c r="AEI57" i="4"/>
  <c r="AEJ57" i="4"/>
  <c r="AEK57" i="4"/>
  <c r="AEL57" i="4"/>
  <c r="AEM57" i="4"/>
  <c r="AEN57" i="4"/>
  <c r="AEO57" i="4"/>
  <c r="AEP57" i="4"/>
  <c r="AEQ57" i="4"/>
  <c r="AER57" i="4"/>
  <c r="AES57" i="4"/>
  <c r="AET57" i="4"/>
  <c r="AEU57" i="4"/>
  <c r="AEV57" i="4"/>
  <c r="AEW57" i="4"/>
  <c r="AEX57" i="4"/>
  <c r="AEY57" i="4"/>
  <c r="AEZ57" i="4"/>
  <c r="AFA57" i="4"/>
  <c r="AFB57" i="4"/>
  <c r="AFC57" i="4"/>
  <c r="AFD57" i="4"/>
  <c r="AFE57" i="4"/>
  <c r="AFF57" i="4"/>
  <c r="AFG57" i="4"/>
  <c r="AFH57" i="4"/>
  <c r="AFI57" i="4"/>
  <c r="AFJ57" i="4"/>
  <c r="AFK57" i="4"/>
  <c r="AFL57" i="4"/>
  <c r="AFM57" i="4"/>
  <c r="AFN57" i="4"/>
  <c r="AFO57" i="4"/>
  <c r="AFP57" i="4"/>
  <c r="AFQ57" i="4"/>
  <c r="AFR57" i="4"/>
  <c r="AFS57" i="4"/>
  <c r="AFU57" i="4"/>
  <c r="AFV57" i="4"/>
  <c r="AFW57" i="4"/>
  <c r="AFX57" i="4"/>
  <c r="AFY57" i="4"/>
  <c r="AFZ57" i="4"/>
  <c r="AGA57" i="4"/>
  <c r="AGB57" i="4"/>
  <c r="AGC57" i="4"/>
  <c r="AGD57" i="4"/>
  <c r="AGE57" i="4"/>
  <c r="AGF57" i="4"/>
  <c r="AGG57" i="4"/>
  <c r="AGH57" i="4"/>
  <c r="AGI57" i="4"/>
  <c r="AGJ57" i="4"/>
  <c r="AGK57" i="4"/>
  <c r="AGL57" i="4"/>
  <c r="AGM57" i="4"/>
  <c r="YF58" i="4"/>
  <c r="YG58" i="4"/>
  <c r="YH58" i="4"/>
  <c r="YI58" i="4"/>
  <c r="YJ58" i="4"/>
  <c r="YK58" i="4"/>
  <c r="YL58" i="4"/>
  <c r="YM58" i="4"/>
  <c r="YN58" i="4"/>
  <c r="YO58" i="4"/>
  <c r="YP58" i="4"/>
  <c r="YQ58" i="4"/>
  <c r="YR58" i="4"/>
  <c r="YS58" i="4"/>
  <c r="YT58" i="4"/>
  <c r="YU58" i="4"/>
  <c r="YV58" i="4"/>
  <c r="YW58" i="4"/>
  <c r="YX58" i="4"/>
  <c r="YY58" i="4"/>
  <c r="YZ58" i="4"/>
  <c r="ZA58" i="4"/>
  <c r="ZB58" i="4"/>
  <c r="ZC58" i="4"/>
  <c r="ZD58" i="4"/>
  <c r="ZE58" i="4"/>
  <c r="ZF58" i="4"/>
  <c r="ZG58" i="4"/>
  <c r="ZH58" i="4"/>
  <c r="ZI58" i="4"/>
  <c r="ZJ58" i="4"/>
  <c r="ZK58" i="4"/>
  <c r="ZL58" i="4"/>
  <c r="ZM58" i="4"/>
  <c r="ZN58" i="4"/>
  <c r="ZO58" i="4"/>
  <c r="ZP58" i="4"/>
  <c r="ZQ58" i="4"/>
  <c r="ZR58" i="4"/>
  <c r="ZS58" i="4"/>
  <c r="ZT58" i="4"/>
  <c r="ZU58" i="4"/>
  <c r="ZV58" i="4"/>
  <c r="ZW58" i="4"/>
  <c r="ZX58" i="4"/>
  <c r="ZY58" i="4"/>
  <c r="ZZ58" i="4"/>
  <c r="AAA58" i="4"/>
  <c r="AAB58" i="4"/>
  <c r="AAC58" i="4"/>
  <c r="AAD58" i="4"/>
  <c r="AAE58" i="4"/>
  <c r="AAF58" i="4"/>
  <c r="AAG58" i="4"/>
  <c r="AAH58" i="4"/>
  <c r="AAI58" i="4"/>
  <c r="AAJ58" i="4"/>
  <c r="AAK58" i="4"/>
  <c r="AAL58" i="4"/>
  <c r="AAM58" i="4"/>
  <c r="AAN58" i="4"/>
  <c r="AAO58" i="4"/>
  <c r="AAP58" i="4"/>
  <c r="AAQ58" i="4"/>
  <c r="AAR58" i="4"/>
  <c r="AAS58" i="4"/>
  <c r="AAT58" i="4"/>
  <c r="AAU58" i="4"/>
  <c r="AAV58" i="4"/>
  <c r="AAW58" i="4"/>
  <c r="AAX58" i="4"/>
  <c r="AAY58" i="4"/>
  <c r="AAZ58" i="4"/>
  <c r="ABA58" i="4"/>
  <c r="ABB58" i="4"/>
  <c r="ABC58" i="4"/>
  <c r="ABD58" i="4"/>
  <c r="ABE58" i="4"/>
  <c r="ABF58" i="4"/>
  <c r="ABG58" i="4"/>
  <c r="ABH58" i="4"/>
  <c r="ABI58" i="4"/>
  <c r="ABJ58" i="4"/>
  <c r="ABK58" i="4"/>
  <c r="ABL58" i="4"/>
  <c r="ABM58" i="4"/>
  <c r="ABN58" i="4"/>
  <c r="ABO58" i="4"/>
  <c r="ABP58" i="4"/>
  <c r="ABQ58" i="4"/>
  <c r="ABR58" i="4"/>
  <c r="ABS58" i="4"/>
  <c r="ABT58" i="4"/>
  <c r="ABU58" i="4"/>
  <c r="ABV58" i="4"/>
  <c r="ABW58" i="4"/>
  <c r="ABX58" i="4"/>
  <c r="ABY58" i="4"/>
  <c r="ABZ58" i="4"/>
  <c r="ACA58" i="4"/>
  <c r="ACB58" i="4"/>
  <c r="ACC58" i="4"/>
  <c r="ACD58" i="4"/>
  <c r="ACE58" i="4"/>
  <c r="ACF58" i="4"/>
  <c r="ACG58" i="4"/>
  <c r="ACH58" i="4"/>
  <c r="ACI58" i="4"/>
  <c r="ACJ58" i="4"/>
  <c r="ACK58" i="4"/>
  <c r="ACL58" i="4"/>
  <c r="ACM58" i="4"/>
  <c r="ACN58" i="4"/>
  <c r="ACO58" i="4"/>
  <c r="ACP58" i="4"/>
  <c r="ACQ58" i="4"/>
  <c r="ACR58" i="4"/>
  <c r="ACS58" i="4"/>
  <c r="ACT58" i="4"/>
  <c r="ACU58" i="4"/>
  <c r="ACV58" i="4"/>
  <c r="ACW58" i="4"/>
  <c r="ACX58" i="4"/>
  <c r="ACY58" i="4"/>
  <c r="ACZ58" i="4"/>
  <c r="ADA58" i="4"/>
  <c r="ADB58" i="4"/>
  <c r="ADC58" i="4"/>
  <c r="ADD58" i="4"/>
  <c r="ADE58" i="4"/>
  <c r="ADF58" i="4"/>
  <c r="ADG58" i="4"/>
  <c r="ADH58" i="4"/>
  <c r="ADI58" i="4"/>
  <c r="ADJ58" i="4"/>
  <c r="ADK58" i="4"/>
  <c r="ADL58" i="4"/>
  <c r="ADM58" i="4"/>
  <c r="ADN58" i="4"/>
  <c r="ADO58" i="4"/>
  <c r="ADP58" i="4"/>
  <c r="ADQ58" i="4"/>
  <c r="ADR58" i="4"/>
  <c r="ADS58" i="4"/>
  <c r="ADT58" i="4"/>
  <c r="ADU58" i="4"/>
  <c r="ADV58" i="4"/>
  <c r="ADW58" i="4"/>
  <c r="ADX58" i="4"/>
  <c r="ADY58" i="4"/>
  <c r="ADZ58" i="4"/>
  <c r="AEA58" i="4"/>
  <c r="AEB58" i="4"/>
  <c r="AEC58" i="4"/>
  <c r="AED58" i="4"/>
  <c r="AEE58" i="4"/>
  <c r="AEF58" i="4"/>
  <c r="AEG58" i="4"/>
  <c r="AEH58" i="4"/>
  <c r="AEI58" i="4"/>
  <c r="AEJ58" i="4"/>
  <c r="AEK58" i="4"/>
  <c r="AEL58" i="4"/>
  <c r="AEM58" i="4"/>
  <c r="AEN58" i="4"/>
  <c r="AEO58" i="4"/>
  <c r="AEP58" i="4"/>
  <c r="AEQ58" i="4"/>
  <c r="AER58" i="4"/>
  <c r="AES58" i="4"/>
  <c r="AET58" i="4"/>
  <c r="AEU58" i="4"/>
  <c r="AEV58" i="4"/>
  <c r="AEW58" i="4"/>
  <c r="AEX58" i="4"/>
  <c r="AEY58" i="4"/>
  <c r="AEZ58" i="4"/>
  <c r="AFA58" i="4"/>
  <c r="AFB58" i="4"/>
  <c r="AFC58" i="4"/>
  <c r="AFD58" i="4"/>
  <c r="AFE58" i="4"/>
  <c r="AFF58" i="4"/>
  <c r="AFG58" i="4"/>
  <c r="AFH58" i="4"/>
  <c r="AFI58" i="4"/>
  <c r="AFJ58" i="4"/>
  <c r="AFK58" i="4"/>
  <c r="AFL58" i="4"/>
  <c r="AFM58" i="4"/>
  <c r="AFN58" i="4"/>
  <c r="AFO58" i="4"/>
  <c r="AFP58" i="4"/>
  <c r="AFQ58" i="4"/>
  <c r="AFR58" i="4"/>
  <c r="AFS58" i="4"/>
  <c r="AFU58" i="4"/>
  <c r="AFV58" i="4"/>
  <c r="AFW58" i="4"/>
  <c r="AFX58" i="4"/>
  <c r="AFY58" i="4"/>
  <c r="AFZ58" i="4"/>
  <c r="AGA58" i="4"/>
  <c r="AGB58" i="4"/>
  <c r="AGC58" i="4"/>
  <c r="AGD58" i="4"/>
  <c r="AGE58" i="4"/>
  <c r="AGF58" i="4"/>
  <c r="AGG58" i="4"/>
  <c r="AGH58" i="4"/>
  <c r="AGI58" i="4"/>
  <c r="AGJ58" i="4"/>
  <c r="AGK58" i="4"/>
  <c r="AGL58" i="4"/>
  <c r="AGM58" i="4"/>
  <c r="YF59" i="4"/>
  <c r="YG59" i="4"/>
  <c r="YH59" i="4"/>
  <c r="YI59" i="4"/>
  <c r="YJ59" i="4"/>
  <c r="YK59" i="4"/>
  <c r="YL59" i="4"/>
  <c r="YM59" i="4"/>
  <c r="YN59" i="4"/>
  <c r="YO59" i="4"/>
  <c r="YP59" i="4"/>
  <c r="YQ59" i="4"/>
  <c r="YR59" i="4"/>
  <c r="YS59" i="4"/>
  <c r="YT59" i="4"/>
  <c r="YU59" i="4"/>
  <c r="YV59" i="4"/>
  <c r="YW59" i="4"/>
  <c r="YX59" i="4"/>
  <c r="YY59" i="4"/>
  <c r="YZ59" i="4"/>
  <c r="ZA59" i="4"/>
  <c r="ZB59" i="4"/>
  <c r="ZC59" i="4"/>
  <c r="ZD59" i="4"/>
  <c r="ZE59" i="4"/>
  <c r="ZF59" i="4"/>
  <c r="ZG59" i="4"/>
  <c r="ZH59" i="4"/>
  <c r="ZI59" i="4"/>
  <c r="ZJ59" i="4"/>
  <c r="ZK59" i="4"/>
  <c r="ZL59" i="4"/>
  <c r="ZM59" i="4"/>
  <c r="ZN59" i="4"/>
  <c r="ZO59" i="4"/>
  <c r="ZP59" i="4"/>
  <c r="ZQ59" i="4"/>
  <c r="ZR59" i="4"/>
  <c r="ZS59" i="4"/>
  <c r="ZT59" i="4"/>
  <c r="ZU59" i="4"/>
  <c r="ZV59" i="4"/>
  <c r="ZW59" i="4"/>
  <c r="ZX59" i="4"/>
  <c r="ZY59" i="4"/>
  <c r="ZZ59" i="4"/>
  <c r="AAA59" i="4"/>
  <c r="AAB59" i="4"/>
  <c r="AAC59" i="4"/>
  <c r="AAD59" i="4"/>
  <c r="AAE59" i="4"/>
  <c r="AAF59" i="4"/>
  <c r="AAG59" i="4"/>
  <c r="AAH59" i="4"/>
  <c r="AAI59" i="4"/>
  <c r="AAJ59" i="4"/>
  <c r="AAK59" i="4"/>
  <c r="AAL59" i="4"/>
  <c r="AAM59" i="4"/>
  <c r="AAN59" i="4"/>
  <c r="AAO59" i="4"/>
  <c r="AAP59" i="4"/>
  <c r="AAQ59" i="4"/>
  <c r="AAR59" i="4"/>
  <c r="AAS59" i="4"/>
  <c r="AAT59" i="4"/>
  <c r="AAU59" i="4"/>
  <c r="AAV59" i="4"/>
  <c r="AAW59" i="4"/>
  <c r="AAX59" i="4"/>
  <c r="AAY59" i="4"/>
  <c r="AAZ59" i="4"/>
  <c r="ABA59" i="4"/>
  <c r="ABB59" i="4"/>
  <c r="ABC59" i="4"/>
  <c r="ABD59" i="4"/>
  <c r="ABE59" i="4"/>
  <c r="ABF59" i="4"/>
  <c r="ABG59" i="4"/>
  <c r="ABH59" i="4"/>
  <c r="ABI59" i="4"/>
  <c r="ABJ59" i="4"/>
  <c r="ABK59" i="4"/>
  <c r="ABL59" i="4"/>
  <c r="ABM59" i="4"/>
  <c r="ABN59" i="4"/>
  <c r="ABO59" i="4"/>
  <c r="ABP59" i="4"/>
  <c r="ABQ59" i="4"/>
  <c r="ABR59" i="4"/>
  <c r="ABS59" i="4"/>
  <c r="ABT59" i="4"/>
  <c r="ABU59" i="4"/>
  <c r="ABV59" i="4"/>
  <c r="ABW59" i="4"/>
  <c r="ABX59" i="4"/>
  <c r="ABY59" i="4"/>
  <c r="ABZ59" i="4"/>
  <c r="ACA59" i="4"/>
  <c r="ACB59" i="4"/>
  <c r="ACC59" i="4"/>
  <c r="ACD59" i="4"/>
  <c r="ACE59" i="4"/>
  <c r="ACF59" i="4"/>
  <c r="ACG59" i="4"/>
  <c r="ACH59" i="4"/>
  <c r="ACI59" i="4"/>
  <c r="ACJ59" i="4"/>
  <c r="ACK59" i="4"/>
  <c r="ACL59" i="4"/>
  <c r="ACM59" i="4"/>
  <c r="ACN59" i="4"/>
  <c r="ACO59" i="4"/>
  <c r="ACP59" i="4"/>
  <c r="ACQ59" i="4"/>
  <c r="ACR59" i="4"/>
  <c r="ACS59" i="4"/>
  <c r="ACT59" i="4"/>
  <c r="ACU59" i="4"/>
  <c r="ACV59" i="4"/>
  <c r="ACW59" i="4"/>
  <c r="ACX59" i="4"/>
  <c r="ACY59" i="4"/>
  <c r="ACZ59" i="4"/>
  <c r="ADA59" i="4"/>
  <c r="ADB59" i="4"/>
  <c r="ADC59" i="4"/>
  <c r="ADD59" i="4"/>
  <c r="ADE59" i="4"/>
  <c r="ADF59" i="4"/>
  <c r="ADG59" i="4"/>
  <c r="ADH59" i="4"/>
  <c r="ADI59" i="4"/>
  <c r="ADJ59" i="4"/>
  <c r="ADK59" i="4"/>
  <c r="ADL59" i="4"/>
  <c r="ADM59" i="4"/>
  <c r="ADN59" i="4"/>
  <c r="ADO59" i="4"/>
  <c r="ADP59" i="4"/>
  <c r="ADQ59" i="4"/>
  <c r="ADR59" i="4"/>
  <c r="ADS59" i="4"/>
  <c r="ADT59" i="4"/>
  <c r="ADU59" i="4"/>
  <c r="ADV59" i="4"/>
  <c r="ADW59" i="4"/>
  <c r="ADX59" i="4"/>
  <c r="ADY59" i="4"/>
  <c r="ADZ59" i="4"/>
  <c r="AEA59" i="4"/>
  <c r="AEB59" i="4"/>
  <c r="AEC59" i="4"/>
  <c r="AED59" i="4"/>
  <c r="AEE59" i="4"/>
  <c r="AEF59" i="4"/>
  <c r="AEG59" i="4"/>
  <c r="AEH59" i="4"/>
  <c r="AEI59" i="4"/>
  <c r="AEJ59" i="4"/>
  <c r="AEK59" i="4"/>
  <c r="AEL59" i="4"/>
  <c r="AEM59" i="4"/>
  <c r="AEN59" i="4"/>
  <c r="AEO59" i="4"/>
  <c r="AEP59" i="4"/>
  <c r="AEQ59" i="4"/>
  <c r="AER59" i="4"/>
  <c r="AES59" i="4"/>
  <c r="AET59" i="4"/>
  <c r="AEU59" i="4"/>
  <c r="AEV59" i="4"/>
  <c r="AEW59" i="4"/>
  <c r="AEX59" i="4"/>
  <c r="AEY59" i="4"/>
  <c r="AEZ59" i="4"/>
  <c r="AFA59" i="4"/>
  <c r="AFB59" i="4"/>
  <c r="AFC59" i="4"/>
  <c r="AFD59" i="4"/>
  <c r="AFE59" i="4"/>
  <c r="AFF59" i="4"/>
  <c r="AFG59" i="4"/>
  <c r="AFH59" i="4"/>
  <c r="AFI59" i="4"/>
  <c r="AFJ59" i="4"/>
  <c r="AFK59" i="4"/>
  <c r="AFL59" i="4"/>
  <c r="AFM59" i="4"/>
  <c r="AFN59" i="4"/>
  <c r="AFO59" i="4"/>
  <c r="AFP59" i="4"/>
  <c r="AFQ59" i="4"/>
  <c r="AFR59" i="4"/>
  <c r="AFS59" i="4"/>
  <c r="AFU59" i="4"/>
  <c r="AFV59" i="4"/>
  <c r="AFW59" i="4"/>
  <c r="AFX59" i="4"/>
  <c r="AFY59" i="4"/>
  <c r="AFZ59" i="4"/>
  <c r="AGA59" i="4"/>
  <c r="AGB59" i="4"/>
  <c r="AGC59" i="4"/>
  <c r="AGD59" i="4"/>
  <c r="AGE59" i="4"/>
  <c r="AGF59" i="4"/>
  <c r="AGG59" i="4"/>
  <c r="AGH59" i="4"/>
  <c r="AGI59" i="4"/>
  <c r="AGJ59" i="4"/>
  <c r="AGK59" i="4"/>
  <c r="AGL59" i="4"/>
  <c r="AGM59" i="4"/>
  <c r="QA30" i="4"/>
  <c r="PV32" i="4"/>
  <c r="PV33" i="4"/>
  <c r="PV34" i="4"/>
  <c r="PV35" i="4"/>
  <c r="PV36" i="4"/>
  <c r="PV37" i="4"/>
  <c r="PV38" i="4"/>
  <c r="PV39" i="4"/>
  <c r="PV40" i="4"/>
  <c r="PV41" i="4"/>
  <c r="PV42" i="4"/>
  <c r="PV43" i="4"/>
  <c r="PV44" i="4"/>
  <c r="PV45" i="4"/>
  <c r="PV46" i="4"/>
  <c r="PV47" i="4"/>
  <c r="PV48" i="4"/>
  <c r="PV49" i="4"/>
  <c r="PV50" i="4"/>
  <c r="PV51" i="4"/>
  <c r="PV52" i="4"/>
  <c r="PV53" i="4"/>
  <c r="PV54" i="4"/>
  <c r="PV55" i="4"/>
  <c r="PV56" i="4"/>
  <c r="PV57" i="4"/>
  <c r="PV58" i="4"/>
  <c r="PV59" i="4"/>
  <c r="XK29" i="4"/>
  <c r="XK30" i="4"/>
  <c r="XK32" i="4"/>
  <c r="XK34" i="4"/>
  <c r="XK35" i="4"/>
  <c r="XK36" i="4"/>
  <c r="XK37" i="4"/>
  <c r="XK38" i="4"/>
  <c r="XK39" i="4"/>
  <c r="XK40" i="4"/>
  <c r="XK41" i="4"/>
  <c r="XK42" i="4"/>
  <c r="XK43" i="4"/>
  <c r="XK44" i="4"/>
  <c r="XK45" i="4"/>
  <c r="XK46" i="4"/>
  <c r="XK47" i="4"/>
  <c r="XK48" i="4"/>
  <c r="XK49" i="4"/>
  <c r="XK50" i="4"/>
  <c r="XK52" i="4"/>
  <c r="XK53" i="4"/>
  <c r="XK54" i="4"/>
  <c r="XK55" i="4"/>
  <c r="XK56" i="4"/>
  <c r="XK57" i="4"/>
  <c r="XK58" i="4"/>
  <c r="PW29" i="4"/>
  <c r="PW23" i="4" s="1"/>
  <c r="PW25" i="4" s="1"/>
  <c r="D52" i="4"/>
  <c r="HM30" i="4"/>
  <c r="HM34" i="4"/>
  <c r="HM37" i="4"/>
  <c r="HM39" i="4"/>
  <c r="HM51" i="4"/>
  <c r="HM52" i="4"/>
  <c r="HM53" i="4"/>
  <c r="HM58" i="4"/>
  <c r="HM59" i="4"/>
  <c r="PB57" i="4"/>
  <c r="HR57" i="4"/>
  <c r="HN57" i="4"/>
  <c r="YF57" i="4" s="1"/>
  <c r="PB55" i="4"/>
  <c r="HR55" i="4"/>
  <c r="YJ55" i="4" s="1"/>
  <c r="HN55" i="4"/>
  <c r="YF55" i="4" s="1"/>
  <c r="PB54" i="4"/>
  <c r="HR54" i="4"/>
  <c r="HN54" i="4"/>
  <c r="PB50" i="4"/>
  <c r="HN50" i="4"/>
  <c r="YF50" i="4" s="1"/>
  <c r="PB49" i="4"/>
  <c r="HN49" i="4"/>
  <c r="YF49" i="4" s="1"/>
  <c r="PB48" i="4"/>
  <c r="HR48" i="4"/>
  <c r="YJ48" i="4" s="1"/>
  <c r="HN48" i="4"/>
  <c r="YF48" i="4" s="1"/>
  <c r="PB47" i="4"/>
  <c r="HN47" i="4"/>
  <c r="YF47" i="4" s="1"/>
  <c r="PB46" i="4"/>
  <c r="YJ46" i="4"/>
  <c r="YF46" i="4"/>
  <c r="PB45" i="4"/>
  <c r="HR45" i="4"/>
  <c r="YJ45" i="4" s="1"/>
  <c r="HN45" i="4"/>
  <c r="YF45" i="4" s="1"/>
  <c r="PB44" i="4"/>
  <c r="HR44" i="4"/>
  <c r="YJ44" i="4" s="1"/>
  <c r="HN44" i="4"/>
  <c r="YF44" i="4" s="1"/>
  <c r="PB43" i="4"/>
  <c r="HR43" i="4"/>
  <c r="YJ43" i="4" s="1"/>
  <c r="HN43" i="4"/>
  <c r="YF43" i="4" s="1"/>
  <c r="PB42" i="4"/>
  <c r="HR42" i="4"/>
  <c r="HN42" i="4"/>
  <c r="YF42" i="4" s="1"/>
  <c r="PB41" i="4"/>
  <c r="HR41" i="4"/>
  <c r="YJ41" i="4" s="1"/>
  <c r="HN41" i="4"/>
  <c r="YF41" i="4" s="1"/>
  <c r="PB40" i="4"/>
  <c r="YJ40" i="4"/>
  <c r="PB38" i="4"/>
  <c r="HR38" i="4"/>
  <c r="HN38" i="4"/>
  <c r="YF38" i="4" s="1"/>
  <c r="PB36" i="4"/>
  <c r="HR36" i="4"/>
  <c r="YJ36" i="4" s="1"/>
  <c r="PB35" i="4"/>
  <c r="HR35" i="4"/>
  <c r="HM35" i="4" s="1"/>
  <c r="PB34" i="4"/>
  <c r="PB33" i="4"/>
  <c r="YP33" i="4"/>
  <c r="HR33" i="4"/>
  <c r="YJ33" i="4" s="1"/>
  <c r="PB32" i="4"/>
  <c r="HR32" i="4"/>
  <c r="YJ32" i="4" s="1"/>
  <c r="HN32" i="4"/>
  <c r="YF32" i="4" s="1"/>
  <c r="PB29" i="4"/>
  <c r="HR29" i="4"/>
  <c r="YJ29" i="4" s="1"/>
  <c r="HN29" i="4"/>
  <c r="YF29" i="4" s="1"/>
  <c r="PB27" i="4"/>
  <c r="I59" i="4"/>
  <c r="E59" i="4"/>
  <c r="I57" i="4"/>
  <c r="E57" i="4"/>
  <c r="I56" i="4"/>
  <c r="E56" i="4"/>
  <c r="I55" i="4"/>
  <c r="E55" i="4"/>
  <c r="I54" i="4"/>
  <c r="I53" i="4"/>
  <c r="E50" i="4"/>
  <c r="E49" i="4"/>
  <c r="I48" i="4"/>
  <c r="E48" i="4"/>
  <c r="E47" i="4"/>
  <c r="HM38" i="4" l="1"/>
  <c r="HM42" i="4"/>
  <c r="HM49" i="4"/>
  <c r="PB24" i="4"/>
  <c r="HM50" i="4"/>
  <c r="AGH24" i="4"/>
  <c r="AGD24" i="4"/>
  <c r="AFZ24" i="4"/>
  <c r="AFV24" i="4"/>
  <c r="AFQ24" i="4"/>
  <c r="AFM24" i="4"/>
  <c r="AFI24" i="4"/>
  <c r="AFE24" i="4"/>
  <c r="AFA24" i="4"/>
  <c r="AEW24" i="4"/>
  <c r="AES24" i="4"/>
  <c r="AEO24" i="4"/>
  <c r="AEK24" i="4"/>
  <c r="AEG24" i="4"/>
  <c r="AEC24" i="4"/>
  <c r="ADY24" i="4"/>
  <c r="ADU24" i="4"/>
  <c r="ADQ24" i="4"/>
  <c r="ADM24" i="4"/>
  <c r="ADI24" i="4"/>
  <c r="ADE24" i="4"/>
  <c r="ADA24" i="4"/>
  <c r="ACW24" i="4"/>
  <c r="ACS24" i="4"/>
  <c r="ACO24" i="4"/>
  <c r="ACK24" i="4"/>
  <c r="ACG24" i="4"/>
  <c r="ACC24" i="4"/>
  <c r="ABY24" i="4"/>
  <c r="ABU24" i="4"/>
  <c r="ABQ24" i="4"/>
  <c r="ABM24" i="4"/>
  <c r="ABI24" i="4"/>
  <c r="ABE24" i="4"/>
  <c r="ABA24" i="4"/>
  <c r="AAW24" i="4"/>
  <c r="AAS24" i="4"/>
  <c r="AAO24" i="4"/>
  <c r="AAK24" i="4"/>
  <c r="AAG24" i="4"/>
  <c r="AAC24" i="4"/>
  <c r="ZY24" i="4"/>
  <c r="ZU24" i="4"/>
  <c r="ZQ24" i="4"/>
  <c r="ZM24" i="4"/>
  <c r="ZI24" i="4"/>
  <c r="ZE24" i="4"/>
  <c r="ZA24" i="4"/>
  <c r="YW24" i="4"/>
  <c r="YS24" i="4"/>
  <c r="YO24" i="4"/>
  <c r="YK24" i="4"/>
  <c r="YG24" i="4"/>
  <c r="HN23" i="4"/>
  <c r="PV29" i="4"/>
  <c r="ZS24" i="4"/>
  <c r="AGK24" i="4"/>
  <c r="AGG24" i="4"/>
  <c r="AGC24" i="4"/>
  <c r="AFY24" i="4"/>
  <c r="AFU24" i="4"/>
  <c r="AFP24" i="4"/>
  <c r="AFL24" i="4"/>
  <c r="AFH24" i="4"/>
  <c r="AFD24" i="4"/>
  <c r="AEZ24" i="4"/>
  <c r="AEV24" i="4"/>
  <c r="AER24" i="4"/>
  <c r="AEN24" i="4"/>
  <c r="AEJ24" i="4"/>
  <c r="AEF24" i="4"/>
  <c r="AEB24" i="4"/>
  <c r="ADX24" i="4"/>
  <c r="ADT24" i="4"/>
  <c r="ADP24" i="4"/>
  <c r="ADL24" i="4"/>
  <c r="ADH24" i="4"/>
  <c r="ADD24" i="4"/>
  <c r="ACZ24" i="4"/>
  <c r="ACV24" i="4"/>
  <c r="ACR24" i="4"/>
  <c r="ACN24" i="4"/>
  <c r="ACJ24" i="4"/>
  <c r="ACF24" i="4"/>
  <c r="ACB24" i="4"/>
  <c r="ABX24" i="4"/>
  <c r="ABT24" i="4"/>
  <c r="ABP24" i="4"/>
  <c r="ABL24" i="4"/>
  <c r="ABH24" i="4"/>
  <c r="ABD24" i="4"/>
  <c r="AAZ24" i="4"/>
  <c r="AAV24" i="4"/>
  <c r="AAR24" i="4"/>
  <c r="AAN24" i="4"/>
  <c r="AAJ24" i="4"/>
  <c r="AAF24" i="4"/>
  <c r="AAB24" i="4"/>
  <c r="ZX24" i="4"/>
  <c r="ZT24" i="4"/>
  <c r="ZP24" i="4"/>
  <c r="ZL24" i="4"/>
  <c r="ZH24" i="4"/>
  <c r="ZD24" i="4"/>
  <c r="YZ24" i="4"/>
  <c r="YV24" i="4"/>
  <c r="YR24" i="4"/>
  <c r="YN24" i="4"/>
  <c r="HR23" i="4"/>
  <c r="YF54" i="4"/>
  <c r="YF24" i="4" s="1"/>
  <c r="HN24" i="4"/>
  <c r="HM47" i="4"/>
  <c r="PV30" i="4"/>
  <c r="QA23" i="4"/>
  <c r="QA25" i="4" s="1"/>
  <c r="ZR24" i="4"/>
  <c r="AGJ24" i="4"/>
  <c r="AGF24" i="4"/>
  <c r="AGB24" i="4"/>
  <c r="AFX24" i="4"/>
  <c r="AFS24" i="4"/>
  <c r="AFO24" i="4"/>
  <c r="AFK24" i="4"/>
  <c r="AFG24" i="4"/>
  <c r="AFC24" i="4"/>
  <c r="AEY24" i="4"/>
  <c r="AEU24" i="4"/>
  <c r="AEQ24" i="4"/>
  <c r="AEM24" i="4"/>
  <c r="AEI24" i="4"/>
  <c r="AEE24" i="4"/>
  <c r="AEA24" i="4"/>
  <c r="ADW24" i="4"/>
  <c r="ADS24" i="4"/>
  <c r="ADO24" i="4"/>
  <c r="ADK24" i="4"/>
  <c r="ADG24" i="4"/>
  <c r="ADC24" i="4"/>
  <c r="ACY24" i="4"/>
  <c r="ACU24" i="4"/>
  <c r="ACQ24" i="4"/>
  <c r="ACM24" i="4"/>
  <c r="ACI24" i="4"/>
  <c r="ACE24" i="4"/>
  <c r="ACA24" i="4"/>
  <c r="ABW24" i="4"/>
  <c r="ABS24" i="4"/>
  <c r="ABO24" i="4"/>
  <c r="ABK24" i="4"/>
  <c r="ABG24" i="4"/>
  <c r="ABC24" i="4"/>
  <c r="AAY24" i="4"/>
  <c r="AAU24" i="4"/>
  <c r="AAQ24" i="4"/>
  <c r="AAM24" i="4"/>
  <c r="AAI24" i="4"/>
  <c r="AAE24" i="4"/>
  <c r="AAA24" i="4"/>
  <c r="ZW24" i="4"/>
  <c r="ZO24" i="4"/>
  <c r="ZK24" i="4"/>
  <c r="ZG24" i="4"/>
  <c r="ZC24" i="4"/>
  <c r="YY24" i="4"/>
  <c r="YU24" i="4"/>
  <c r="YQ24" i="4"/>
  <c r="YM24" i="4"/>
  <c r="YI24" i="4"/>
  <c r="D53" i="4"/>
  <c r="I24" i="4"/>
  <c r="HM54" i="4"/>
  <c r="HR24" i="4"/>
  <c r="HM29" i="4"/>
  <c r="XK24" i="4"/>
  <c r="PV24" i="4"/>
  <c r="AGM24" i="4"/>
  <c r="AGI24" i="4"/>
  <c r="AGE24" i="4"/>
  <c r="AGA24" i="4"/>
  <c r="AFW24" i="4"/>
  <c r="AFR24" i="4"/>
  <c r="AFN24" i="4"/>
  <c r="AFJ24" i="4"/>
  <c r="AFF24" i="4"/>
  <c r="AFB24" i="4"/>
  <c r="AEX24" i="4"/>
  <c r="AET24" i="4"/>
  <c r="AEP24" i="4"/>
  <c r="AEL24" i="4"/>
  <c r="AEH24" i="4"/>
  <c r="AED24" i="4"/>
  <c r="ADZ24" i="4"/>
  <c r="ADV24" i="4"/>
  <c r="ADR24" i="4"/>
  <c r="ADN24" i="4"/>
  <c r="ADJ24" i="4"/>
  <c r="ADF24" i="4"/>
  <c r="ADB24" i="4"/>
  <c r="ACX24" i="4"/>
  <c r="ACT24" i="4"/>
  <c r="ACP24" i="4"/>
  <c r="ACL24" i="4"/>
  <c r="ACH24" i="4"/>
  <c r="ACD24" i="4"/>
  <c r="ABZ24" i="4"/>
  <c r="ABV24" i="4"/>
  <c r="ABR24" i="4"/>
  <c r="ABN24" i="4"/>
  <c r="ABJ24" i="4"/>
  <c r="ABF24" i="4"/>
  <c r="ABB24" i="4"/>
  <c r="AAX24" i="4"/>
  <c r="AAT24" i="4"/>
  <c r="AAP24" i="4"/>
  <c r="AAL24" i="4"/>
  <c r="AAH24" i="4"/>
  <c r="AAD24" i="4"/>
  <c r="ZZ24" i="4"/>
  <c r="ZV24" i="4"/>
  <c r="ZN24" i="4"/>
  <c r="ZJ24" i="4"/>
  <c r="ZF24" i="4"/>
  <c r="ZB24" i="4"/>
  <c r="YX24" i="4"/>
  <c r="YT24" i="4"/>
  <c r="YP24" i="4"/>
  <c r="YL24" i="4"/>
  <c r="YH24" i="4"/>
  <c r="E24" i="4"/>
  <c r="AGL24" i="4"/>
  <c r="PB23" i="4"/>
  <c r="PB25" i="4" s="1"/>
  <c r="HM55" i="4"/>
  <c r="HM43" i="4"/>
  <c r="HM57" i="4"/>
  <c r="HM48" i="4"/>
  <c r="HM44" i="4"/>
  <c r="HM40" i="4"/>
  <c r="HM36" i="4"/>
  <c r="HM32" i="4"/>
  <c r="AFT33" i="4"/>
  <c r="YJ30" i="4"/>
  <c r="HM46" i="4"/>
  <c r="HM45" i="4"/>
  <c r="HM41" i="4"/>
  <c r="HM33" i="4"/>
  <c r="AFT54" i="4"/>
  <c r="YJ54" i="4"/>
  <c r="YJ24" i="4" s="1"/>
  <c r="AFT50" i="4"/>
  <c r="AFT46" i="4"/>
  <c r="AFT42" i="4"/>
  <c r="YJ42" i="4"/>
  <c r="AFT38" i="4"/>
  <c r="YJ38" i="4"/>
  <c r="YJ35" i="4"/>
  <c r="AFT29" i="4"/>
  <c r="AFT34" i="4"/>
  <c r="YJ57" i="4"/>
  <c r="YE30" i="4"/>
  <c r="AFT30" i="4"/>
  <c r="YE51" i="4"/>
  <c r="AFT39" i="4"/>
  <c r="AFT31" i="4"/>
  <c r="YE29" i="4"/>
  <c r="AFT58" i="4"/>
  <c r="YE34" i="4"/>
  <c r="AFT59" i="4"/>
  <c r="YE59" i="4"/>
  <c r="YE58" i="4"/>
  <c r="AFT57" i="4"/>
  <c r="AFT56" i="4"/>
  <c r="YE57" i="4"/>
  <c r="YE56" i="4"/>
  <c r="AFT55" i="4"/>
  <c r="YE55" i="4"/>
  <c r="YE54" i="4"/>
  <c r="AFT53" i="4"/>
  <c r="AFT24" i="4" s="1"/>
  <c r="YE53" i="4"/>
  <c r="AFT52" i="4"/>
  <c r="YE52" i="4"/>
  <c r="AFT51" i="4"/>
  <c r="YE50" i="4"/>
  <c r="AFT49" i="4"/>
  <c r="YE49" i="4"/>
  <c r="AFT48" i="4"/>
  <c r="YE48" i="4"/>
  <c r="AFT47" i="4"/>
  <c r="YE47" i="4"/>
  <c r="YE46" i="4"/>
  <c r="AFT45" i="4"/>
  <c r="YE45" i="4"/>
  <c r="AFT44" i="4"/>
  <c r="YE44" i="4"/>
  <c r="AFT43" i="4"/>
  <c r="YE43" i="4"/>
  <c r="YE42" i="4"/>
  <c r="AFT41" i="4"/>
  <c r="YE41" i="4"/>
  <c r="YE40" i="4"/>
  <c r="AFT40" i="4"/>
  <c r="YE39" i="4"/>
  <c r="YE38" i="4"/>
  <c r="AFT37" i="4"/>
  <c r="YE37" i="4"/>
  <c r="AFT36" i="4"/>
  <c r="YE36" i="4"/>
  <c r="AFT35" i="4"/>
  <c r="YE35" i="4"/>
  <c r="YE33" i="4"/>
  <c r="AFT32" i="4"/>
  <c r="YE32" i="4"/>
  <c r="YE31" i="4"/>
  <c r="I46" i="4"/>
  <c r="E46" i="4"/>
  <c r="I45" i="4"/>
  <c r="E45" i="4"/>
  <c r="D45" i="4" s="1"/>
  <c r="I44" i="4"/>
  <c r="D44" i="4" s="1"/>
  <c r="E44" i="4"/>
  <c r="I43" i="4"/>
  <c r="E43" i="4"/>
  <c r="D43" i="4" s="1"/>
  <c r="I42" i="4"/>
  <c r="D42" i="4" s="1"/>
  <c r="E42" i="4"/>
  <c r="I41" i="4"/>
  <c r="E41" i="4"/>
  <c r="D41" i="4" s="1"/>
  <c r="I39" i="4"/>
  <c r="D39" i="4" s="1"/>
  <c r="E39" i="4"/>
  <c r="I38" i="4"/>
  <c r="D38" i="4"/>
  <c r="I37" i="4"/>
  <c r="E37" i="4"/>
  <c r="I36" i="4"/>
  <c r="I35" i="4"/>
  <c r="D35" i="4" s="1"/>
  <c r="I33" i="4"/>
  <c r="D33" i="4" s="1"/>
  <c r="E33" i="4"/>
  <c r="I32" i="4"/>
  <c r="E32" i="4"/>
  <c r="D32" i="4" s="1"/>
  <c r="D30" i="4"/>
  <c r="GS29" i="4"/>
  <c r="GS30" i="4"/>
  <c r="GS31" i="4"/>
  <c r="GS32" i="4"/>
  <c r="GS34" i="4"/>
  <c r="GS35" i="4"/>
  <c r="GS36" i="4"/>
  <c r="GS37" i="4"/>
  <c r="GS38" i="4"/>
  <c r="GS39" i="4"/>
  <c r="GS41" i="4"/>
  <c r="GS42" i="4"/>
  <c r="GS43" i="4"/>
  <c r="GS44" i="4"/>
  <c r="GS45" i="4"/>
  <c r="GS46" i="4"/>
  <c r="GS47" i="4"/>
  <c r="GS48" i="4"/>
  <c r="GS49" i="4"/>
  <c r="GS50" i="4"/>
  <c r="GS51" i="4"/>
  <c r="GS52" i="4"/>
  <c r="GS53" i="4"/>
  <c r="GS54" i="4"/>
  <c r="GS55" i="4"/>
  <c r="GS56" i="4"/>
  <c r="GS57" i="4"/>
  <c r="GS58" i="4"/>
  <c r="GS59" i="4"/>
  <c r="I29" i="4"/>
  <c r="E29" i="4"/>
  <c r="D31" i="4"/>
  <c r="D34" i="4"/>
  <c r="D36" i="4"/>
  <c r="D40" i="4"/>
  <c r="D47" i="4"/>
  <c r="D48" i="4"/>
  <c r="D49" i="4"/>
  <c r="D50" i="4"/>
  <c r="D51" i="4"/>
  <c r="D54" i="4"/>
  <c r="D55" i="4"/>
  <c r="D56" i="4"/>
  <c r="D57" i="4"/>
  <c r="D58" i="4"/>
  <c r="D59" i="4"/>
  <c r="HM24" i="4" l="1"/>
  <c r="GS24" i="4"/>
  <c r="HN25" i="4"/>
  <c r="D29" i="4"/>
  <c r="E23" i="4"/>
  <c r="E25" i="4" s="1"/>
  <c r="I23" i="4"/>
  <c r="I25" i="4" s="1"/>
  <c r="D37" i="4"/>
  <c r="YE24" i="4"/>
  <c r="D24" i="4"/>
  <c r="HR25" i="4"/>
  <c r="D46" i="4"/>
  <c r="AGM26" i="4"/>
  <c r="AFV26" i="4"/>
  <c r="AFV23" i="4" s="1"/>
  <c r="AFV25" i="4" s="1"/>
  <c r="AFW26" i="4"/>
  <c r="AFX26" i="4"/>
  <c r="AFY26" i="4"/>
  <c r="AFZ26" i="4"/>
  <c r="AFZ23" i="4" s="1"/>
  <c r="AFZ25" i="4" s="1"/>
  <c r="AGA26" i="4"/>
  <c r="AGB26" i="4"/>
  <c r="AGC26" i="4"/>
  <c r="AGD26" i="4"/>
  <c r="AGD23" i="4" s="1"/>
  <c r="AGD25" i="4" s="1"/>
  <c r="AGE26" i="4"/>
  <c r="AGF26" i="4"/>
  <c r="AGG26" i="4"/>
  <c r="AGH26" i="4"/>
  <c r="AGH23" i="4" s="1"/>
  <c r="AGH25" i="4" s="1"/>
  <c r="AGI26" i="4"/>
  <c r="AGJ26" i="4"/>
  <c r="AGK26" i="4"/>
  <c r="AGL26" i="4"/>
  <c r="AGL23" i="4" s="1"/>
  <c r="AGL25" i="4" s="1"/>
  <c r="AFV27" i="4"/>
  <c r="AFW27" i="4"/>
  <c r="AFX27" i="4"/>
  <c r="AFY27" i="4"/>
  <c r="AFZ27" i="4"/>
  <c r="AGA27" i="4"/>
  <c r="AGB27" i="4"/>
  <c r="AGC27" i="4"/>
  <c r="AGD27" i="4"/>
  <c r="AGE27" i="4"/>
  <c r="AGF27" i="4"/>
  <c r="AGG27" i="4"/>
  <c r="AGH27" i="4"/>
  <c r="AGI27" i="4"/>
  <c r="AGJ27" i="4"/>
  <c r="AGK27" i="4"/>
  <c r="AGL27" i="4"/>
  <c r="AGM27" i="4"/>
  <c r="AFV28" i="4"/>
  <c r="AFW28" i="4"/>
  <c r="AFX28" i="4"/>
  <c r="AFY28" i="4"/>
  <c r="AFZ28" i="4"/>
  <c r="AGA28" i="4"/>
  <c r="AGB28" i="4"/>
  <c r="AGC28" i="4"/>
  <c r="AGD28" i="4"/>
  <c r="AGE28" i="4"/>
  <c r="AGF28" i="4"/>
  <c r="AGG28" i="4"/>
  <c r="AGH28" i="4"/>
  <c r="AGI28" i="4"/>
  <c r="AGJ28" i="4"/>
  <c r="AGK28" i="4"/>
  <c r="AGL28" i="4"/>
  <c r="AGM28" i="4"/>
  <c r="AFU28" i="4"/>
  <c r="AFU27" i="4"/>
  <c r="AFU26" i="4"/>
  <c r="YG26" i="4"/>
  <c r="YG23" i="4" s="1"/>
  <c r="YG25" i="4" s="1"/>
  <c r="YH26" i="4"/>
  <c r="YI26" i="4"/>
  <c r="YJ26" i="4"/>
  <c r="YK26" i="4"/>
  <c r="YK23" i="4" s="1"/>
  <c r="YK25" i="4" s="1"/>
  <c r="YL26" i="4"/>
  <c r="YM26" i="4"/>
  <c r="YN26" i="4"/>
  <c r="YO26" i="4"/>
  <c r="YO23" i="4" s="1"/>
  <c r="YO25" i="4" s="1"/>
  <c r="YP26" i="4"/>
  <c r="YQ26" i="4"/>
  <c r="YR26" i="4"/>
  <c r="YS26" i="4"/>
  <c r="YS23" i="4" s="1"/>
  <c r="YS25" i="4" s="1"/>
  <c r="YT26" i="4"/>
  <c r="YU26" i="4"/>
  <c r="YV26" i="4"/>
  <c r="YW26" i="4"/>
  <c r="YW23" i="4" s="1"/>
  <c r="YW25" i="4" s="1"/>
  <c r="YX26" i="4"/>
  <c r="YY26" i="4"/>
  <c r="YZ26" i="4"/>
  <c r="ZA26" i="4"/>
  <c r="ZA23" i="4" s="1"/>
  <c r="ZA25" i="4" s="1"/>
  <c r="ZB26" i="4"/>
  <c r="ZC26" i="4"/>
  <c r="ZD26" i="4"/>
  <c r="ZE26" i="4"/>
  <c r="ZE23" i="4" s="1"/>
  <c r="ZE25" i="4" s="1"/>
  <c r="ZF26" i="4"/>
  <c r="ZG26" i="4"/>
  <c r="ZH26" i="4"/>
  <c r="ZI26" i="4"/>
  <c r="ZI23" i="4" s="1"/>
  <c r="ZI25" i="4" s="1"/>
  <c r="ZJ26" i="4"/>
  <c r="ZK26" i="4"/>
  <c r="ZL26" i="4"/>
  <c r="ZM26" i="4"/>
  <c r="ZM23" i="4" s="1"/>
  <c r="ZM25" i="4" s="1"/>
  <c r="ZN26" i="4"/>
  <c r="ZO26" i="4"/>
  <c r="ZP26" i="4"/>
  <c r="ZQ26" i="4"/>
  <c r="ZQ23" i="4" s="1"/>
  <c r="ZQ25" i="4" s="1"/>
  <c r="ZR26" i="4"/>
  <c r="ZS26" i="4"/>
  <c r="ZT26" i="4"/>
  <c r="ZU26" i="4"/>
  <c r="ZU23" i="4" s="1"/>
  <c r="ZU25" i="4" s="1"/>
  <c r="ZV26" i="4"/>
  <c r="ZW26" i="4"/>
  <c r="ZX26" i="4"/>
  <c r="ZY26" i="4"/>
  <c r="ZY23" i="4" s="1"/>
  <c r="ZY25" i="4" s="1"/>
  <c r="ZZ26" i="4"/>
  <c r="AAA26" i="4"/>
  <c r="AAB26" i="4"/>
  <c r="AAC26" i="4"/>
  <c r="AAC23" i="4" s="1"/>
  <c r="AAC25" i="4" s="1"/>
  <c r="AAD26" i="4"/>
  <c r="AAE26" i="4"/>
  <c r="AAF26" i="4"/>
  <c r="AAG26" i="4"/>
  <c r="AAG23" i="4" s="1"/>
  <c r="AAG25" i="4" s="1"/>
  <c r="AAH26" i="4"/>
  <c r="AAI26" i="4"/>
  <c r="AAJ26" i="4"/>
  <c r="AAK26" i="4"/>
  <c r="AAK23" i="4" s="1"/>
  <c r="AAK25" i="4" s="1"/>
  <c r="AAL26" i="4"/>
  <c r="AAM26" i="4"/>
  <c r="AAN26" i="4"/>
  <c r="AAO26" i="4"/>
  <c r="AAO23" i="4" s="1"/>
  <c r="AAO25" i="4" s="1"/>
  <c r="AAP26" i="4"/>
  <c r="AAQ26" i="4"/>
  <c r="AAR26" i="4"/>
  <c r="AAS26" i="4"/>
  <c r="AAS23" i="4" s="1"/>
  <c r="AAS25" i="4" s="1"/>
  <c r="AAT26" i="4"/>
  <c r="AAU26" i="4"/>
  <c r="AAV26" i="4"/>
  <c r="AAW26" i="4"/>
  <c r="AAW23" i="4" s="1"/>
  <c r="AAW25" i="4" s="1"/>
  <c r="AAX26" i="4"/>
  <c r="AAY26" i="4"/>
  <c r="AAZ26" i="4"/>
  <c r="ABA26" i="4"/>
  <c r="ABA23" i="4" s="1"/>
  <c r="ABA25" i="4" s="1"/>
  <c r="ABB26" i="4"/>
  <c r="ABC26" i="4"/>
  <c r="ABD26" i="4"/>
  <c r="ABE26" i="4"/>
  <c r="ABE23" i="4" s="1"/>
  <c r="ABE25" i="4" s="1"/>
  <c r="ABF26" i="4"/>
  <c r="ABG26" i="4"/>
  <c r="ABH26" i="4"/>
  <c r="ABI26" i="4"/>
  <c r="ABI23" i="4" s="1"/>
  <c r="ABI25" i="4" s="1"/>
  <c r="ABJ26" i="4"/>
  <c r="ABK26" i="4"/>
  <c r="ABL26" i="4"/>
  <c r="ABM26" i="4"/>
  <c r="ABM23" i="4" s="1"/>
  <c r="ABM25" i="4" s="1"/>
  <c r="ABN26" i="4"/>
  <c r="ABO26" i="4"/>
  <c r="ABP26" i="4"/>
  <c r="ABQ26" i="4"/>
  <c r="ABQ23" i="4" s="1"/>
  <c r="ABQ25" i="4" s="1"/>
  <c r="ABR26" i="4"/>
  <c r="ABS26" i="4"/>
  <c r="ABT26" i="4"/>
  <c r="ABU26" i="4"/>
  <c r="ABU23" i="4" s="1"/>
  <c r="ABU25" i="4" s="1"/>
  <c r="ABV26" i="4"/>
  <c r="ABW26" i="4"/>
  <c r="ABX26" i="4"/>
  <c r="ABY26" i="4"/>
  <c r="ABY23" i="4" s="1"/>
  <c r="ABY25" i="4" s="1"/>
  <c r="ABZ26" i="4"/>
  <c r="ACA26" i="4"/>
  <c r="ACB26" i="4"/>
  <c r="ACC26" i="4"/>
  <c r="ACC23" i="4" s="1"/>
  <c r="ACC25" i="4" s="1"/>
  <c r="ACD26" i="4"/>
  <c r="ACE26" i="4"/>
  <c r="ACF26" i="4"/>
  <c r="ACG26" i="4"/>
  <c r="ACG23" i="4" s="1"/>
  <c r="ACG25" i="4" s="1"/>
  <c r="ACH26" i="4"/>
  <c r="ACI26" i="4"/>
  <c r="ACJ26" i="4"/>
  <c r="ACK26" i="4"/>
  <c r="ACK23" i="4" s="1"/>
  <c r="ACK25" i="4" s="1"/>
  <c r="ACL26" i="4"/>
  <c r="ACM26" i="4"/>
  <c r="ACN26" i="4"/>
  <c r="ACO26" i="4"/>
  <c r="ACO23" i="4" s="1"/>
  <c r="ACO25" i="4" s="1"/>
  <c r="ACP26" i="4"/>
  <c r="ACQ26" i="4"/>
  <c r="ACR26" i="4"/>
  <c r="ACS26" i="4"/>
  <c r="ACS23" i="4" s="1"/>
  <c r="ACS25" i="4" s="1"/>
  <c r="ACT26" i="4"/>
  <c r="ACU26" i="4"/>
  <c r="ACV26" i="4"/>
  <c r="ACW26" i="4"/>
  <c r="ACW23" i="4" s="1"/>
  <c r="ACW25" i="4" s="1"/>
  <c r="ACX26" i="4"/>
  <c r="ACY26" i="4"/>
  <c r="ACZ26" i="4"/>
  <c r="ADA26" i="4"/>
  <c r="ADA23" i="4" s="1"/>
  <c r="ADA25" i="4" s="1"/>
  <c r="ADB26" i="4"/>
  <c r="ADC26" i="4"/>
  <c r="ADD26" i="4"/>
  <c r="ADE26" i="4"/>
  <c r="ADE23" i="4" s="1"/>
  <c r="ADE25" i="4" s="1"/>
  <c r="ADF26" i="4"/>
  <c r="ADG26" i="4"/>
  <c r="ADH26" i="4"/>
  <c r="ADI26" i="4"/>
  <c r="ADI23" i="4" s="1"/>
  <c r="ADI25" i="4" s="1"/>
  <c r="ADJ26" i="4"/>
  <c r="ADK26" i="4"/>
  <c r="ADL26" i="4"/>
  <c r="ADM26" i="4"/>
  <c r="ADM23" i="4" s="1"/>
  <c r="ADM25" i="4" s="1"/>
  <c r="ADN26" i="4"/>
  <c r="ADO26" i="4"/>
  <c r="ADP26" i="4"/>
  <c r="ADQ26" i="4"/>
  <c r="ADQ23" i="4" s="1"/>
  <c r="ADQ25" i="4" s="1"/>
  <c r="ADR26" i="4"/>
  <c r="ADS26" i="4"/>
  <c r="ADT26" i="4"/>
  <c r="ADU26" i="4"/>
  <c r="ADU23" i="4" s="1"/>
  <c r="ADU25" i="4" s="1"/>
  <c r="ADV26" i="4"/>
  <c r="ADW26" i="4"/>
  <c r="ADX26" i="4"/>
  <c r="ADY26" i="4"/>
  <c r="ADY23" i="4" s="1"/>
  <c r="ADY25" i="4" s="1"/>
  <c r="ADZ26" i="4"/>
  <c r="AEA26" i="4"/>
  <c r="AEB26" i="4"/>
  <c r="AEC26" i="4"/>
  <c r="AEC23" i="4" s="1"/>
  <c r="AEC25" i="4" s="1"/>
  <c r="AED26" i="4"/>
  <c r="AEE26" i="4"/>
  <c r="AEF26" i="4"/>
  <c r="AEG26" i="4"/>
  <c r="AEG23" i="4" s="1"/>
  <c r="AEG25" i="4" s="1"/>
  <c r="AEH26" i="4"/>
  <c r="AEI26" i="4"/>
  <c r="AEJ26" i="4"/>
  <c r="AEK26" i="4"/>
  <c r="AEK23" i="4" s="1"/>
  <c r="AEK25" i="4" s="1"/>
  <c r="AEL26" i="4"/>
  <c r="AEM26" i="4"/>
  <c r="AEN26" i="4"/>
  <c r="AEO26" i="4"/>
  <c r="AEO23" i="4" s="1"/>
  <c r="AEO25" i="4" s="1"/>
  <c r="AEP26" i="4"/>
  <c r="AEQ26" i="4"/>
  <c r="AER26" i="4"/>
  <c r="AES26" i="4"/>
  <c r="AES23" i="4" s="1"/>
  <c r="AES25" i="4" s="1"/>
  <c r="AET26" i="4"/>
  <c r="AEU26" i="4"/>
  <c r="AEV26" i="4"/>
  <c r="AEW26" i="4"/>
  <c r="AEW23" i="4" s="1"/>
  <c r="AEW25" i="4" s="1"/>
  <c r="AEX26" i="4"/>
  <c r="AEY26" i="4"/>
  <c r="AEZ26" i="4"/>
  <c r="AFA26" i="4"/>
  <c r="AFA23" i="4" s="1"/>
  <c r="AFA25" i="4" s="1"/>
  <c r="AFB26" i="4"/>
  <c r="AFC26" i="4"/>
  <c r="AFD26" i="4"/>
  <c r="AFE26" i="4"/>
  <c r="AFE23" i="4" s="1"/>
  <c r="AFE25" i="4" s="1"/>
  <c r="AFF26" i="4"/>
  <c r="AFG26" i="4"/>
  <c r="AFH26" i="4"/>
  <c r="AFI26" i="4"/>
  <c r="AFI23" i="4" s="1"/>
  <c r="AFI25" i="4" s="1"/>
  <c r="AFJ26" i="4"/>
  <c r="AFK26" i="4"/>
  <c r="AFL26" i="4"/>
  <c r="AFM26" i="4"/>
  <c r="AFM23" i="4" s="1"/>
  <c r="AFM25" i="4" s="1"/>
  <c r="AFN26" i="4"/>
  <c r="AFO26" i="4"/>
  <c r="AFP26" i="4"/>
  <c r="AFQ26" i="4"/>
  <c r="AFQ23" i="4" s="1"/>
  <c r="AFQ25" i="4" s="1"/>
  <c r="AFR26" i="4"/>
  <c r="AFS26" i="4"/>
  <c r="YG27" i="4"/>
  <c r="YH27" i="4"/>
  <c r="YI27" i="4"/>
  <c r="YJ27" i="4"/>
  <c r="YK27" i="4"/>
  <c r="YL27" i="4"/>
  <c r="YM27" i="4"/>
  <c r="YN27" i="4"/>
  <c r="YO27" i="4"/>
  <c r="YP27" i="4"/>
  <c r="YQ27" i="4"/>
  <c r="YR27" i="4"/>
  <c r="YS27" i="4"/>
  <c r="YT27" i="4"/>
  <c r="YU27" i="4"/>
  <c r="YV27" i="4"/>
  <c r="YW27" i="4"/>
  <c r="YX27" i="4"/>
  <c r="YY27" i="4"/>
  <c r="YZ27" i="4"/>
  <c r="ZA27" i="4"/>
  <c r="ZB27" i="4"/>
  <c r="ZC27" i="4"/>
  <c r="ZD27" i="4"/>
  <c r="ZE27" i="4"/>
  <c r="ZF27" i="4"/>
  <c r="ZG27" i="4"/>
  <c r="ZH27" i="4"/>
  <c r="ZI27" i="4"/>
  <c r="ZJ27" i="4"/>
  <c r="ZK27" i="4"/>
  <c r="ZL27" i="4"/>
  <c r="ZM27" i="4"/>
  <c r="ZN27" i="4"/>
  <c r="ZO27" i="4"/>
  <c r="ZP27" i="4"/>
  <c r="ZQ27" i="4"/>
  <c r="ZR27" i="4"/>
  <c r="ZS27" i="4"/>
  <c r="ZT27" i="4"/>
  <c r="ZU27" i="4"/>
  <c r="ZV27" i="4"/>
  <c r="ZW27" i="4"/>
  <c r="ZX27" i="4"/>
  <c r="ZY27" i="4"/>
  <c r="ZZ27" i="4"/>
  <c r="AAA27" i="4"/>
  <c r="AAB27" i="4"/>
  <c r="AAC27" i="4"/>
  <c r="AAD27" i="4"/>
  <c r="AAE27" i="4"/>
  <c r="AAF27" i="4"/>
  <c r="AAG27" i="4"/>
  <c r="AAH27" i="4"/>
  <c r="AAI27" i="4"/>
  <c r="AAJ27" i="4"/>
  <c r="AAK27" i="4"/>
  <c r="AAL27" i="4"/>
  <c r="AAM27" i="4"/>
  <c r="AAN27" i="4"/>
  <c r="AAO27" i="4"/>
  <c r="AAP27" i="4"/>
  <c r="AAQ27" i="4"/>
  <c r="AAR27" i="4"/>
  <c r="AAS27" i="4"/>
  <c r="AAT27" i="4"/>
  <c r="AAU27" i="4"/>
  <c r="AAV27" i="4"/>
  <c r="AAW27" i="4"/>
  <c r="AAX27" i="4"/>
  <c r="AAY27" i="4"/>
  <c r="AAZ27" i="4"/>
  <c r="ABA27" i="4"/>
  <c r="ABB27" i="4"/>
  <c r="ABC27" i="4"/>
  <c r="ABD27" i="4"/>
  <c r="ABE27" i="4"/>
  <c r="ABF27" i="4"/>
  <c r="ABG27" i="4"/>
  <c r="ABH27" i="4"/>
  <c r="ABI27" i="4"/>
  <c r="ABJ27" i="4"/>
  <c r="ABK27" i="4"/>
  <c r="ABL27" i="4"/>
  <c r="ABM27" i="4"/>
  <c r="ABN27" i="4"/>
  <c r="ABO27" i="4"/>
  <c r="ABP27" i="4"/>
  <c r="ABQ27" i="4"/>
  <c r="ABR27" i="4"/>
  <c r="ABS27" i="4"/>
  <c r="ABT27" i="4"/>
  <c r="ABU27" i="4"/>
  <c r="ABV27" i="4"/>
  <c r="ABW27" i="4"/>
  <c r="ABX27" i="4"/>
  <c r="ABY27" i="4"/>
  <c r="ABZ27" i="4"/>
  <c r="ACA27" i="4"/>
  <c r="ACB27" i="4"/>
  <c r="ACC27" i="4"/>
  <c r="ACD27" i="4"/>
  <c r="ACE27" i="4"/>
  <c r="ACF27" i="4"/>
  <c r="ACG27" i="4"/>
  <c r="ACH27" i="4"/>
  <c r="ACI27" i="4"/>
  <c r="ACJ27" i="4"/>
  <c r="ACK27" i="4"/>
  <c r="ACL27" i="4"/>
  <c r="ACM27" i="4"/>
  <c r="ACN27" i="4"/>
  <c r="ACO27" i="4"/>
  <c r="ACP27" i="4"/>
  <c r="ACQ27" i="4"/>
  <c r="ACR27" i="4"/>
  <c r="ACS27" i="4"/>
  <c r="ACT27" i="4"/>
  <c r="ACU27" i="4"/>
  <c r="ACV27" i="4"/>
  <c r="ACW27" i="4"/>
  <c r="ACX27" i="4"/>
  <c r="ACY27" i="4"/>
  <c r="ACZ27" i="4"/>
  <c r="ADA27" i="4"/>
  <c r="ADB27" i="4"/>
  <c r="ADC27" i="4"/>
  <c r="ADD27" i="4"/>
  <c r="ADE27" i="4"/>
  <c r="ADF27" i="4"/>
  <c r="ADG27" i="4"/>
  <c r="ADH27" i="4"/>
  <c r="ADI27" i="4"/>
  <c r="ADJ27" i="4"/>
  <c r="ADK27" i="4"/>
  <c r="ADL27" i="4"/>
  <c r="ADM27" i="4"/>
  <c r="ADN27" i="4"/>
  <c r="ADO27" i="4"/>
  <c r="ADP27" i="4"/>
  <c r="ADQ27" i="4"/>
  <c r="ADR27" i="4"/>
  <c r="ADS27" i="4"/>
  <c r="ADT27" i="4"/>
  <c r="ADU27" i="4"/>
  <c r="ADV27" i="4"/>
  <c r="ADW27" i="4"/>
  <c r="ADX27" i="4"/>
  <c r="ADY27" i="4"/>
  <c r="ADZ27" i="4"/>
  <c r="AEA27" i="4"/>
  <c r="AEB27" i="4"/>
  <c r="AEC27" i="4"/>
  <c r="AED27" i="4"/>
  <c r="AEE27" i="4"/>
  <c r="AEF27" i="4"/>
  <c r="AEG27" i="4"/>
  <c r="AEH27" i="4"/>
  <c r="AEI27" i="4"/>
  <c r="AEJ27" i="4"/>
  <c r="AEK27" i="4"/>
  <c r="AEL27" i="4"/>
  <c r="AEM27" i="4"/>
  <c r="AEN27" i="4"/>
  <c r="AEO27" i="4"/>
  <c r="AEP27" i="4"/>
  <c r="AEQ27" i="4"/>
  <c r="AER27" i="4"/>
  <c r="AES27" i="4"/>
  <c r="AET27" i="4"/>
  <c r="AEU27" i="4"/>
  <c r="AEV27" i="4"/>
  <c r="AEW27" i="4"/>
  <c r="AEX27" i="4"/>
  <c r="AEY27" i="4"/>
  <c r="AEZ27" i="4"/>
  <c r="AFA27" i="4"/>
  <c r="AFB27" i="4"/>
  <c r="AFC27" i="4"/>
  <c r="AFD27" i="4"/>
  <c r="AFE27" i="4"/>
  <c r="AFF27" i="4"/>
  <c r="AFG27" i="4"/>
  <c r="AFH27" i="4"/>
  <c r="AFI27" i="4"/>
  <c r="AFJ27" i="4"/>
  <c r="AFK27" i="4"/>
  <c r="AFL27" i="4"/>
  <c r="AFM27" i="4"/>
  <c r="AFN27" i="4"/>
  <c r="AFO27" i="4"/>
  <c r="AFP27" i="4"/>
  <c r="AFQ27" i="4"/>
  <c r="AFR27" i="4"/>
  <c r="AFS27" i="4"/>
  <c r="YG28" i="4"/>
  <c r="YH28" i="4"/>
  <c r="YI28" i="4"/>
  <c r="YJ28" i="4"/>
  <c r="YK28" i="4"/>
  <c r="YL28" i="4"/>
  <c r="YM28" i="4"/>
  <c r="YN28" i="4"/>
  <c r="YO28" i="4"/>
  <c r="YP28" i="4"/>
  <c r="YQ28" i="4"/>
  <c r="YR28" i="4"/>
  <c r="YS28" i="4"/>
  <c r="YT28" i="4"/>
  <c r="YU28" i="4"/>
  <c r="YV28" i="4"/>
  <c r="YW28" i="4"/>
  <c r="YX28" i="4"/>
  <c r="YY28" i="4"/>
  <c r="YZ28" i="4"/>
  <c r="ZA28" i="4"/>
  <c r="ZB28" i="4"/>
  <c r="ZC28" i="4"/>
  <c r="ZD28" i="4"/>
  <c r="ZE28" i="4"/>
  <c r="ZF28" i="4"/>
  <c r="ZG28" i="4"/>
  <c r="ZH28" i="4"/>
  <c r="ZI28" i="4"/>
  <c r="ZJ28" i="4"/>
  <c r="ZK28" i="4"/>
  <c r="ZL28" i="4"/>
  <c r="ZM28" i="4"/>
  <c r="ZN28" i="4"/>
  <c r="ZO28" i="4"/>
  <c r="ZP28" i="4"/>
  <c r="ZQ28" i="4"/>
  <c r="ZR28" i="4"/>
  <c r="ZS28" i="4"/>
  <c r="ZT28" i="4"/>
  <c r="ZU28" i="4"/>
  <c r="ZV28" i="4"/>
  <c r="ZW28" i="4"/>
  <c r="ZX28" i="4"/>
  <c r="ZY28" i="4"/>
  <c r="ZZ28" i="4"/>
  <c r="AAA28" i="4"/>
  <c r="AAB28" i="4"/>
  <c r="AAC28" i="4"/>
  <c r="AAD28" i="4"/>
  <c r="AAE28" i="4"/>
  <c r="AAF28" i="4"/>
  <c r="AAG28" i="4"/>
  <c r="AAH28" i="4"/>
  <c r="AAI28" i="4"/>
  <c r="AAJ28" i="4"/>
  <c r="AAJ23" i="4" s="1"/>
  <c r="AAJ25" i="4" s="1"/>
  <c r="AAK28" i="4"/>
  <c r="AAL28" i="4"/>
  <c r="AAM28" i="4"/>
  <c r="AAN28" i="4"/>
  <c r="AAO28" i="4"/>
  <c r="AAP28" i="4"/>
  <c r="AAQ28" i="4"/>
  <c r="AAR28" i="4"/>
  <c r="AAS28" i="4"/>
  <c r="AAT28" i="4"/>
  <c r="AAU28" i="4"/>
  <c r="AAV28" i="4"/>
  <c r="AAW28" i="4"/>
  <c r="AAX28" i="4"/>
  <c r="AAY28" i="4"/>
  <c r="AAZ28" i="4"/>
  <c r="ABA28" i="4"/>
  <c r="ABB28" i="4"/>
  <c r="ABC28" i="4"/>
  <c r="ABD28" i="4"/>
  <c r="ABE28" i="4"/>
  <c r="ABF28" i="4"/>
  <c r="ABG28" i="4"/>
  <c r="ABH28" i="4"/>
  <c r="ABI28" i="4"/>
  <c r="ABJ28" i="4"/>
  <c r="ABK28" i="4"/>
  <c r="ABL28" i="4"/>
  <c r="ABM28" i="4"/>
  <c r="ABN28" i="4"/>
  <c r="ABO28" i="4"/>
  <c r="ABP28" i="4"/>
  <c r="ABQ28" i="4"/>
  <c r="ABR28" i="4"/>
  <c r="ABS28" i="4"/>
  <c r="ABT28" i="4"/>
  <c r="ABU28" i="4"/>
  <c r="ABV28" i="4"/>
  <c r="ABW28" i="4"/>
  <c r="ABX28" i="4"/>
  <c r="ABY28" i="4"/>
  <c r="ABZ28" i="4"/>
  <c r="ACA28" i="4"/>
  <c r="ACB28" i="4"/>
  <c r="ACC28" i="4"/>
  <c r="ACD28" i="4"/>
  <c r="ACE28" i="4"/>
  <c r="ACF28" i="4"/>
  <c r="ACG28" i="4"/>
  <c r="ACH28" i="4"/>
  <c r="ACI28" i="4"/>
  <c r="ACJ28" i="4"/>
  <c r="ACK28" i="4"/>
  <c r="ACL28" i="4"/>
  <c r="ACM28" i="4"/>
  <c r="ACN28" i="4"/>
  <c r="ACO28" i="4"/>
  <c r="ACP28" i="4"/>
  <c r="ACQ28" i="4"/>
  <c r="ACR28" i="4"/>
  <c r="ACS28" i="4"/>
  <c r="ACT28" i="4"/>
  <c r="ACU28" i="4"/>
  <c r="ACV28" i="4"/>
  <c r="ACW28" i="4"/>
  <c r="ACX28" i="4"/>
  <c r="ACY28" i="4"/>
  <c r="ACZ28" i="4"/>
  <c r="ADA28" i="4"/>
  <c r="ADB28" i="4"/>
  <c r="ADC28" i="4"/>
  <c r="ADD28" i="4"/>
  <c r="ADE28" i="4"/>
  <c r="ADF28" i="4"/>
  <c r="ADG28" i="4"/>
  <c r="ADH28" i="4"/>
  <c r="ADI28" i="4"/>
  <c r="ADJ28" i="4"/>
  <c r="ADK28" i="4"/>
  <c r="ADL28" i="4"/>
  <c r="ADM28" i="4"/>
  <c r="ADN28" i="4"/>
  <c r="ADO28" i="4"/>
  <c r="ADP28" i="4"/>
  <c r="ADQ28" i="4"/>
  <c r="ADR28" i="4"/>
  <c r="ADS28" i="4"/>
  <c r="ADT28" i="4"/>
  <c r="ADU28" i="4"/>
  <c r="ADV28" i="4"/>
  <c r="ADW28" i="4"/>
  <c r="ADX28" i="4"/>
  <c r="ADY28" i="4"/>
  <c r="ADZ28" i="4"/>
  <c r="AEA28" i="4"/>
  <c r="AEB28" i="4"/>
  <c r="AEC28" i="4"/>
  <c r="AED28" i="4"/>
  <c r="AEE28" i="4"/>
  <c r="AEF28" i="4"/>
  <c r="AEG28" i="4"/>
  <c r="AEH28" i="4"/>
  <c r="AEI28" i="4"/>
  <c r="AEJ28" i="4"/>
  <c r="AEK28" i="4"/>
  <c r="AEL28" i="4"/>
  <c r="AEM28" i="4"/>
  <c r="AEN28" i="4"/>
  <c r="AEO28" i="4"/>
  <c r="AEP28" i="4"/>
  <c r="AEQ28" i="4"/>
  <c r="AER28" i="4"/>
  <c r="AES28" i="4"/>
  <c r="AET28" i="4"/>
  <c r="AEU28" i="4"/>
  <c r="AEV28" i="4"/>
  <c r="AEW28" i="4"/>
  <c r="AEX28" i="4"/>
  <c r="AEY28" i="4"/>
  <c r="AEZ28" i="4"/>
  <c r="AFA28" i="4"/>
  <c r="AFB28" i="4"/>
  <c r="AFC28" i="4"/>
  <c r="AFD28" i="4"/>
  <c r="AFE28" i="4"/>
  <c r="AFF28" i="4"/>
  <c r="AFG28" i="4"/>
  <c r="AFH28" i="4"/>
  <c r="AFI28" i="4"/>
  <c r="AFJ28" i="4"/>
  <c r="AFK28" i="4"/>
  <c r="AFL28" i="4"/>
  <c r="AFM28" i="4"/>
  <c r="AFN28" i="4"/>
  <c r="AFO28" i="4"/>
  <c r="AFP28" i="4"/>
  <c r="AFQ28" i="4"/>
  <c r="AFR28" i="4"/>
  <c r="AFS28" i="4"/>
  <c r="YF27" i="4"/>
  <c r="YF28" i="4"/>
  <c r="YF26" i="4"/>
  <c r="ZV23" i="4" l="1"/>
  <c r="ZV25" i="4" s="1"/>
  <c r="YH23" i="4"/>
  <c r="YH25" i="4" s="1"/>
  <c r="AFP23" i="4"/>
  <c r="AFP25" i="4" s="1"/>
  <c r="AFL23" i="4"/>
  <c r="AFL25" i="4" s="1"/>
  <c r="AFH23" i="4"/>
  <c r="AFH25" i="4" s="1"/>
  <c r="AFD23" i="4"/>
  <c r="AFD25" i="4" s="1"/>
  <c r="AEZ23" i="4"/>
  <c r="AEZ25" i="4" s="1"/>
  <c r="AEV23" i="4"/>
  <c r="AEV25" i="4" s="1"/>
  <c r="AER23" i="4"/>
  <c r="AER25" i="4" s="1"/>
  <c r="AEN23" i="4"/>
  <c r="AEN25" i="4" s="1"/>
  <c r="AEJ23" i="4"/>
  <c r="AEJ25" i="4" s="1"/>
  <c r="AEF23" i="4"/>
  <c r="AEF25" i="4" s="1"/>
  <c r="AEB23" i="4"/>
  <c r="AEB25" i="4" s="1"/>
  <c r="ADX23" i="4"/>
  <c r="ADX25" i="4" s="1"/>
  <c r="ADT23" i="4"/>
  <c r="ADT25" i="4" s="1"/>
  <c r="ADP23" i="4"/>
  <c r="ADP25" i="4" s="1"/>
  <c r="ADL23" i="4"/>
  <c r="ADL25" i="4" s="1"/>
  <c r="ADH23" i="4"/>
  <c r="ADH25" i="4" s="1"/>
  <c r="ADD23" i="4"/>
  <c r="ADD25" i="4" s="1"/>
  <c r="ACZ23" i="4"/>
  <c r="ACZ25" i="4" s="1"/>
  <c r="ACV23" i="4"/>
  <c r="ACV25" i="4" s="1"/>
  <c r="ACR23" i="4"/>
  <c r="ACR25" i="4" s="1"/>
  <c r="ACN23" i="4"/>
  <c r="ACN25" i="4" s="1"/>
  <c r="ACJ23" i="4"/>
  <c r="ACJ25" i="4" s="1"/>
  <c r="ACF23" i="4"/>
  <c r="ACF25" i="4" s="1"/>
  <c r="ACB23" i="4"/>
  <c r="ACB25" i="4" s="1"/>
  <c r="ABX23" i="4"/>
  <c r="ABX25" i="4" s="1"/>
  <c r="ABT23" i="4"/>
  <c r="ABT25" i="4" s="1"/>
  <c r="ABP23" i="4"/>
  <c r="ABP25" i="4" s="1"/>
  <c r="ABL23" i="4"/>
  <c r="ABL25" i="4" s="1"/>
  <c r="ABH23" i="4"/>
  <c r="ABH25" i="4" s="1"/>
  <c r="ABD23" i="4"/>
  <c r="ABD25" i="4" s="1"/>
  <c r="AAZ23" i="4"/>
  <c r="AAZ25" i="4" s="1"/>
  <c r="AAV23" i="4"/>
  <c r="AAV25" i="4" s="1"/>
  <c r="AAR23" i="4"/>
  <c r="AAR25" i="4" s="1"/>
  <c r="AAN23" i="4"/>
  <c r="AAN25" i="4" s="1"/>
  <c r="AAF23" i="4"/>
  <c r="AAF25" i="4" s="1"/>
  <c r="AAB23" i="4"/>
  <c r="AAB25" i="4" s="1"/>
  <c r="ZX23" i="4"/>
  <c r="ZX25" i="4" s="1"/>
  <c r="ZT23" i="4"/>
  <c r="ZT25" i="4" s="1"/>
  <c r="ZP23" i="4"/>
  <c r="ZP25" i="4" s="1"/>
  <c r="ZL23" i="4"/>
  <c r="ZL25" i="4" s="1"/>
  <c r="ZH23" i="4"/>
  <c r="ZH25" i="4" s="1"/>
  <c r="ZD23" i="4"/>
  <c r="ZD25" i="4" s="1"/>
  <c r="YZ23" i="4"/>
  <c r="YZ25" i="4" s="1"/>
  <c r="YV23" i="4"/>
  <c r="YV25" i="4" s="1"/>
  <c r="YR23" i="4"/>
  <c r="YR25" i="4" s="1"/>
  <c r="YN23" i="4"/>
  <c r="YN25" i="4" s="1"/>
  <c r="YJ23" i="4"/>
  <c r="YJ25" i="4" s="1"/>
  <c r="AFU23" i="4"/>
  <c r="AFU25" i="4" s="1"/>
  <c r="AGK23" i="4"/>
  <c r="AGK25" i="4" s="1"/>
  <c r="AGG23" i="4"/>
  <c r="AGG25" i="4" s="1"/>
  <c r="AGC23" i="4"/>
  <c r="AGC25" i="4" s="1"/>
  <c r="AFY23" i="4"/>
  <c r="AFY25" i="4" s="1"/>
  <c r="AGM23" i="4"/>
  <c r="AGM25" i="4" s="1"/>
  <c r="YF23" i="4"/>
  <c r="YF25" i="4" s="1"/>
  <c r="AFS23" i="4"/>
  <c r="AFS25" i="4" s="1"/>
  <c r="AFO23" i="4"/>
  <c r="AFO25" i="4" s="1"/>
  <c r="AFK23" i="4"/>
  <c r="AFK25" i="4" s="1"/>
  <c r="AFG23" i="4"/>
  <c r="AFG25" i="4" s="1"/>
  <c r="AFC23" i="4"/>
  <c r="AFC25" i="4" s="1"/>
  <c r="AEY23" i="4"/>
  <c r="AEY25" i="4" s="1"/>
  <c r="AEU23" i="4"/>
  <c r="AEU25" i="4" s="1"/>
  <c r="AEQ23" i="4"/>
  <c r="AEQ25" i="4" s="1"/>
  <c r="AEM23" i="4"/>
  <c r="AEM25" i="4" s="1"/>
  <c r="AEI23" i="4"/>
  <c r="AEI25" i="4" s="1"/>
  <c r="AEE23" i="4"/>
  <c r="AEE25" i="4" s="1"/>
  <c r="AEA23" i="4"/>
  <c r="AEA25" i="4" s="1"/>
  <c r="ADW23" i="4"/>
  <c r="ADW25" i="4" s="1"/>
  <c r="ADS23" i="4"/>
  <c r="ADS25" i="4" s="1"/>
  <c r="ADO23" i="4"/>
  <c r="ADO25" i="4" s="1"/>
  <c r="ADK23" i="4"/>
  <c r="ADK25" i="4" s="1"/>
  <c r="ADG23" i="4"/>
  <c r="ADG25" i="4" s="1"/>
  <c r="ADC23" i="4"/>
  <c r="ADC25" i="4" s="1"/>
  <c r="ACY23" i="4"/>
  <c r="ACY25" i="4" s="1"/>
  <c r="ACU23" i="4"/>
  <c r="ACU25" i="4" s="1"/>
  <c r="ACQ23" i="4"/>
  <c r="ACQ25" i="4" s="1"/>
  <c r="ACM23" i="4"/>
  <c r="ACM25" i="4" s="1"/>
  <c r="ACI23" i="4"/>
  <c r="ACI25" i="4" s="1"/>
  <c r="ACE23" i="4"/>
  <c r="ACE25" i="4" s="1"/>
  <c r="ACA23" i="4"/>
  <c r="ACA25" i="4" s="1"/>
  <c r="ABW23" i="4"/>
  <c r="ABW25" i="4" s="1"/>
  <c r="ABS23" i="4"/>
  <c r="ABS25" i="4" s="1"/>
  <c r="ABO23" i="4"/>
  <c r="ABO25" i="4" s="1"/>
  <c r="ABK23" i="4"/>
  <c r="ABK25" i="4" s="1"/>
  <c r="ABG23" i="4"/>
  <c r="ABG25" i="4" s="1"/>
  <c r="ABC23" i="4"/>
  <c r="ABC25" i="4" s="1"/>
  <c r="AAY23" i="4"/>
  <c r="AAY25" i="4" s="1"/>
  <c r="AAU23" i="4"/>
  <c r="AAU25" i="4" s="1"/>
  <c r="AAQ23" i="4"/>
  <c r="AAQ25" i="4" s="1"/>
  <c r="AAM23" i="4"/>
  <c r="AAM25" i="4" s="1"/>
  <c r="AAI23" i="4"/>
  <c r="AAI25" i="4" s="1"/>
  <c r="AAE23" i="4"/>
  <c r="AAE25" i="4" s="1"/>
  <c r="AAA23" i="4"/>
  <c r="AAA25" i="4" s="1"/>
  <c r="ZW23" i="4"/>
  <c r="ZW25" i="4" s="1"/>
  <c r="ZS23" i="4"/>
  <c r="ZS25" i="4" s="1"/>
  <c r="ZO23" i="4"/>
  <c r="ZO25" i="4" s="1"/>
  <c r="ZK23" i="4"/>
  <c r="ZK25" i="4" s="1"/>
  <c r="ZG23" i="4"/>
  <c r="ZG25" i="4" s="1"/>
  <c r="ZC23" i="4"/>
  <c r="ZC25" i="4" s="1"/>
  <c r="YY23" i="4"/>
  <c r="YY25" i="4" s="1"/>
  <c r="YU23" i="4"/>
  <c r="YU25" i="4" s="1"/>
  <c r="YQ23" i="4"/>
  <c r="YQ25" i="4" s="1"/>
  <c r="YM23" i="4"/>
  <c r="YM25" i="4" s="1"/>
  <c r="YI23" i="4"/>
  <c r="YI25" i="4" s="1"/>
  <c r="AGJ23" i="4"/>
  <c r="AGJ25" i="4" s="1"/>
  <c r="AGF23" i="4"/>
  <c r="AGF25" i="4" s="1"/>
  <c r="AGB23" i="4"/>
  <c r="AGB25" i="4" s="1"/>
  <c r="AFX23" i="4"/>
  <c r="AFX25" i="4" s="1"/>
  <c r="AFR23" i="4"/>
  <c r="AFR25" i="4" s="1"/>
  <c r="AFN23" i="4"/>
  <c r="AFN25" i="4" s="1"/>
  <c r="AFJ23" i="4"/>
  <c r="AFJ25" i="4" s="1"/>
  <c r="AFF23" i="4"/>
  <c r="AFF25" i="4" s="1"/>
  <c r="AFB23" i="4"/>
  <c r="AFB25" i="4" s="1"/>
  <c r="AEX23" i="4"/>
  <c r="AEX25" i="4" s="1"/>
  <c r="AET23" i="4"/>
  <c r="AET25" i="4" s="1"/>
  <c r="AEP23" i="4"/>
  <c r="AEP25" i="4" s="1"/>
  <c r="AEL23" i="4"/>
  <c r="AEL25" i="4" s="1"/>
  <c r="AEH23" i="4"/>
  <c r="AEH25" i="4" s="1"/>
  <c r="AED23" i="4"/>
  <c r="AED25" i="4" s="1"/>
  <c r="ADZ23" i="4"/>
  <c r="ADZ25" i="4" s="1"/>
  <c r="ADV23" i="4"/>
  <c r="ADV25" i="4" s="1"/>
  <c r="ADR23" i="4"/>
  <c r="ADR25" i="4" s="1"/>
  <c r="ADN23" i="4"/>
  <c r="ADN25" i="4" s="1"/>
  <c r="ADJ23" i="4"/>
  <c r="ADJ25" i="4" s="1"/>
  <c r="ADF23" i="4"/>
  <c r="ADF25" i="4" s="1"/>
  <c r="ADB23" i="4"/>
  <c r="ADB25" i="4" s="1"/>
  <c r="ACX23" i="4"/>
  <c r="ACX25" i="4" s="1"/>
  <c r="ACT23" i="4"/>
  <c r="ACT25" i="4" s="1"/>
  <c r="ACP23" i="4"/>
  <c r="ACP25" i="4" s="1"/>
  <c r="ACL23" i="4"/>
  <c r="ACL25" i="4" s="1"/>
  <c r="ACH23" i="4"/>
  <c r="ACH25" i="4" s="1"/>
  <c r="ACD23" i="4"/>
  <c r="ACD25" i="4" s="1"/>
  <c r="ABZ23" i="4"/>
  <c r="ABZ25" i="4" s="1"/>
  <c r="ABV23" i="4"/>
  <c r="ABV25" i="4" s="1"/>
  <c r="ABR23" i="4"/>
  <c r="ABR25" i="4" s="1"/>
  <c r="ABN23" i="4"/>
  <c r="ABN25" i="4" s="1"/>
  <c r="ABJ23" i="4"/>
  <c r="ABJ25" i="4" s="1"/>
  <c r="ABF23" i="4"/>
  <c r="ABF25" i="4" s="1"/>
  <c r="ABB23" i="4"/>
  <c r="ABB25" i="4" s="1"/>
  <c r="AAX23" i="4"/>
  <c r="AAX25" i="4" s="1"/>
  <c r="AAT23" i="4"/>
  <c r="AAT25" i="4" s="1"/>
  <c r="AAP23" i="4"/>
  <c r="AAP25" i="4" s="1"/>
  <c r="AAL23" i="4"/>
  <c r="AAL25" i="4" s="1"/>
  <c r="AAH23" i="4"/>
  <c r="AAH25" i="4" s="1"/>
  <c r="AAD23" i="4"/>
  <c r="AAD25" i="4" s="1"/>
  <c r="ZZ23" i="4"/>
  <c r="ZZ25" i="4" s="1"/>
  <c r="ZR23" i="4"/>
  <c r="ZR25" i="4" s="1"/>
  <c r="ZN23" i="4"/>
  <c r="ZN25" i="4" s="1"/>
  <c r="ZJ23" i="4"/>
  <c r="ZJ25" i="4" s="1"/>
  <c r="ZF23" i="4"/>
  <c r="ZF25" i="4" s="1"/>
  <c r="ZB23" i="4"/>
  <c r="ZB25" i="4" s="1"/>
  <c r="YX23" i="4"/>
  <c r="YX25" i="4" s="1"/>
  <c r="YT23" i="4"/>
  <c r="YT25" i="4" s="1"/>
  <c r="YP23" i="4"/>
  <c r="YP25" i="4" s="1"/>
  <c r="YL23" i="4"/>
  <c r="YL25" i="4" s="1"/>
  <c r="AGI23" i="4"/>
  <c r="AGI25" i="4" s="1"/>
  <c r="AGE23" i="4"/>
  <c r="AGE25" i="4" s="1"/>
  <c r="AGA23" i="4"/>
  <c r="AGA25" i="4" s="1"/>
  <c r="AFW23" i="4"/>
  <c r="AFW25" i="4" s="1"/>
  <c r="AFT28" i="4"/>
  <c r="YE28" i="4"/>
  <c r="AFT27" i="4"/>
  <c r="YE27" i="4"/>
  <c r="AFT26" i="4"/>
  <c r="YE26" i="4"/>
  <c r="PV28" i="4"/>
  <c r="XK27" i="4"/>
  <c r="PV27" i="4"/>
  <c r="XK26" i="4"/>
  <c r="PV26" i="4"/>
  <c r="HM28" i="4"/>
  <c r="HM27" i="4"/>
  <c r="GS27" i="4"/>
  <c r="GS26" i="4"/>
  <c r="GS23" i="4" s="1"/>
  <c r="GS25" i="4" s="1"/>
  <c r="D27" i="4"/>
  <c r="D28" i="4"/>
  <c r="D23" i="4" l="1"/>
  <c r="D25" i="4" s="1"/>
  <c r="HM23" i="4"/>
  <c r="HM25" i="4" s="1"/>
  <c r="PV23" i="4"/>
  <c r="PV25" i="4" s="1"/>
  <c r="XK23" i="4"/>
  <c r="XK25" i="4" s="1"/>
  <c r="YE23" i="4"/>
  <c r="YE25" i="4" s="1"/>
  <c r="AFT23" i="4"/>
  <c r="AFT25" i="4" s="1"/>
</calcChain>
</file>

<file path=xl/sharedStrings.xml><?xml version="1.0" encoding="utf-8"?>
<sst xmlns="http://schemas.openxmlformats.org/spreadsheetml/2006/main" count="1448" uniqueCount="169">
  <si>
    <t>старше трех лет</t>
  </si>
  <si>
    <t>от двух месяцев 
до одного года</t>
  </si>
  <si>
    <t>от одного года 
до трех лет</t>
  </si>
  <si>
    <t>для глухих воспитанников, для слепых воспитанников</t>
  </si>
  <si>
    <t>в том числе:</t>
  </si>
  <si>
    <t>человек</t>
  </si>
  <si>
    <t>№ п/п</t>
  </si>
  <si>
    <t>Тип населенного пункта (городской / сельский)</t>
  </si>
  <si>
    <t>1.1</t>
  </si>
  <si>
    <t>1.2</t>
  </si>
  <si>
    <t>1.3</t>
  </si>
  <si>
    <t>Х</t>
  </si>
  <si>
    <t>старше трех лет, в том числе:</t>
  </si>
  <si>
    <t>до трех лет, в том числе:</t>
  </si>
  <si>
    <t>воспитанники с тяжелыми нарушениями речи</t>
  </si>
  <si>
    <t>глухие воспитанники</t>
  </si>
  <si>
    <t>слабослышащие воспитанники</t>
  </si>
  <si>
    <t>воспитанники с тяжелыми нарушениями речи, слабовидящие воспитанники, воспитанники с амблиопией, косоглазием, воспитанники с задержкой психического развития, воспитанники с умственной отсталостью легкой степени</t>
  </si>
  <si>
    <t>слабовидящие воспитанники,  воспитанники с амблиопией, косоглазием</t>
  </si>
  <si>
    <t xml:space="preserve"> слепые  воспитанники</t>
  </si>
  <si>
    <t xml:space="preserve">воспитанники с задержкой психоречевого развития </t>
  </si>
  <si>
    <t>воспитанники с нарушениями опорно-двигательного аппарата</t>
  </si>
  <si>
    <t>воспитанники с расстройствами аутистического спектра</t>
  </si>
  <si>
    <t>воспитанники со сложными дефектами (тяжелыми и множественными нарушениями развития)</t>
  </si>
  <si>
    <t>глухие воспитанники, слепые воспитанники</t>
  </si>
  <si>
    <t xml:space="preserve">воспитанники с фонетико-фонематическими нарушениями речи </t>
  </si>
  <si>
    <t>воспитанники с умственной отсталостью легкой степени</t>
  </si>
  <si>
    <t>воспитанники с умственной отсталостью умеренной, тяжелой степени</t>
  </si>
  <si>
    <t>воспитанники с тяжелыми нарушениями речи, слабовидящие воспитанники, воспитанники с амблиопией, косоглазием, воспитанники с задержкой психического развития</t>
  </si>
  <si>
    <t>слабослышащие воспитанники, воспитанники с нарушениями опорно-двигательного аппарата, воспитанники с аутизмом,  воспитанники со сложным дефектом (тяжелыми и множественными нарушениями развития)</t>
  </si>
  <si>
    <t>слабослышащие воспитанники, воспитанники с нарушениями опорно-двигательного аппарата, воспитанники с умственной отсталостью умеренной, тяжелой степени, воспитанники с аутизмом,  воспитанники со сложным дефектом (тяжелыми и множественными нарушениями развития)</t>
  </si>
  <si>
    <t>комбинированная направленность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</si>
  <si>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оздоровительная направленность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</si>
  <si>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(наименование муниципального образования Московской области)</t>
  </si>
  <si>
    <t>Период с 01.09.2020 по 31.12.2020</t>
  </si>
  <si>
    <t>Период с 01.01.2021 (2022, 2023) по 31.08.2021 (2022, 2023)</t>
  </si>
  <si>
    <t>Период с 01.09.2021 (2022, 2023) по 31.12.2021 (2022, 2023)</t>
  </si>
  <si>
    <t>в разновозрастных группах для воспитанников от двух месяцев до семи лет (воспитанники в возрасте от двух месяцев до одного года, от одного года до трех лет, старше трех лет)</t>
  </si>
  <si>
    <t>общеразвивающая направленность, в том числе:</t>
  </si>
  <si>
    <t>компенсирующая направленность, в том числе:</t>
  </si>
  <si>
    <t>2021 (2022, 2023) год, рассчитанный на основании численности воспитанников за периоды с 01.01.2021 (2022, 2023) по 31.08.2021 (2022, 2023) и с 01.09.2021 (2022, 2023) по 31.12.2021 (2022, 2023)</t>
  </si>
  <si>
    <t>Таблица 1</t>
  </si>
  <si>
    <t>Наименование муниципальных общеобразовательных организаций (в соответствии с организационно-правовыми документами)</t>
  </si>
  <si>
    <t>Приложение 1</t>
  </si>
  <si>
    <t xml:space="preserve">по уровням общего образования </t>
  </si>
  <si>
    <t>обучение муниципальной общеобразовательной организацией детей-инвалидов на дому с применением дистанционных образовательных технологий</t>
  </si>
  <si>
    <t xml:space="preserve">обучение муниципальной общеобразовательной организацией детей, нуждающихся в длительном лечении, а также детей-инвалидов на дому </t>
  </si>
  <si>
    <t>обучение по основным общеобразовательным программам (за исключением инвалидов)</t>
  </si>
  <si>
    <t>обучение по основным общеобразовательным программам (в части инвалидов)</t>
  </si>
  <si>
    <t>обучение по адаптированным основным общеобразовательным программам</t>
  </si>
  <si>
    <t>начальное общее образование (1–4 классы) 
с одновременным круглосуточным проживанием в муниципальной обще-образовательной организации, имеющей интернат</t>
  </si>
  <si>
    <t>основное общее образование (5–9 классы) 
с одновременным круглосуточным проживанием в муниципальной обще-образовательной организации, имеющей интернат</t>
  </si>
  <si>
    <t>среднее общее образование (10–11 классы)</t>
  </si>
  <si>
    <t>среднее общее образование (10–11 классы) 
с одновременным круглосуточным проживанием в муниципальной обще-образовательной организации, имеющей интернат</t>
  </si>
  <si>
    <t xml:space="preserve">начальное общее образование (1–4 классы) </t>
  </si>
  <si>
    <t>начальное общее образование (1–4 классы) с одновременным круглосуточным проживанием в муниципальной общеобразовательной организации, имеющей интернат</t>
  </si>
  <si>
    <t>основное общее образование (5–9 классы)</t>
  </si>
  <si>
    <t>основное общее образование (5–9 классы) с одновременным круглосуточным проживанием в муниципальной обще-образовательной организации, имеющей интернат</t>
  </si>
  <si>
    <t>среднее общее образование (10–11 классы) с одновременным круглосуточным проживанием в муниципальной обще-образовательной организации, имеющей интернат</t>
  </si>
  <si>
    <t>глухие обучающиеся</t>
  </si>
  <si>
    <t>слабослышащие обучающиеся</t>
  </si>
  <si>
    <t>слепые обучающиеся</t>
  </si>
  <si>
    <t>слабовидящие обучающиеся</t>
  </si>
  <si>
    <t>обучающиеся с тяжелыми нарушениями речи</t>
  </si>
  <si>
    <t>обучающиеся с нарушениями опорно-двигательного аппарата</t>
  </si>
  <si>
    <t>обучающиеся с задержкой психического развития</t>
  </si>
  <si>
    <t>обучающиеся с расстройствами аутистического спектра</t>
  </si>
  <si>
    <t>обучающиеся с умственной отсталостью (интеллектуальными нарушениями)</t>
  </si>
  <si>
    <t xml:space="preserve">начальное общее образование
  (1-4 классы)   </t>
  </si>
  <si>
    <t xml:space="preserve">основное общее образование 
(5-9 классы)  </t>
  </si>
  <si>
    <t xml:space="preserve">среднее общее образование (10-11) классы)   </t>
  </si>
  <si>
    <t>Всего:</t>
  </si>
  <si>
    <t>из них:</t>
  </si>
  <si>
    <t>Прогнозируемая средняя численность обучающихся, получающих образование по общеобразовательным программам начального общего, основного общего, среднего общего образования в муниципальных общеобразовательных организациях в Московской области, за которыми осуществляется присмотр и уход в группах продленного дня</t>
  </si>
  <si>
    <t>обучающиеся на уровне начального общего образования</t>
  </si>
  <si>
    <t>обучающиеся на уровне основного общего образования</t>
  </si>
  <si>
    <t>обучающиеся на уровне среднего общего образования</t>
  </si>
  <si>
    <t>по основным обще-образовательным программам (за исключением инвалидов)</t>
  </si>
  <si>
    <t>по основным обще-образовательным программам (в части инвалидов)</t>
  </si>
  <si>
    <t>по адаптированным основным обще-образовательным программам</t>
  </si>
  <si>
    <t>Прогнозируемая средняя численность педагогических работников муниципальных общеобразовательных организаций в Московской области, реализующих основные общеобразовательные программы - образовательные программы начального общего, основного общего, среднего общего образования, – молодых специалистов</t>
  </si>
  <si>
    <t>воспитанники дошкольных групп, обучающиеся с режимом работы полного дня, в том числе:</t>
  </si>
  <si>
    <t>воспитанники дошкольных групп, обучающиеся с режимом работы сокращенного дня, в том числе:</t>
  </si>
  <si>
    <t>воспитанники дошкольных групп, обучающиеся с режимом кратковременного пребывания, в том числе:</t>
  </si>
  <si>
    <t>воспитанники дошкольных групп, обучающиеся с режимом круглосуточного пребывания, в том числе:</t>
  </si>
  <si>
    <t>воспитанники дошкольных групп, обучающиеся с режимом работы продленного дня, в том числе:</t>
  </si>
  <si>
    <t>начальное общее образование (1–4 классы)</t>
  </si>
  <si>
    <t>Прогнозируемая численность обучающихся в муниципальных общеобразовательных организациях в период с 01.09.2020 по 31.12.2020, всего:</t>
  </si>
  <si>
    <t>Прогнозируемая численность обучающихся в муниципальных общеобразовательных организациях в период с 01.01.2021 (2022, 2023) по 31.08.2021 (2022, 2023), всего:</t>
  </si>
  <si>
    <t xml:space="preserve">Прогнозируемая средняя численность педагогических работников, осуществляющих функции классного руководителя в муниципальных общеобразовательных организациях 
в Московской области, реализующих программы начального общего, основного общего, среднего общего образования
</t>
  </si>
  <si>
    <t>Прогнозируемая численность обучающихся в муниципальных общеобразовательных организациях в период с 01.09.2021 (2022, 2023) по 31.12.2021 (2022, 2023), всего:</t>
  </si>
  <si>
    <t>Прогнозируемая численность обучающихся в муниципальных общеобразовательных организациях в 2021 (2022, 2023) году, расчитанный на основании чсиленности воспитанныков за периоды с 01.01.2021 (2022, 2023) по 31.08.2021 (2022, 2023) и с 01.09.2021 (2022, 2023) по 31.12.2021 (2022, 2023), всего:</t>
  </si>
  <si>
    <t>Муниципальное бюджетное общеобразовательное учреждение Пушкинского муниципального района «Средняя общеобразовательная школа № 1 г. Пушкино»</t>
  </si>
  <si>
    <t>Муниципальное бюджетное общеобразовательное учреждение Пушкинского муниципального района "Средняя общеобразовательная школа №2 г.Пушкино"</t>
  </si>
  <si>
    <t>Муниципальное бюджетное общеобразовательное учреждение Пушкинского муниципального района «Средняя общеобразовательная школа № 3 г. Пушкино»</t>
  </si>
  <si>
    <t>Муниципальное  бюджетное общеобразовательное учреждение Пушкинского муниципального района «Гимназия №  4 г. Пушкино».</t>
  </si>
  <si>
    <t>Муниципальное бюджетное общеобразовательное учреждение Пушкинского муниципального района «Средняя общеобразовательная школа № 5 г. Пушкино»</t>
  </si>
  <si>
    <t>Муниципальное бюджетное общеобразовательное учреждение Пушкинского муниципального района «Средняя общеобразовательная школа № 6 г. Пушкино»</t>
  </si>
  <si>
    <t>Муниципальное бюджетное общеобразовательное учреждение Пушкинского муниципального района "Средняя общеобразовательная школа № 7 г. Пушкино"</t>
  </si>
  <si>
    <t>Муниципальное бюджетное общеобразовательное учреждение Пушкинского муниципального района "Средняя общеобразовательная школа № 8 с углубленным изучением отдельных предметов г.Пушкино"</t>
  </si>
  <si>
    <t>Муниципальное бюджетное общеобразовательное учреждение Пушкинского муниципального района "Средняя общеобразовательная школа № 9 с углубленным изучением отдельных предметов г. Пушкино"</t>
  </si>
  <si>
    <t>Муниципальное автономное общеобразовательное учреждение Пушкинского муниципального района "Гимназия № 10 г. Пушкино"</t>
  </si>
  <si>
    <t>Муниципальное бюджетное общеобразовательное учреждение Пушкинского муниципального района «Средняя общеобразовательная школа № 11 г. Пушкино»</t>
  </si>
  <si>
    <t>Муниципальное бюджетное общеобразовательное учреждение Пушкинского муниципального района «Средняя общеобразовательная школа № 12 г. Пушкино»</t>
  </si>
  <si>
    <t>Муниципальное бюджетное общеобразовательное учреждение Пушкинского муниципального района «Средняя общеобразовательная школа № 15 г. Пушкино»</t>
  </si>
  <si>
    <t>Муниципальное бюджетное общеобразовательное учреждение Пушкинского муниципального района "Ашукинская средняя общеобразовательная школа"</t>
  </si>
  <si>
    <t>Муниципальное бюджетное общеобразовательное учреждение Пушкинского муниципального района «Зеленоградская средняя общеобразовательная школа"</t>
  </si>
  <si>
    <t>Муниципальное бюджетное общеобразовательное учреждение Пушкинского муниципального района "Средняя общеобразовательная школа имени Героя России В.В.Матвеева городского поселения Лесной"</t>
  </si>
  <si>
    <t>Муниципальное бюджетное общеобразовательное учреждение Пушкинского муниципального района «Правдинская средняя общеобразовательная школа № 1»</t>
  </si>
  <si>
    <t>Муниципальное бюджетное общеобразовательное учреждение Пушкинского муниципального района «Правдинская 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</si>
  <si>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Пушкинского муниципального района «Софринская средняя общеобразовательная школа № 1»</t>
  </si>
  <si>
    <t>Муниципальное бюджетное общеобразовательное учреждение Пушкинского муниципального района "Софринская средняя общеобразовательная школа № 2"</t>
  </si>
  <si>
    <t>Муниципальное бюджетное общеобразовательное учреждение  Пушкинского муниципального района «Черкизовская средняя общеобразовательная школа»</t>
  </si>
  <si>
    <t>Муниципальное автономное общеобразовательное учреждение Пушкинского муниципального района «Гимназия «Тарасовка»</t>
  </si>
  <si>
    <t>Муниципальное бюджетное общеобразовательное учреждение Пушкинского муниципального района "Начальная общеобразовательная школа № 16  г. Пушкино"</t>
  </si>
  <si>
    <t>Муниципальное бюджетное общеобразовательное учреждение  Пушкинского муниципального района "Начальная школа - детский сад № 56 "Родничок"</t>
  </si>
  <si>
    <t>Муниципальное бюджетное общеобразовательное учреждение Пушкинского муниципального района "Начальная школа - детский сад №63 "Солнышко"</t>
  </si>
  <si>
    <t>Муниципальное бюджетное общеобразовательное учреждение Пушкинского муниципального района «Пушкинская школа-интернат для обучающихся с ограниченными возможностями здоровья»</t>
  </si>
  <si>
    <t>Муниципальное бюджетное общеобразовательное учреждение Пушкинского муниципального района «Братовщинская средняя общеобразовательная школа»</t>
  </si>
  <si>
    <t>Муниципальное бюджетное общеобразовательное учреждение  Пушкинского муниципального района «Зверосовхозская средняя общеобразовательная школа»</t>
  </si>
  <si>
    <t>Муниципальное бюджетное общеобразовательное учреждение  Пушкинского муниципального района "Ельдигинская средняя общеобразовательная школа"</t>
  </si>
  <si>
    <t>Муниципальное бюджетное общеобразовательное  учреждение Пушкинского муниципального района "Леснополянская средняя общеобразовательная школа"</t>
  </si>
  <si>
    <t>Муниципальное бюджетное общеобразовательное учреждение Пушкинского муниципального района «Майская средняя общеобразовательная школа с углубленным изучением отдельных предметов»</t>
  </si>
  <si>
    <t>Муниципальное бюджетное общеобразовательное учреждение  Пушкинского муниципального района «Царевская основная общеобразовательная школа»</t>
  </si>
  <si>
    <t>Муниципальное бюджетное общеобразовательное учреждение Пушкинского муниципального района "Челюскинская средняя общеобразовательная школа"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</si>
  <si>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</si>
  <si>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</si>
  <si>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</si>
  <si>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</si>
  <si>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</si>
  <si>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</si>
  <si>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</si>
  <si>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</si>
  <si>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</si>
  <si>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</si>
  <si>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</si>
  <si>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</si>
  <si>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</si>
  <si>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</si>
  <si>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</si>
  <si>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</si>
  <si>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</si>
  <si>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</si>
  <si>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</si>
  <si>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</si>
  <si>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</si>
  <si>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</si>
  <si>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</si>
  <si>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</si>
  <si>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2.1</t>
  </si>
  <si>
    <t>2.2</t>
  </si>
  <si>
    <t>2.3</t>
  </si>
  <si>
    <t>2.4</t>
  </si>
  <si>
    <t>2.5</t>
  </si>
  <si>
    <t>2.6</t>
  </si>
  <si>
    <t>2.7</t>
  </si>
  <si>
    <t>Муниципальное бюджетное общеобразовательное учреждение Пушкинского муниципального района "Средняя общеобразовательная школа № 14 г. Пушкино"</t>
  </si>
  <si>
    <t>городской</t>
  </si>
  <si>
    <t>сельский</t>
  </si>
  <si>
    <t>Всего по городской местности:</t>
  </si>
  <si>
    <t>Всего по сельской местности:</t>
  </si>
  <si>
    <t>ИТОГ:</t>
  </si>
  <si>
    <t>Пушкинский городской округ</t>
  </si>
  <si>
    <t>к постановлению</t>
  </si>
  <si>
    <t>Московской области</t>
  </si>
  <si>
    <t>администрации Пушкинского городского округа</t>
  </si>
  <si>
    <t>Прогнозируемая средняя численность обучающихся в муниципальных общеобразовательных учреждениях Пушкинского городского округа Московской области, учитываемая при расчетах объемов расходов бюджета Московской области на 2021 год и плановый период 2022 и 2023 годов на предоставление субвенций из бюджета Московской области бюджету Пушкинского городского округа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Пушкинского городского округа Московской области</t>
  </si>
  <si>
    <t xml:space="preserve"> </t>
  </si>
  <si>
    <t>от 31.07.2020 № 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</si>
</sst>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</cellStyleXfs>
  <cellXfs count="40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 vertical="center"/>
    </xf>
    <xf numFmtId="3" fontId="3" fillId="0" borderId="0" xfId="0" applyNumberFormat="1" applyFont="1" applyFill="1" applyAlignment="1">
      <alignment horizontal="right" vertical="center"/>
    </xf>
    <xf numFmtId="0" fontId="9" fillId="0" borderId="0" xfId="1" applyFont="1" applyFill="1" applyBorder="1" applyAlignment="1">
      <alignment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</cellXfs>
  <cellStyles count="23">
    <cellStyle name="Normal_1. Свод по школамNEW" xfId="5" xr:uid="{00000000-0005-0000-0000-000000000000}"/>
    <cellStyle name="Обычный" xfId="0" builtinId="0"/>
    <cellStyle name="Обычный 2" xfId="6" xr:uid="{00000000-0005-0000-0000-000002000000}"/>
    <cellStyle name="Обычный 2 2" xfId="2" xr:uid="{00000000-0005-0000-0000-000003000000}"/>
    <cellStyle name="Обычный 2 2 2" xfId="7" xr:uid="{00000000-0005-0000-0000-000004000000}"/>
    <cellStyle name="Обычный 2 3" xfId="8" xr:uid="{00000000-0005-0000-0000-000005000000}"/>
    <cellStyle name="Обычный 2 3 2" xfId="9" xr:uid="{00000000-0005-0000-0000-000006000000}"/>
    <cellStyle name="Обычный 2_24.06.в МФ госстандарт" xfId="10" xr:uid="{00000000-0005-0000-0000-000007000000}"/>
    <cellStyle name="Обычный 3" xfId="11" xr:uid="{00000000-0005-0000-0000-000008000000}"/>
    <cellStyle name="Обычный 3 2" xfId="12" xr:uid="{00000000-0005-0000-0000-000009000000}"/>
    <cellStyle name="Обычный 3 3" xfId="1" xr:uid="{00000000-0005-0000-0000-00000A000000}"/>
    <cellStyle name="Обычный 3 3 2" xfId="13" xr:uid="{00000000-0005-0000-0000-00000B000000}"/>
    <cellStyle name="Обычный 3 4" xfId="14" xr:uid="{00000000-0005-0000-0000-00000C000000}"/>
    <cellStyle name="Обычный 3 4 2" xfId="15" xr:uid="{00000000-0005-0000-0000-00000D000000}"/>
    <cellStyle name="Обычный 3 5" xfId="16" xr:uid="{00000000-0005-0000-0000-00000E000000}"/>
    <cellStyle name="Обычный 4" xfId="17" xr:uid="{00000000-0005-0000-0000-00000F000000}"/>
    <cellStyle name="Обычный 4 2" xfId="18" xr:uid="{00000000-0005-0000-0000-000010000000}"/>
    <cellStyle name="Обычный 5" xfId="19" xr:uid="{00000000-0005-0000-0000-000011000000}"/>
    <cellStyle name="Обычный 5 2" xfId="20" xr:uid="{00000000-0005-0000-0000-000012000000}"/>
    <cellStyle name="Обычный_Субсидия на внедр.совр.образ.технологий 2012" xfId="3" xr:uid="{00000000-0005-0000-0000-000013000000}"/>
    <cellStyle name="Стиль 1" xfId="21" xr:uid="{00000000-0005-0000-0000-000014000000}"/>
    <cellStyle name="Финансовый 2" xfId="22" xr:uid="{00000000-0005-0000-0000-000015000000}"/>
    <cellStyle name="Финансовый 2 2" xfId="4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GM59"/>
  <sheetViews>
    <sheetView tabSelected="1" view="pageBreakPreview" zoomScale="70" zoomScaleNormal="55" zoomScaleSheetLayoutView="70" workbookViewId="0">
      <selection activeCell="HW5" sqref="HW5"/>
    </sheetView>
  </sheetViews>
  <sheetFormatPr defaultColWidth="10.42578125" defaultRowHeight="18" customHeight="1" x14ac:dyDescent="0.25"/>
  <cols>
    <col min="1" max="1" width="8.7109375" style="1" customWidth="1"/>
    <col min="2" max="2" width="56.28515625" style="21" customWidth="1"/>
    <col min="3" max="3" width="14" style="1" customWidth="1"/>
    <col min="4" max="4" width="25.42578125" style="1" hidden="1" customWidth="1"/>
    <col min="5" max="8" width="20.28515625" style="1" hidden="1" customWidth="1"/>
    <col min="9" max="9" width="18.28515625" style="1" hidden="1" customWidth="1"/>
    <col min="10" max="16" width="20.28515625" style="1" hidden="1" customWidth="1"/>
    <col min="17" max="34" width="8.7109375" style="1" hidden="1" customWidth="1"/>
    <col min="35" max="42" width="16.28515625" style="1" hidden="1" customWidth="1"/>
    <col min="43" max="51" width="19.28515625" style="1" hidden="1" customWidth="1"/>
    <col min="52" max="60" width="14.28515625" style="1" hidden="1" customWidth="1"/>
    <col min="61" max="64" width="19.28515625" style="1" hidden="1" customWidth="1"/>
    <col min="65" max="65" width="10.28515625" style="12" hidden="1" customWidth="1"/>
    <col min="66" max="67" width="9.5703125" style="12" hidden="1" customWidth="1"/>
    <col min="68" max="68" width="11.7109375" style="12" hidden="1" customWidth="1"/>
    <col min="69" max="69" width="10" style="12" hidden="1" customWidth="1"/>
    <col min="70" max="70" width="10.5703125" style="12" hidden="1" customWidth="1"/>
    <col min="71" max="73" width="17.140625" style="12" hidden="1" customWidth="1"/>
    <col min="74" max="75" width="16.7109375" style="12" hidden="1" customWidth="1"/>
    <col min="76" max="76" width="18.7109375" style="12" hidden="1" customWidth="1"/>
    <col min="77" max="77" width="17.7109375" style="12" hidden="1" customWidth="1"/>
    <col min="78" max="78" width="18.140625" style="12" hidden="1" customWidth="1"/>
    <col min="79" max="80" width="19.85546875" style="12" hidden="1" customWidth="1"/>
    <col min="81" max="81" width="15.85546875" style="12" hidden="1" customWidth="1"/>
    <col min="82" max="82" width="19.85546875" style="12" hidden="1" customWidth="1"/>
    <col min="83" max="84" width="17.7109375" style="12" hidden="1" customWidth="1"/>
    <col min="85" max="86" width="16.140625" style="12" hidden="1" customWidth="1"/>
    <col min="87" max="87" width="18.85546875" style="12" hidden="1" customWidth="1"/>
    <col min="88" max="88" width="17.7109375" style="12" hidden="1" customWidth="1"/>
    <col min="89" max="89" width="16.42578125" style="12" hidden="1" customWidth="1"/>
    <col min="90" max="90" width="17.7109375" style="12" hidden="1" customWidth="1"/>
    <col min="91" max="91" width="19.85546875" style="12" hidden="1" customWidth="1"/>
    <col min="92" max="93" width="12.85546875" style="12" hidden="1" customWidth="1"/>
    <col min="94" max="94" width="24.7109375" style="12" hidden="1" customWidth="1"/>
    <col min="95" max="95" width="10.28515625" style="12" hidden="1" customWidth="1"/>
    <col min="96" max="96" width="9.5703125" style="12" hidden="1" customWidth="1"/>
    <col min="97" max="98" width="15.85546875" style="12" hidden="1" customWidth="1"/>
    <col min="99" max="101" width="19.85546875" style="12" hidden="1" customWidth="1"/>
    <col min="102" max="103" width="16.7109375" style="12" hidden="1" customWidth="1"/>
    <col min="104" max="104" width="18.7109375" style="12" hidden="1" customWidth="1"/>
    <col min="105" max="105" width="17.7109375" style="12" hidden="1" customWidth="1"/>
    <col min="106" max="106" width="18.140625" style="12" hidden="1" customWidth="1"/>
    <col min="107" max="108" width="19.85546875" style="12" hidden="1" customWidth="1"/>
    <col min="109" max="109" width="15.85546875" style="12" hidden="1" customWidth="1"/>
    <col min="110" max="110" width="19.85546875" style="12" hidden="1" customWidth="1"/>
    <col min="111" max="112" width="17.7109375" style="12" hidden="1" customWidth="1"/>
    <col min="113" max="114" width="16.140625" style="12" hidden="1" customWidth="1"/>
    <col min="115" max="119" width="19.85546875" style="12" hidden="1" customWidth="1"/>
    <col min="120" max="120" width="24.7109375" style="12" hidden="1" customWidth="1"/>
    <col min="121" max="122" width="11.28515625" style="12" hidden="1" customWidth="1"/>
    <col min="123" max="125" width="19.85546875" style="12" hidden="1" customWidth="1"/>
    <col min="126" max="127" width="16.7109375" style="12" hidden="1" customWidth="1"/>
    <col min="128" max="128" width="18.7109375" style="12" hidden="1" customWidth="1"/>
    <col min="129" max="129" width="17.7109375" style="12" hidden="1" customWidth="1"/>
    <col min="130" max="130" width="18.140625" style="12" hidden="1" customWidth="1"/>
    <col min="131" max="132" width="19.85546875" style="12" hidden="1" customWidth="1"/>
    <col min="133" max="133" width="15.85546875" style="12" hidden="1" customWidth="1"/>
    <col min="134" max="134" width="19.85546875" style="12" hidden="1" customWidth="1"/>
    <col min="135" max="136" width="17.7109375" style="12" hidden="1" customWidth="1"/>
    <col min="137" max="138" width="16.140625" style="12" hidden="1" customWidth="1"/>
    <col min="139" max="143" width="19.85546875" style="12" hidden="1" customWidth="1"/>
    <col min="144" max="144" width="10.28515625" style="12" hidden="1" customWidth="1"/>
    <col min="145" max="145" width="9.5703125" style="12" hidden="1" customWidth="1"/>
    <col min="146" max="147" width="15.140625" style="12" hidden="1" customWidth="1"/>
    <col min="148" max="150" width="19.85546875" style="12" hidden="1" customWidth="1"/>
    <col min="151" max="152" width="16.7109375" style="12" hidden="1" customWidth="1"/>
    <col min="153" max="153" width="18.7109375" style="12" hidden="1" customWidth="1"/>
    <col min="154" max="154" width="17.7109375" style="12" hidden="1" customWidth="1"/>
    <col min="155" max="155" width="18.140625" style="12" hidden="1" customWidth="1"/>
    <col min="156" max="157" width="19.85546875" style="12" hidden="1" customWidth="1"/>
    <col min="158" max="158" width="15.85546875" style="12" hidden="1" customWidth="1"/>
    <col min="159" max="159" width="19.85546875" style="12" hidden="1" customWidth="1"/>
    <col min="160" max="161" width="17.7109375" style="12" hidden="1" customWidth="1"/>
    <col min="162" max="163" width="16.140625" style="12" hidden="1" customWidth="1"/>
    <col min="164" max="168" width="19.85546875" style="12" hidden="1" customWidth="1"/>
    <col min="169" max="169" width="24.42578125" style="12" hidden="1" customWidth="1"/>
    <col min="170" max="170" width="24.7109375" style="12" hidden="1" customWidth="1"/>
    <col min="171" max="171" width="10.28515625" style="12" hidden="1" customWidth="1"/>
    <col min="172" max="173" width="9.5703125" style="12" hidden="1" customWidth="1"/>
    <col min="174" max="174" width="11.7109375" style="12" hidden="1" customWidth="1"/>
    <col min="175" max="175" width="10" style="12" hidden="1" customWidth="1"/>
    <col min="176" max="176" width="10.5703125" style="12" hidden="1" customWidth="1"/>
    <col min="177" max="179" width="19.85546875" style="12" hidden="1" customWidth="1"/>
    <col min="180" max="181" width="16.7109375" style="12" hidden="1" customWidth="1"/>
    <col min="182" max="182" width="18.7109375" style="12" hidden="1" customWidth="1"/>
    <col min="183" max="183" width="17.7109375" style="12" hidden="1" customWidth="1"/>
    <col min="184" max="184" width="18.140625" style="12" hidden="1" customWidth="1"/>
    <col min="185" max="186" width="19.85546875" style="12" hidden="1" customWidth="1"/>
    <col min="187" max="187" width="15.85546875" style="12" hidden="1" customWidth="1"/>
    <col min="188" max="188" width="19.85546875" style="12" hidden="1" customWidth="1"/>
    <col min="189" max="190" width="17.7109375" style="12" hidden="1" customWidth="1"/>
    <col min="191" max="192" width="16.140625" style="12" hidden="1" customWidth="1"/>
    <col min="193" max="197" width="19.85546875" style="12" hidden="1" customWidth="1"/>
    <col min="198" max="199" width="15.85546875" style="12" hidden="1" customWidth="1"/>
    <col min="200" max="200" width="24.7109375" style="12" hidden="1" customWidth="1"/>
    <col min="201" max="203" width="21.7109375" style="12" hidden="1" customWidth="1"/>
    <col min="204" max="212" width="12" style="12" hidden="1" customWidth="1"/>
    <col min="213" max="218" width="21.7109375" style="12" hidden="1" customWidth="1"/>
    <col min="219" max="220" width="28.5703125" style="12" hidden="1" customWidth="1"/>
    <col min="221" max="221" width="25.42578125" style="1" customWidth="1"/>
    <col min="222" max="225" width="20.28515625" style="1" customWidth="1"/>
    <col min="226" max="226" width="18.28515625" style="1" customWidth="1"/>
    <col min="227" max="233" width="20.28515625" style="1" customWidth="1"/>
    <col min="234" max="251" width="8.7109375" style="1" customWidth="1"/>
    <col min="252" max="259" width="16.28515625" style="1" customWidth="1"/>
    <col min="260" max="268" width="19.28515625" style="1" customWidth="1"/>
    <col min="269" max="277" width="14.28515625" style="1" customWidth="1"/>
    <col min="278" max="281" width="19.28515625" style="1" customWidth="1"/>
    <col min="282" max="282" width="10.28515625" style="12" customWidth="1"/>
    <col min="283" max="284" width="9.5703125" style="12" customWidth="1"/>
    <col min="285" max="285" width="11.7109375" style="12" customWidth="1"/>
    <col min="286" max="286" width="10" style="12" customWidth="1"/>
    <col min="287" max="287" width="10.5703125" style="12" customWidth="1"/>
    <col min="288" max="290" width="17.140625" style="12" customWidth="1"/>
    <col min="291" max="292" width="16.7109375" style="12" customWidth="1"/>
    <col min="293" max="293" width="18.7109375" style="12" customWidth="1"/>
    <col min="294" max="294" width="17.7109375" style="12" customWidth="1"/>
    <col min="295" max="295" width="18.140625" style="12" customWidth="1"/>
    <col min="296" max="297" width="19.85546875" style="12" customWidth="1"/>
    <col min="298" max="298" width="15.85546875" style="12" customWidth="1"/>
    <col min="299" max="299" width="19.85546875" style="12" customWidth="1"/>
    <col min="300" max="301" width="17.7109375" style="12" customWidth="1"/>
    <col min="302" max="303" width="16.140625" style="12" customWidth="1"/>
    <col min="304" max="304" width="18.85546875" style="12" customWidth="1"/>
    <col min="305" max="305" width="17.7109375" style="12" customWidth="1"/>
    <col min="306" max="306" width="16.42578125" style="12" customWidth="1"/>
    <col min="307" max="307" width="17.7109375" style="12" customWidth="1"/>
    <col min="308" max="308" width="19.85546875" style="12" customWidth="1"/>
    <col min="309" max="310" width="12.85546875" style="12" customWidth="1"/>
    <col min="311" max="311" width="24.7109375" style="12" customWidth="1"/>
    <col min="312" max="312" width="10.28515625" style="12" customWidth="1"/>
    <col min="313" max="313" width="9.5703125" style="12" customWidth="1"/>
    <col min="314" max="315" width="15.85546875" style="12" customWidth="1"/>
    <col min="316" max="318" width="19.85546875" style="12" customWidth="1"/>
    <col min="319" max="320" width="16.7109375" style="12" customWidth="1"/>
    <col min="321" max="321" width="18.7109375" style="12" customWidth="1"/>
    <col min="322" max="322" width="17.7109375" style="12" customWidth="1"/>
    <col min="323" max="323" width="18.140625" style="12" customWidth="1"/>
    <col min="324" max="325" width="19.85546875" style="12" customWidth="1"/>
    <col min="326" max="326" width="15.85546875" style="12" customWidth="1"/>
    <col min="327" max="327" width="19.85546875" style="12" customWidth="1"/>
    <col min="328" max="329" width="17.7109375" style="12" customWidth="1"/>
    <col min="330" max="331" width="16.140625" style="12" customWidth="1"/>
    <col min="332" max="336" width="19.85546875" style="12" customWidth="1"/>
    <col min="337" max="337" width="24.7109375" style="12" customWidth="1"/>
    <col min="338" max="339" width="11.28515625" style="12" customWidth="1"/>
    <col min="340" max="342" width="19.85546875" style="12" customWidth="1"/>
    <col min="343" max="344" width="16.7109375" style="12" customWidth="1"/>
    <col min="345" max="345" width="18.7109375" style="12" customWidth="1"/>
    <col min="346" max="346" width="17.7109375" style="12" customWidth="1"/>
    <col min="347" max="347" width="18.140625" style="12" customWidth="1"/>
    <col min="348" max="349" width="19.85546875" style="12" customWidth="1"/>
    <col min="350" max="350" width="15.85546875" style="12" customWidth="1"/>
    <col min="351" max="351" width="19.85546875" style="12" customWidth="1"/>
    <col min="352" max="353" width="17.7109375" style="12" customWidth="1"/>
    <col min="354" max="355" width="16.140625" style="12" customWidth="1"/>
    <col min="356" max="360" width="19.85546875" style="12" customWidth="1"/>
    <col min="361" max="361" width="10.28515625" style="12" customWidth="1"/>
    <col min="362" max="362" width="9.5703125" style="12" customWidth="1"/>
    <col min="363" max="364" width="15.140625" style="12" customWidth="1"/>
    <col min="365" max="367" width="19.85546875" style="12" customWidth="1"/>
    <col min="368" max="369" width="16.7109375" style="12" customWidth="1"/>
    <col min="370" max="370" width="18.7109375" style="12" customWidth="1"/>
    <col min="371" max="371" width="17.7109375" style="12" customWidth="1"/>
    <col min="372" max="372" width="18.140625" style="12" customWidth="1"/>
    <col min="373" max="374" width="19.85546875" style="12" customWidth="1"/>
    <col min="375" max="375" width="15.85546875" style="12" customWidth="1"/>
    <col min="376" max="376" width="19.85546875" style="12" customWidth="1"/>
    <col min="377" max="378" width="17.7109375" style="12" customWidth="1"/>
    <col min="379" max="380" width="16.140625" style="12" customWidth="1"/>
    <col min="381" max="385" width="19.85546875" style="12" customWidth="1"/>
    <col min="386" max="386" width="24.42578125" style="12" customWidth="1"/>
    <col min="387" max="387" width="24.7109375" style="12" customWidth="1"/>
    <col min="388" max="388" width="10.28515625" style="12" customWidth="1"/>
    <col min="389" max="390" width="9.5703125" style="12" customWidth="1"/>
    <col min="391" max="391" width="11.7109375" style="12" customWidth="1"/>
    <col min="392" max="392" width="10" style="12" customWidth="1"/>
    <col min="393" max="393" width="10.5703125" style="12" customWidth="1"/>
    <col min="394" max="396" width="19.85546875" style="12" customWidth="1"/>
    <col min="397" max="398" width="16.7109375" style="12" customWidth="1"/>
    <col min="399" max="399" width="18.7109375" style="12" customWidth="1"/>
    <col min="400" max="400" width="17.7109375" style="12" customWidth="1"/>
    <col min="401" max="401" width="18.140625" style="12" customWidth="1"/>
    <col min="402" max="403" width="19.85546875" style="12" customWidth="1"/>
    <col min="404" max="404" width="15.85546875" style="12" customWidth="1"/>
    <col min="405" max="405" width="19.85546875" style="12" customWidth="1"/>
    <col min="406" max="407" width="17.7109375" style="12" customWidth="1"/>
    <col min="408" max="409" width="16.140625" style="12" customWidth="1"/>
    <col min="410" max="414" width="19.85546875" style="12" customWidth="1"/>
    <col min="415" max="416" width="15.85546875" style="12" customWidth="1"/>
    <col min="417" max="417" width="24.7109375" style="12" customWidth="1"/>
    <col min="418" max="435" width="21.7109375" style="12" customWidth="1"/>
    <col min="436" max="437" width="28.5703125" style="12" customWidth="1"/>
    <col min="438" max="438" width="25.42578125" style="1" customWidth="1"/>
    <col min="439" max="442" width="20.28515625" style="1" customWidth="1"/>
    <col min="443" max="443" width="18.28515625" style="1" customWidth="1"/>
    <col min="444" max="450" width="20.28515625" style="1" customWidth="1"/>
    <col min="451" max="468" width="8.7109375" style="1" customWidth="1"/>
    <col min="469" max="476" width="16.28515625" style="1" customWidth="1"/>
    <col min="477" max="485" width="19.28515625" style="1" customWidth="1"/>
    <col min="486" max="494" width="14.28515625" style="1" customWidth="1"/>
    <col min="495" max="498" width="19.28515625" style="1" customWidth="1"/>
    <col min="499" max="499" width="10.28515625" style="12" customWidth="1"/>
    <col min="500" max="501" width="9.5703125" style="12" customWidth="1"/>
    <col min="502" max="502" width="11.7109375" style="12" customWidth="1"/>
    <col min="503" max="503" width="10" style="12" customWidth="1"/>
    <col min="504" max="504" width="10.5703125" style="12" customWidth="1"/>
    <col min="505" max="507" width="17.140625" style="12" customWidth="1"/>
    <col min="508" max="509" width="16.7109375" style="12" customWidth="1"/>
    <col min="510" max="510" width="18.7109375" style="12" customWidth="1"/>
    <col min="511" max="511" width="17.7109375" style="12" customWidth="1"/>
    <col min="512" max="512" width="18.140625" style="12" customWidth="1"/>
    <col min="513" max="514" width="19.85546875" style="12" customWidth="1"/>
    <col min="515" max="515" width="15.85546875" style="12" customWidth="1"/>
    <col min="516" max="516" width="19.85546875" style="12" customWidth="1"/>
    <col min="517" max="518" width="17.7109375" style="12" customWidth="1"/>
    <col min="519" max="520" width="16.140625" style="12" customWidth="1"/>
    <col min="521" max="521" width="18.85546875" style="12" customWidth="1"/>
    <col min="522" max="522" width="17.7109375" style="12" customWidth="1"/>
    <col min="523" max="523" width="16.42578125" style="12" customWidth="1"/>
    <col min="524" max="524" width="17.7109375" style="12" customWidth="1"/>
    <col min="525" max="525" width="19.85546875" style="12" customWidth="1"/>
    <col min="526" max="527" width="12.85546875" style="12" customWidth="1"/>
    <col min="528" max="528" width="24.7109375" style="12" customWidth="1"/>
    <col min="529" max="529" width="10.28515625" style="12" customWidth="1"/>
    <col min="530" max="530" width="9.5703125" style="12" customWidth="1"/>
    <col min="531" max="532" width="15.85546875" style="12" customWidth="1"/>
    <col min="533" max="535" width="19.85546875" style="12" customWidth="1"/>
    <col min="536" max="537" width="16.7109375" style="12" customWidth="1"/>
    <col min="538" max="538" width="18.7109375" style="12" customWidth="1"/>
    <col min="539" max="539" width="17.7109375" style="12" customWidth="1"/>
    <col min="540" max="540" width="18.140625" style="12" customWidth="1"/>
    <col min="541" max="542" width="19.85546875" style="12" customWidth="1"/>
    <col min="543" max="543" width="15.85546875" style="12" customWidth="1"/>
    <col min="544" max="544" width="19.85546875" style="12" customWidth="1"/>
    <col min="545" max="546" width="17.7109375" style="12" customWidth="1"/>
    <col min="547" max="548" width="16.140625" style="12" customWidth="1"/>
    <col min="549" max="553" width="19.85546875" style="12" customWidth="1"/>
    <col min="554" max="554" width="24.7109375" style="12" customWidth="1"/>
    <col min="555" max="556" width="11.28515625" style="12" customWidth="1"/>
    <col min="557" max="559" width="19.85546875" style="12" customWidth="1"/>
    <col min="560" max="561" width="16.7109375" style="12" customWidth="1"/>
    <col min="562" max="562" width="18.7109375" style="12" customWidth="1"/>
    <col min="563" max="563" width="17.7109375" style="12" customWidth="1"/>
    <col min="564" max="564" width="18.140625" style="12" customWidth="1"/>
    <col min="565" max="566" width="19.85546875" style="12" customWidth="1"/>
    <col min="567" max="567" width="15.85546875" style="12" customWidth="1"/>
    <col min="568" max="568" width="19.85546875" style="12" customWidth="1"/>
    <col min="569" max="570" width="17.7109375" style="12" customWidth="1"/>
    <col min="571" max="572" width="16.140625" style="12" customWidth="1"/>
    <col min="573" max="577" width="19.85546875" style="12" customWidth="1"/>
    <col min="578" max="578" width="10.28515625" style="12" customWidth="1"/>
    <col min="579" max="579" width="9.5703125" style="12" customWidth="1"/>
    <col min="580" max="581" width="15.140625" style="12" customWidth="1"/>
    <col min="582" max="584" width="19.85546875" style="12" customWidth="1"/>
    <col min="585" max="586" width="16.7109375" style="12" customWidth="1"/>
    <col min="587" max="587" width="18.7109375" style="12" customWidth="1"/>
    <col min="588" max="588" width="17.7109375" style="12" customWidth="1"/>
    <col min="589" max="589" width="18.140625" style="12" customWidth="1"/>
    <col min="590" max="591" width="19.85546875" style="12" customWidth="1"/>
    <col min="592" max="592" width="15.85546875" style="12" customWidth="1"/>
    <col min="593" max="593" width="19.85546875" style="12" customWidth="1"/>
    <col min="594" max="595" width="17.7109375" style="12" customWidth="1"/>
    <col min="596" max="597" width="16.140625" style="12" customWidth="1"/>
    <col min="598" max="602" width="19.85546875" style="12" customWidth="1"/>
    <col min="603" max="603" width="24.42578125" style="12" customWidth="1"/>
    <col min="604" max="604" width="24.7109375" style="12" customWidth="1"/>
    <col min="605" max="605" width="10.28515625" style="12" customWidth="1"/>
    <col min="606" max="607" width="9.5703125" style="12" customWidth="1"/>
    <col min="608" max="608" width="11.7109375" style="12" customWidth="1"/>
    <col min="609" max="609" width="10" style="12" customWidth="1"/>
    <col min="610" max="610" width="10.5703125" style="12" customWidth="1"/>
    <col min="611" max="613" width="19.85546875" style="12" customWidth="1"/>
    <col min="614" max="615" width="16.7109375" style="12" customWidth="1"/>
    <col min="616" max="616" width="18.7109375" style="12" customWidth="1"/>
    <col min="617" max="617" width="17.7109375" style="12" customWidth="1"/>
    <col min="618" max="618" width="18.140625" style="12" customWidth="1"/>
    <col min="619" max="620" width="19.85546875" style="12" customWidth="1"/>
    <col min="621" max="621" width="15.85546875" style="12" customWidth="1"/>
    <col min="622" max="622" width="19.85546875" style="12" customWidth="1"/>
    <col min="623" max="624" width="17.7109375" style="12" customWidth="1"/>
    <col min="625" max="626" width="16.140625" style="12" customWidth="1"/>
    <col min="627" max="631" width="19.85546875" style="12" customWidth="1"/>
    <col min="632" max="633" width="15.85546875" style="12" customWidth="1"/>
    <col min="634" max="634" width="24.7109375" style="12" customWidth="1"/>
    <col min="635" max="637" width="21.7109375" style="12" customWidth="1"/>
    <col min="638" max="646" width="7.42578125" style="12" customWidth="1"/>
    <col min="647" max="652" width="21.7109375" style="12" customWidth="1"/>
    <col min="653" max="654" width="28.5703125" style="12" customWidth="1"/>
    <col min="655" max="655" width="25.42578125" style="1" customWidth="1"/>
    <col min="656" max="659" width="20.28515625" style="1" customWidth="1"/>
    <col min="660" max="660" width="18.28515625" style="1" customWidth="1"/>
    <col min="661" max="667" width="20.28515625" style="1" customWidth="1"/>
    <col min="668" max="685" width="8.7109375" style="1" customWidth="1"/>
    <col min="686" max="693" width="16.28515625" style="1" customWidth="1"/>
    <col min="694" max="702" width="19.28515625" style="1" customWidth="1"/>
    <col min="703" max="711" width="14.28515625" style="1" customWidth="1"/>
    <col min="712" max="715" width="19.28515625" style="1" customWidth="1"/>
    <col min="716" max="716" width="10.28515625" style="12" customWidth="1"/>
    <col min="717" max="718" width="9.5703125" style="12" customWidth="1"/>
    <col min="719" max="719" width="11.7109375" style="12" customWidth="1"/>
    <col min="720" max="720" width="10" style="12" customWidth="1"/>
    <col min="721" max="721" width="10.5703125" style="12" customWidth="1"/>
    <col min="722" max="724" width="17.140625" style="12" customWidth="1"/>
    <col min="725" max="726" width="16.7109375" style="12" customWidth="1"/>
    <col min="727" max="727" width="18.7109375" style="12" customWidth="1"/>
    <col min="728" max="728" width="17.7109375" style="12" customWidth="1"/>
    <col min="729" max="729" width="18.140625" style="12" customWidth="1"/>
    <col min="730" max="731" width="19.85546875" style="12" customWidth="1"/>
    <col min="732" max="732" width="15.85546875" style="12" customWidth="1"/>
    <col min="733" max="733" width="19.85546875" style="12" customWidth="1"/>
    <col min="734" max="735" width="17.7109375" style="12" customWidth="1"/>
    <col min="736" max="737" width="16.140625" style="12" customWidth="1"/>
    <col min="738" max="738" width="18.85546875" style="12" customWidth="1"/>
    <col min="739" max="739" width="17.7109375" style="12" customWidth="1"/>
    <col min="740" max="740" width="16.42578125" style="12" customWidth="1"/>
    <col min="741" max="741" width="17.7109375" style="12" customWidth="1"/>
    <col min="742" max="742" width="19.85546875" style="12" customWidth="1"/>
    <col min="743" max="744" width="12.85546875" style="12" customWidth="1"/>
    <col min="745" max="745" width="24.7109375" style="12" customWidth="1"/>
    <col min="746" max="746" width="10.28515625" style="12" customWidth="1"/>
    <col min="747" max="747" width="9.5703125" style="12" customWidth="1"/>
    <col min="748" max="749" width="15.85546875" style="12" customWidth="1"/>
    <col min="750" max="752" width="19.85546875" style="12" customWidth="1"/>
    <col min="753" max="754" width="16.7109375" style="12" customWidth="1"/>
    <col min="755" max="755" width="18.7109375" style="12" customWidth="1"/>
    <col min="756" max="756" width="17.7109375" style="12" customWidth="1"/>
    <col min="757" max="757" width="18.140625" style="12" customWidth="1"/>
    <col min="758" max="759" width="19.85546875" style="12" customWidth="1"/>
    <col min="760" max="760" width="15.85546875" style="12" customWidth="1"/>
    <col min="761" max="761" width="19.85546875" style="12" customWidth="1"/>
    <col min="762" max="763" width="17.7109375" style="12" customWidth="1"/>
    <col min="764" max="765" width="16.140625" style="12" customWidth="1"/>
    <col min="766" max="770" width="19.85546875" style="12" customWidth="1"/>
    <col min="771" max="771" width="24.7109375" style="12" customWidth="1"/>
    <col min="772" max="773" width="11.28515625" style="12" customWidth="1"/>
    <col min="774" max="776" width="19.85546875" style="12" customWidth="1"/>
    <col min="777" max="778" width="16.7109375" style="12" customWidth="1"/>
    <col min="779" max="779" width="18.7109375" style="12" customWidth="1"/>
    <col min="780" max="780" width="17.7109375" style="12" customWidth="1"/>
    <col min="781" max="781" width="18.140625" style="12" customWidth="1"/>
    <col min="782" max="783" width="19.85546875" style="12" customWidth="1"/>
    <col min="784" max="784" width="15.85546875" style="12" customWidth="1"/>
    <col min="785" max="785" width="19.85546875" style="12" customWidth="1"/>
    <col min="786" max="787" width="17.7109375" style="12" customWidth="1"/>
    <col min="788" max="789" width="16.140625" style="12" customWidth="1"/>
    <col min="790" max="794" width="19.85546875" style="12" customWidth="1"/>
    <col min="795" max="795" width="10.28515625" style="12" customWidth="1"/>
    <col min="796" max="796" width="9.5703125" style="12" customWidth="1"/>
    <col min="797" max="798" width="15.140625" style="12" customWidth="1"/>
    <col min="799" max="801" width="19.85546875" style="12" customWidth="1"/>
    <col min="802" max="803" width="16.7109375" style="12" customWidth="1"/>
    <col min="804" max="804" width="18.7109375" style="12" customWidth="1"/>
    <col min="805" max="805" width="17.7109375" style="12" customWidth="1"/>
    <col min="806" max="806" width="18.140625" style="12" customWidth="1"/>
    <col min="807" max="808" width="19.85546875" style="12" customWidth="1"/>
    <col min="809" max="809" width="15.85546875" style="12" customWidth="1"/>
    <col min="810" max="810" width="19.85546875" style="12" customWidth="1"/>
    <col min="811" max="812" width="17.7109375" style="12" customWidth="1"/>
    <col min="813" max="814" width="16.140625" style="12" customWidth="1"/>
    <col min="815" max="819" width="19.85546875" style="12" customWidth="1"/>
    <col min="820" max="820" width="24.42578125" style="12" customWidth="1"/>
    <col min="821" max="821" width="24.7109375" style="12" customWidth="1"/>
    <col min="822" max="822" width="10.28515625" style="12" customWidth="1"/>
    <col min="823" max="824" width="9.5703125" style="12" customWidth="1"/>
    <col min="825" max="825" width="11.7109375" style="12" customWidth="1"/>
    <col min="826" max="826" width="10" style="12" customWidth="1"/>
    <col min="827" max="827" width="10.5703125" style="12" customWidth="1"/>
    <col min="828" max="830" width="19.85546875" style="12" customWidth="1"/>
    <col min="831" max="832" width="16.7109375" style="12" customWidth="1"/>
    <col min="833" max="833" width="18.7109375" style="12" customWidth="1"/>
    <col min="834" max="834" width="17.7109375" style="12" customWidth="1"/>
    <col min="835" max="835" width="18.140625" style="12" customWidth="1"/>
    <col min="836" max="837" width="19.85546875" style="12" customWidth="1"/>
    <col min="838" max="838" width="15.85546875" style="12" customWidth="1"/>
    <col min="839" max="839" width="19.85546875" style="12" customWidth="1"/>
    <col min="840" max="841" width="17.7109375" style="12" customWidth="1"/>
    <col min="842" max="843" width="16.140625" style="12" customWidth="1"/>
    <col min="844" max="848" width="19.85546875" style="12" customWidth="1"/>
    <col min="849" max="850" width="15.85546875" style="12" customWidth="1"/>
    <col min="851" max="851" width="24.7109375" style="12" customWidth="1"/>
    <col min="852" max="869" width="21.7109375" style="12" customWidth="1"/>
    <col min="870" max="871" width="28.5703125" style="12" hidden="1" customWidth="1"/>
    <col min="872" max="16384" width="10.42578125" style="1"/>
  </cols>
  <sheetData>
    <row r="1" spans="1:871" ht="15.75" x14ac:dyDescent="0.25">
      <c r="AH1" s="22" t="s">
        <v>43</v>
      </c>
      <c r="CM1" s="1"/>
      <c r="CP1" s="1"/>
      <c r="DP1" s="1"/>
      <c r="FN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V1" s="21"/>
      <c r="HW1" s="21" t="s">
        <v>43</v>
      </c>
      <c r="HX1" s="22"/>
      <c r="HY1" s="22"/>
      <c r="IQ1" s="22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V1" s="1"/>
      <c r="KY1" s="1"/>
      <c r="LY1" s="1"/>
      <c r="NW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TE1" s="1"/>
      <c r="TH1" s="1"/>
      <c r="UH1" s="1"/>
      <c r="WF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N1" s="1"/>
      <c r="ABQ1" s="1"/>
      <c r="ACQ1" s="1"/>
      <c r="AEO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</row>
    <row r="2" spans="1:871" ht="15.75" x14ac:dyDescent="0.25">
      <c r="AH2" s="22"/>
      <c r="CM2" s="1"/>
      <c r="CP2" s="1"/>
      <c r="DP2" s="1"/>
      <c r="FN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V2" s="21"/>
      <c r="HW2" s="21" t="s">
        <v>163</v>
      </c>
      <c r="HX2" s="22"/>
      <c r="HY2" s="22"/>
      <c r="IQ2" s="22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V2" s="1"/>
      <c r="KY2" s="1"/>
      <c r="LY2" s="1"/>
      <c r="NW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TE2" s="1"/>
      <c r="TH2" s="1"/>
      <c r="UH2" s="1"/>
      <c r="WF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N2" s="1"/>
      <c r="ABQ2" s="1"/>
      <c r="ACQ2" s="1"/>
      <c r="AEO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</row>
    <row r="3" spans="1:871" ht="15.75" x14ac:dyDescent="0.25">
      <c r="AH3" s="22"/>
      <c r="CM3" s="1"/>
      <c r="CP3" s="1"/>
      <c r="DP3" s="1"/>
      <c r="FN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V3" s="21"/>
      <c r="HW3" s="21" t="s">
        <v>165</v>
      </c>
      <c r="HX3" s="22"/>
      <c r="HY3" s="22"/>
      <c r="IQ3" s="22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V3" s="1"/>
      <c r="KY3" s="1"/>
      <c r="LY3" s="1"/>
      <c r="NW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TE3" s="1"/>
      <c r="TH3" s="1"/>
      <c r="UH3" s="1"/>
      <c r="WF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N3" s="1"/>
      <c r="ABQ3" s="1"/>
      <c r="ACQ3" s="1"/>
      <c r="AEO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</row>
    <row r="4" spans="1:871" ht="15.75" x14ac:dyDescent="0.25">
      <c r="AH4" s="22"/>
      <c r="CM4" s="1"/>
      <c r="CP4" s="1"/>
      <c r="DP4" s="1"/>
      <c r="FN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V4" s="21"/>
      <c r="HW4" s="21" t="s">
        <v>164</v>
      </c>
      <c r="HX4" s="22"/>
      <c r="HY4" s="22"/>
      <c r="IQ4" s="22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V4" s="1"/>
      <c r="KY4" s="1"/>
      <c r="LY4" s="1"/>
      <c r="NW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TE4" s="1"/>
      <c r="TH4" s="1"/>
      <c r="UH4" s="1"/>
      <c r="WF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N4" s="1"/>
      <c r="ABQ4" s="1"/>
      <c r="ACQ4" s="1"/>
      <c r="AEO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</row>
    <row r="5" spans="1:871" ht="15.75" x14ac:dyDescent="0.25">
      <c r="AH5" s="22" t="s">
        <v>41</v>
      </c>
      <c r="CM5" s="1"/>
      <c r="CP5" s="1"/>
      <c r="DP5" s="1"/>
      <c r="FN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V5" s="21"/>
      <c r="HW5" s="21" t="s">
        <v>168</v>
      </c>
      <c r="HX5" s="22"/>
      <c r="IQ5" s="22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V5" s="1"/>
      <c r="KY5" s="1"/>
      <c r="LY5" s="1"/>
      <c r="NW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TE5" s="1"/>
      <c r="TH5" s="1"/>
      <c r="UH5" s="1"/>
      <c r="WF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N5" s="1"/>
      <c r="ABQ5" s="1"/>
      <c r="ACQ5" s="1"/>
      <c r="AEO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</row>
    <row r="6" spans="1:871" ht="15.75" x14ac:dyDescent="0.25">
      <c r="AH6" s="22"/>
      <c r="CM6" s="1"/>
      <c r="CP6" s="1"/>
      <c r="DP6" s="1"/>
      <c r="FN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V6" s="21"/>
      <c r="HW6" s="21"/>
      <c r="HX6" s="22"/>
      <c r="IQ6" s="22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V6" s="1"/>
      <c r="KY6" s="1"/>
      <c r="LY6" s="1"/>
      <c r="NW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TE6" s="1"/>
      <c r="TH6" s="1"/>
      <c r="UH6" s="1"/>
      <c r="WF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N6" s="1"/>
      <c r="ABQ6" s="1"/>
      <c r="ACQ6" s="1"/>
      <c r="AEO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</row>
    <row r="7" spans="1:871" ht="49.5" customHeight="1" x14ac:dyDescent="0.25">
      <c r="A7" s="23"/>
      <c r="B7" s="39" t="s">
        <v>166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  <c r="IW7" s="28"/>
      <c r="IX7" s="28"/>
      <c r="IY7" s="28"/>
      <c r="IZ7" s="28"/>
      <c r="JA7" s="28"/>
      <c r="JB7" s="28"/>
      <c r="JC7" s="28"/>
      <c r="JD7" s="28"/>
      <c r="JE7" s="28"/>
      <c r="JF7" s="28"/>
      <c r="JG7" s="28"/>
      <c r="JH7" s="28"/>
      <c r="JI7" s="28"/>
      <c r="JJ7" s="28"/>
      <c r="JK7" s="28"/>
      <c r="JL7" s="28"/>
      <c r="JM7" s="28"/>
      <c r="JN7" s="28"/>
      <c r="JO7" s="28"/>
      <c r="JP7" s="28"/>
      <c r="JQ7" s="28"/>
      <c r="JR7" s="28"/>
      <c r="JS7" s="28"/>
      <c r="JT7" s="28"/>
      <c r="JU7" s="28"/>
      <c r="JV7" s="28"/>
      <c r="JW7" s="28"/>
      <c r="JX7" s="28"/>
      <c r="JY7" s="28"/>
      <c r="JZ7" s="28"/>
      <c r="KA7" s="28"/>
      <c r="KB7" s="28"/>
      <c r="KC7" s="28"/>
      <c r="KD7" s="28"/>
      <c r="KE7" s="28"/>
      <c r="KF7" s="28"/>
      <c r="KG7" s="28"/>
      <c r="KH7" s="28"/>
      <c r="KI7" s="28"/>
      <c r="KJ7" s="28"/>
      <c r="KK7" s="28"/>
      <c r="KL7" s="28"/>
      <c r="KM7" s="28"/>
      <c r="KN7" s="28"/>
      <c r="KO7" s="28"/>
      <c r="KP7" s="28"/>
      <c r="KQ7" s="28"/>
      <c r="KR7" s="28"/>
      <c r="KS7" s="28"/>
      <c r="KT7" s="28"/>
      <c r="KU7" s="28"/>
      <c r="KV7" s="28"/>
      <c r="KW7" s="28"/>
      <c r="KX7" s="28"/>
      <c r="KY7" s="28"/>
      <c r="KZ7" s="28"/>
      <c r="LA7" s="28"/>
      <c r="LB7" s="28"/>
      <c r="LC7" s="28"/>
      <c r="LD7" s="28"/>
      <c r="LE7" s="28"/>
      <c r="LF7" s="28"/>
      <c r="LG7" s="28"/>
      <c r="LH7" s="28"/>
      <c r="LI7" s="28"/>
      <c r="LJ7" s="28"/>
      <c r="LK7" s="28"/>
      <c r="LL7" s="28"/>
      <c r="LM7" s="28"/>
      <c r="LN7" s="28"/>
      <c r="LO7" s="28"/>
      <c r="LP7" s="28"/>
      <c r="LQ7" s="28"/>
      <c r="LR7" s="28"/>
      <c r="LS7" s="28"/>
      <c r="LT7" s="28"/>
      <c r="LU7" s="28"/>
      <c r="LV7" s="28"/>
      <c r="LW7" s="28"/>
      <c r="LX7" s="28"/>
      <c r="LY7" s="28"/>
      <c r="LZ7" s="28"/>
      <c r="MA7" s="28"/>
      <c r="MB7" s="28"/>
      <c r="MC7" s="28"/>
      <c r="MD7" s="28"/>
      <c r="ME7" s="28"/>
      <c r="MF7" s="28"/>
      <c r="MG7" s="28"/>
      <c r="MH7" s="28"/>
      <c r="MI7" s="28"/>
      <c r="MJ7" s="28"/>
      <c r="MK7" s="28"/>
      <c r="ML7" s="28"/>
      <c r="MM7" s="28"/>
      <c r="MN7" s="28"/>
      <c r="MO7" s="28"/>
      <c r="MP7" s="28"/>
      <c r="MQ7" s="28"/>
      <c r="MR7" s="28"/>
      <c r="MS7" s="28"/>
      <c r="MT7" s="28"/>
      <c r="MU7" s="28"/>
      <c r="MV7" s="28"/>
      <c r="MW7" s="28"/>
      <c r="MX7" s="28"/>
      <c r="MY7" s="28"/>
      <c r="MZ7" s="28"/>
      <c r="NA7" s="28"/>
      <c r="NB7" s="28"/>
      <c r="NC7" s="28"/>
      <c r="ND7" s="28"/>
      <c r="NE7" s="28"/>
      <c r="NF7" s="28"/>
      <c r="NG7" s="28"/>
      <c r="NH7" s="28"/>
      <c r="NI7" s="28"/>
      <c r="NJ7" s="28"/>
      <c r="NK7" s="28"/>
      <c r="NL7" s="28"/>
      <c r="NM7" s="28"/>
      <c r="NN7" s="28"/>
      <c r="NO7" s="28"/>
      <c r="NP7" s="28"/>
      <c r="NQ7" s="28"/>
      <c r="NR7" s="28"/>
      <c r="NS7" s="28"/>
      <c r="NT7" s="28"/>
      <c r="NU7" s="28"/>
      <c r="NV7" s="28"/>
      <c r="NW7" s="28"/>
      <c r="NX7" s="28"/>
      <c r="NY7" s="28"/>
      <c r="NZ7" s="28"/>
      <c r="OA7" s="28"/>
      <c r="OB7" s="28"/>
      <c r="OC7" s="28"/>
      <c r="OD7" s="28"/>
      <c r="OE7" s="28"/>
      <c r="OF7" s="28"/>
      <c r="OG7" s="28"/>
      <c r="OH7" s="28"/>
      <c r="OI7" s="28"/>
      <c r="OJ7" s="28"/>
      <c r="OK7" s="28"/>
      <c r="OL7" s="28"/>
      <c r="OM7" s="28"/>
      <c r="ON7" s="28"/>
      <c r="OO7" s="28"/>
      <c r="OP7" s="28"/>
      <c r="OQ7" s="28"/>
      <c r="OR7" s="28"/>
      <c r="OS7" s="28"/>
      <c r="OT7" s="28"/>
      <c r="OU7" s="28"/>
      <c r="OV7" s="28"/>
      <c r="OW7" s="28"/>
      <c r="OX7" s="28"/>
      <c r="OY7" s="28"/>
      <c r="OZ7" s="28"/>
      <c r="PA7" s="28"/>
      <c r="PB7" s="28"/>
      <c r="PC7" s="28"/>
      <c r="PD7" s="28"/>
      <c r="PE7" s="28"/>
      <c r="PF7" s="28"/>
      <c r="PG7" s="28"/>
      <c r="PH7" s="28"/>
      <c r="PI7" s="28"/>
      <c r="PJ7" s="28"/>
      <c r="PK7" s="28"/>
      <c r="PL7" s="28"/>
      <c r="PM7" s="28"/>
      <c r="PN7" s="28"/>
      <c r="PO7" s="28"/>
      <c r="PP7" s="28"/>
      <c r="PQ7" s="28"/>
      <c r="PR7" s="28"/>
      <c r="PS7" s="28"/>
      <c r="PT7" s="28"/>
      <c r="PU7" s="28"/>
      <c r="PV7" s="28"/>
      <c r="PW7" s="28"/>
      <c r="PX7" s="28"/>
      <c r="PY7" s="28"/>
      <c r="PZ7" s="28"/>
      <c r="QA7" s="28"/>
      <c r="QB7" s="28"/>
      <c r="QC7" s="28"/>
      <c r="QD7" s="28"/>
      <c r="QE7" s="28"/>
      <c r="QF7" s="28"/>
      <c r="QG7" s="28"/>
      <c r="QH7" s="28"/>
      <c r="QI7" s="28"/>
      <c r="QJ7" s="28"/>
      <c r="QK7" s="28"/>
      <c r="QL7" s="28"/>
      <c r="QM7" s="28"/>
      <c r="QN7" s="28"/>
      <c r="QO7" s="28"/>
      <c r="QP7" s="28"/>
      <c r="QQ7" s="28"/>
      <c r="QR7" s="28"/>
      <c r="QS7" s="28"/>
      <c r="QT7" s="28"/>
      <c r="QU7" s="28"/>
      <c r="QV7" s="28"/>
      <c r="QW7" s="28"/>
      <c r="QX7" s="28"/>
      <c r="QY7" s="28"/>
      <c r="QZ7" s="28"/>
      <c r="RA7" s="28"/>
      <c r="RB7" s="28"/>
      <c r="RC7" s="28"/>
      <c r="RD7" s="28"/>
      <c r="RE7" s="28"/>
      <c r="RF7" s="28"/>
      <c r="RG7" s="28"/>
      <c r="RH7" s="28"/>
      <c r="RI7" s="28"/>
      <c r="RJ7" s="28"/>
      <c r="RK7" s="28"/>
      <c r="RL7" s="28"/>
      <c r="RM7" s="28"/>
      <c r="RN7" s="28"/>
      <c r="RO7" s="28"/>
      <c r="RP7" s="28"/>
      <c r="RQ7" s="28"/>
      <c r="RR7" s="28"/>
      <c r="RS7" s="28"/>
      <c r="RT7" s="28"/>
      <c r="RU7" s="28"/>
      <c r="RV7" s="28"/>
      <c r="RW7" s="28"/>
      <c r="RX7" s="28"/>
      <c r="RY7" s="28"/>
      <c r="RZ7" s="28"/>
      <c r="SA7" s="28"/>
      <c r="SB7" s="28"/>
      <c r="SC7" s="28"/>
      <c r="SD7" s="28"/>
      <c r="SE7" s="28"/>
      <c r="SF7" s="28"/>
      <c r="SG7" s="28"/>
      <c r="SH7" s="28"/>
      <c r="SI7" s="28"/>
      <c r="SJ7" s="28"/>
      <c r="SK7" s="28"/>
      <c r="SL7" s="28"/>
      <c r="SM7" s="28"/>
      <c r="SN7" s="28"/>
      <c r="SO7" s="28"/>
      <c r="SP7" s="28"/>
      <c r="SQ7" s="28"/>
      <c r="SR7" s="28"/>
      <c r="SS7" s="28"/>
      <c r="ST7" s="28"/>
      <c r="SU7" s="28"/>
      <c r="SV7" s="28"/>
      <c r="SW7" s="28"/>
      <c r="SX7" s="28"/>
      <c r="SY7" s="28"/>
      <c r="SZ7" s="28"/>
      <c r="TA7" s="28"/>
      <c r="TB7" s="28"/>
      <c r="TC7" s="28"/>
      <c r="TD7" s="28"/>
      <c r="TE7" s="28"/>
      <c r="TF7" s="28"/>
      <c r="TG7" s="28"/>
      <c r="TH7" s="28"/>
      <c r="TI7" s="28"/>
      <c r="TJ7" s="28"/>
      <c r="TK7" s="28"/>
      <c r="TL7" s="28"/>
      <c r="TM7" s="28"/>
      <c r="TN7" s="28"/>
      <c r="TO7" s="28"/>
      <c r="TP7" s="28"/>
      <c r="TQ7" s="28"/>
      <c r="TR7" s="28"/>
      <c r="TS7" s="28"/>
      <c r="TT7" s="28"/>
      <c r="TU7" s="28"/>
      <c r="TV7" s="28"/>
      <c r="TW7" s="28"/>
      <c r="TX7" s="28"/>
      <c r="TY7" s="28"/>
      <c r="TZ7" s="28"/>
      <c r="UA7" s="28"/>
      <c r="UB7" s="28"/>
      <c r="UC7" s="28"/>
      <c r="UD7" s="28"/>
      <c r="UE7" s="28"/>
      <c r="UF7" s="28"/>
      <c r="UG7" s="28"/>
      <c r="UH7" s="28"/>
      <c r="UI7" s="28"/>
      <c r="UJ7" s="28"/>
      <c r="UK7" s="28"/>
      <c r="UL7" s="28"/>
      <c r="UM7" s="28"/>
      <c r="UN7" s="28"/>
      <c r="UO7" s="28"/>
      <c r="UP7" s="28"/>
      <c r="UQ7" s="28"/>
      <c r="UR7" s="28"/>
      <c r="US7" s="28"/>
      <c r="UT7" s="28"/>
      <c r="UU7" s="28"/>
      <c r="UV7" s="28"/>
      <c r="UW7" s="28"/>
      <c r="UX7" s="28"/>
      <c r="UY7" s="28"/>
      <c r="UZ7" s="28"/>
      <c r="VA7" s="28"/>
      <c r="VB7" s="28"/>
      <c r="VC7" s="28"/>
      <c r="VD7" s="28"/>
      <c r="VE7" s="28"/>
      <c r="VF7" s="28"/>
      <c r="VG7" s="28"/>
      <c r="VH7" s="28"/>
      <c r="VI7" s="28"/>
      <c r="VJ7" s="28"/>
      <c r="VK7" s="28"/>
      <c r="VL7" s="28"/>
      <c r="VM7" s="28"/>
      <c r="VN7" s="28"/>
      <c r="VO7" s="28"/>
      <c r="VP7" s="28"/>
      <c r="VQ7" s="28"/>
      <c r="VR7" s="28"/>
      <c r="VS7" s="28"/>
      <c r="VT7" s="28"/>
      <c r="VU7" s="28"/>
      <c r="VV7" s="28"/>
      <c r="VW7" s="28"/>
      <c r="VX7" s="28"/>
      <c r="VY7" s="28"/>
      <c r="VZ7" s="28"/>
      <c r="WA7" s="28"/>
      <c r="WB7" s="28"/>
      <c r="WC7" s="28"/>
      <c r="WD7" s="28"/>
      <c r="WE7" s="28"/>
      <c r="WF7" s="28"/>
      <c r="WG7" s="28"/>
      <c r="WH7" s="28"/>
      <c r="WI7" s="28"/>
      <c r="WJ7" s="28"/>
      <c r="WK7" s="28"/>
      <c r="WL7" s="28"/>
      <c r="WM7" s="28"/>
      <c r="WN7" s="28"/>
      <c r="WO7" s="28"/>
      <c r="WP7" s="28"/>
      <c r="WQ7" s="28"/>
      <c r="WR7" s="28"/>
      <c r="WS7" s="28"/>
      <c r="WT7" s="28"/>
      <c r="WU7" s="28"/>
      <c r="WV7" s="28"/>
      <c r="WW7" s="28"/>
      <c r="WX7" s="28"/>
      <c r="WY7" s="28"/>
      <c r="WZ7" s="28"/>
      <c r="XA7" s="28"/>
      <c r="XB7" s="28"/>
      <c r="XC7" s="28"/>
      <c r="XD7" s="28"/>
      <c r="XE7" s="28"/>
      <c r="XF7" s="28"/>
      <c r="XG7" s="28"/>
      <c r="XH7" s="28"/>
      <c r="XI7" s="28"/>
      <c r="XJ7" s="28"/>
      <c r="XK7" s="28"/>
      <c r="XL7" s="28"/>
      <c r="XM7" s="28"/>
      <c r="XN7" s="28"/>
      <c r="XO7" s="28"/>
      <c r="XP7" s="28"/>
      <c r="XQ7" s="28"/>
      <c r="XR7" s="28"/>
      <c r="XS7" s="28"/>
      <c r="XT7" s="28"/>
      <c r="XU7" s="28"/>
      <c r="XV7" s="28"/>
      <c r="XW7" s="28"/>
      <c r="XX7" s="28"/>
      <c r="XY7" s="28"/>
      <c r="XZ7" s="28"/>
      <c r="YA7" s="28"/>
      <c r="YB7" s="28"/>
      <c r="YC7" s="28"/>
      <c r="YD7" s="28"/>
      <c r="YE7" s="28"/>
      <c r="YF7" s="28"/>
      <c r="YG7" s="28"/>
      <c r="YH7" s="28"/>
      <c r="YI7" s="28"/>
      <c r="YJ7" s="28"/>
      <c r="YK7" s="28"/>
      <c r="YL7" s="28"/>
      <c r="YM7" s="28"/>
      <c r="YN7" s="28"/>
      <c r="YO7" s="28"/>
      <c r="YP7" s="28"/>
      <c r="YQ7" s="28"/>
      <c r="YR7" s="28"/>
      <c r="YS7" s="28"/>
      <c r="YT7" s="28"/>
      <c r="YU7" s="28"/>
      <c r="YV7" s="28"/>
      <c r="YW7" s="28"/>
      <c r="YX7" s="28"/>
      <c r="YY7" s="28"/>
      <c r="YZ7" s="28"/>
      <c r="ZA7" s="28"/>
      <c r="ZB7" s="28"/>
      <c r="ZC7" s="28"/>
      <c r="ZD7" s="28"/>
      <c r="ZE7" s="28"/>
      <c r="ZF7" s="28"/>
      <c r="ZG7" s="28"/>
      <c r="ZH7" s="28"/>
      <c r="ZI7" s="28"/>
      <c r="ZJ7" s="28"/>
      <c r="ZK7" s="28"/>
      <c r="ZL7" s="28"/>
      <c r="ZM7" s="28"/>
      <c r="ZN7" s="28"/>
      <c r="ZO7" s="28"/>
      <c r="ZP7" s="28"/>
      <c r="ZQ7" s="28"/>
      <c r="ZR7" s="28"/>
      <c r="ZS7" s="28"/>
      <c r="ZT7" s="28"/>
      <c r="ZU7" s="28"/>
      <c r="ZV7" s="28"/>
      <c r="ZW7" s="28"/>
      <c r="ZX7" s="28"/>
      <c r="ZY7" s="28"/>
      <c r="ZZ7" s="28"/>
      <c r="AAA7" s="28"/>
      <c r="AAB7" s="28"/>
      <c r="AAC7" s="28"/>
      <c r="AAD7" s="28"/>
      <c r="AAE7" s="28"/>
      <c r="AAF7" s="28"/>
      <c r="AAG7" s="28"/>
      <c r="AAH7" s="28"/>
      <c r="AAI7" s="28"/>
      <c r="AAJ7" s="28"/>
      <c r="AAK7" s="28"/>
      <c r="AAL7" s="28"/>
      <c r="AAM7" s="28"/>
      <c r="AAN7" s="28"/>
      <c r="AAO7" s="28"/>
      <c r="AAP7" s="28"/>
      <c r="AAQ7" s="28"/>
      <c r="AAR7" s="28"/>
      <c r="AAS7" s="28"/>
      <c r="AAT7" s="28"/>
      <c r="AAU7" s="28"/>
      <c r="AAV7" s="28"/>
      <c r="AAW7" s="28"/>
      <c r="AAX7" s="28"/>
      <c r="AAY7" s="28"/>
      <c r="AAZ7" s="28"/>
      <c r="ABA7" s="28"/>
      <c r="ABB7" s="28"/>
      <c r="ABC7" s="28"/>
      <c r="ABD7" s="28"/>
      <c r="ABE7" s="28"/>
      <c r="ABF7" s="28"/>
      <c r="ABG7" s="28"/>
      <c r="ABH7" s="28"/>
      <c r="ABI7" s="28"/>
      <c r="ABJ7" s="28"/>
      <c r="ABK7" s="28"/>
      <c r="ABL7" s="28"/>
      <c r="ABM7" s="28"/>
      <c r="ABN7" s="28"/>
      <c r="ABO7" s="28"/>
      <c r="ABP7" s="28"/>
      <c r="ABQ7" s="28"/>
      <c r="ABR7" s="28"/>
      <c r="ABS7" s="28"/>
      <c r="ABT7" s="28"/>
      <c r="ABU7" s="28"/>
      <c r="ABV7" s="28"/>
      <c r="ABW7" s="28"/>
      <c r="ABX7" s="28"/>
      <c r="ABY7" s="28"/>
      <c r="ABZ7" s="28"/>
      <c r="ACA7" s="28"/>
      <c r="ACB7" s="28"/>
      <c r="ACC7" s="28"/>
      <c r="ACD7" s="28"/>
      <c r="ACE7" s="28"/>
      <c r="ACF7" s="28"/>
      <c r="ACG7" s="28"/>
      <c r="ACH7" s="28"/>
      <c r="ACI7" s="28"/>
      <c r="ACJ7" s="28"/>
      <c r="ACK7" s="28"/>
      <c r="ACL7" s="28"/>
      <c r="ACM7" s="28"/>
      <c r="ACN7" s="28"/>
      <c r="ACO7" s="28"/>
      <c r="ACP7" s="28"/>
      <c r="ACQ7" s="28"/>
      <c r="ACR7" s="28"/>
      <c r="ACS7" s="28"/>
      <c r="ACT7" s="28"/>
      <c r="ACU7" s="28"/>
      <c r="ACV7" s="28"/>
      <c r="ACW7" s="28"/>
      <c r="ACX7" s="28"/>
      <c r="ACY7" s="28"/>
      <c r="ACZ7" s="28"/>
      <c r="ADA7" s="28"/>
      <c r="ADB7" s="28"/>
      <c r="ADC7" s="28"/>
      <c r="ADD7" s="28"/>
      <c r="ADE7" s="28"/>
      <c r="ADF7" s="28"/>
      <c r="ADG7" s="28"/>
      <c r="ADH7" s="28"/>
      <c r="ADI7" s="28"/>
      <c r="ADJ7" s="28"/>
      <c r="ADK7" s="28"/>
      <c r="ADL7" s="28"/>
      <c r="ADM7" s="28"/>
      <c r="ADN7" s="28"/>
      <c r="ADO7" s="28"/>
      <c r="ADP7" s="28"/>
      <c r="ADQ7" s="28"/>
      <c r="ADR7" s="28"/>
      <c r="ADS7" s="28"/>
      <c r="ADT7" s="28"/>
      <c r="ADU7" s="28"/>
      <c r="ADV7" s="28"/>
      <c r="ADW7" s="28"/>
      <c r="ADX7" s="28"/>
      <c r="ADY7" s="28"/>
      <c r="ADZ7" s="28"/>
      <c r="AEA7" s="28"/>
      <c r="AEB7" s="28"/>
      <c r="AEC7" s="28"/>
      <c r="AED7" s="28"/>
      <c r="AEE7" s="28"/>
      <c r="AEF7" s="28"/>
      <c r="AEG7" s="28"/>
      <c r="AEH7" s="28"/>
      <c r="AEI7" s="28"/>
      <c r="AEJ7" s="28"/>
      <c r="AEK7" s="28"/>
      <c r="AEL7" s="28"/>
      <c r="AEM7" s="28"/>
      <c r="AEN7" s="28"/>
      <c r="AEO7" s="28"/>
      <c r="AEP7" s="28"/>
      <c r="AEQ7" s="28"/>
      <c r="AER7" s="28"/>
      <c r="AES7" s="28"/>
      <c r="AET7" s="28"/>
      <c r="AEU7" s="28"/>
      <c r="AEV7" s="28"/>
      <c r="AEW7" s="28"/>
      <c r="AEX7" s="28"/>
      <c r="AEY7" s="28"/>
      <c r="AEZ7" s="28"/>
      <c r="AFA7" s="28"/>
      <c r="AFB7" s="28"/>
      <c r="AFC7" s="28"/>
      <c r="AFD7" s="28"/>
      <c r="AFE7" s="28"/>
      <c r="AFF7" s="28"/>
      <c r="AFG7" s="28"/>
      <c r="AFH7" s="28"/>
      <c r="AFI7" s="28"/>
      <c r="AFJ7" s="28"/>
      <c r="AFK7" s="28"/>
      <c r="AFL7" s="28"/>
      <c r="AFM7" s="28"/>
      <c r="AFN7" s="28"/>
      <c r="AFO7" s="28"/>
      <c r="AFP7" s="28"/>
      <c r="AFQ7" s="28"/>
      <c r="AFR7" s="28"/>
      <c r="AFS7" s="28"/>
      <c r="AFT7" s="28"/>
      <c r="AFU7" s="28"/>
      <c r="AFV7" s="28"/>
      <c r="AFW7" s="28"/>
      <c r="AFX7" s="28"/>
      <c r="AFY7" s="28"/>
      <c r="AFZ7" s="28"/>
      <c r="AGA7" s="28"/>
      <c r="AGB7" s="28"/>
      <c r="AGC7" s="28"/>
      <c r="AGD7" s="28"/>
      <c r="AGE7" s="28"/>
      <c r="AGF7" s="28"/>
      <c r="AGG7" s="28"/>
      <c r="AGH7" s="28"/>
      <c r="AGI7" s="28"/>
      <c r="AGJ7" s="28"/>
      <c r="AGK7" s="28"/>
      <c r="AGL7" s="28"/>
      <c r="AGM7" s="28"/>
    </row>
    <row r="8" spans="1:871" ht="15.75" customHeight="1" x14ac:dyDescent="0.25">
      <c r="A8" s="38" t="s">
        <v>162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23"/>
      <c r="IA8" s="23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28"/>
      <c r="IY8" s="28"/>
      <c r="IZ8" s="28"/>
      <c r="JA8" s="28"/>
      <c r="JB8" s="28"/>
      <c r="JC8" s="28"/>
      <c r="JD8" s="28"/>
      <c r="JE8" s="28"/>
      <c r="JF8" s="28"/>
      <c r="JG8" s="28"/>
      <c r="JH8" s="28"/>
      <c r="JI8" s="28"/>
      <c r="JJ8" s="28"/>
      <c r="JK8" s="28"/>
      <c r="JL8" s="28"/>
      <c r="JM8" s="28"/>
      <c r="JN8" s="28"/>
      <c r="JO8" s="28"/>
      <c r="JP8" s="28"/>
      <c r="JQ8" s="28"/>
      <c r="JR8" s="28"/>
      <c r="JS8" s="28"/>
      <c r="JT8" s="28"/>
      <c r="JU8" s="28"/>
      <c r="JV8" s="28"/>
      <c r="JW8" s="28"/>
      <c r="JX8" s="28"/>
      <c r="JY8" s="28"/>
      <c r="JZ8" s="28"/>
      <c r="KA8" s="28"/>
      <c r="KB8" s="28"/>
      <c r="KC8" s="28"/>
      <c r="KD8" s="28"/>
      <c r="KE8" s="28"/>
      <c r="KF8" s="28"/>
      <c r="KG8" s="28"/>
      <c r="KH8" s="28"/>
      <c r="KI8" s="28"/>
      <c r="KJ8" s="28"/>
      <c r="KK8" s="28"/>
      <c r="KL8" s="28"/>
      <c r="KM8" s="28"/>
      <c r="KN8" s="28"/>
      <c r="KO8" s="28"/>
      <c r="KP8" s="28"/>
      <c r="KQ8" s="28"/>
      <c r="KR8" s="28"/>
      <c r="KS8" s="28"/>
      <c r="KT8" s="28"/>
      <c r="KU8" s="28"/>
      <c r="KV8" s="28"/>
      <c r="KW8" s="28"/>
      <c r="KX8" s="28"/>
      <c r="KY8" s="28"/>
      <c r="KZ8" s="28"/>
      <c r="LA8" s="28"/>
      <c r="LB8" s="28"/>
      <c r="LC8" s="28"/>
      <c r="LD8" s="28"/>
      <c r="LE8" s="28"/>
      <c r="LF8" s="28"/>
      <c r="LG8" s="28"/>
      <c r="LH8" s="28"/>
      <c r="LI8" s="28"/>
      <c r="LJ8" s="28"/>
      <c r="LK8" s="28"/>
      <c r="LL8" s="28"/>
      <c r="LM8" s="28"/>
      <c r="LN8" s="28"/>
      <c r="LO8" s="28"/>
      <c r="LP8" s="28"/>
      <c r="LQ8" s="28"/>
      <c r="LR8" s="28"/>
      <c r="LS8" s="28"/>
      <c r="LT8" s="28"/>
      <c r="LU8" s="28"/>
      <c r="LV8" s="28"/>
      <c r="LW8" s="28"/>
      <c r="LX8" s="28"/>
      <c r="LY8" s="28"/>
      <c r="LZ8" s="28"/>
      <c r="MA8" s="28"/>
      <c r="MB8" s="28"/>
      <c r="MC8" s="28"/>
      <c r="MD8" s="28"/>
      <c r="ME8" s="28"/>
      <c r="MF8" s="28"/>
      <c r="MG8" s="28"/>
      <c r="MH8" s="28"/>
      <c r="MI8" s="28"/>
      <c r="MJ8" s="28"/>
      <c r="MK8" s="28"/>
      <c r="ML8" s="28"/>
      <c r="MM8" s="28"/>
      <c r="MN8" s="28"/>
      <c r="MO8" s="28"/>
      <c r="MP8" s="28"/>
      <c r="MQ8" s="28"/>
      <c r="MR8" s="28"/>
      <c r="MS8" s="28"/>
      <c r="MT8" s="28"/>
      <c r="MU8" s="28"/>
      <c r="MV8" s="28"/>
      <c r="MW8" s="28"/>
      <c r="MX8" s="28"/>
      <c r="MY8" s="28"/>
      <c r="MZ8" s="28"/>
      <c r="NA8" s="28"/>
      <c r="NB8" s="28"/>
      <c r="NC8" s="28"/>
      <c r="ND8" s="28"/>
      <c r="NE8" s="28"/>
      <c r="NF8" s="28"/>
      <c r="NG8" s="28"/>
      <c r="NH8" s="28"/>
      <c r="NI8" s="28"/>
      <c r="NJ8" s="28"/>
      <c r="NK8" s="28"/>
      <c r="NL8" s="28"/>
      <c r="NM8" s="28"/>
      <c r="NN8" s="28"/>
      <c r="NO8" s="28"/>
      <c r="NP8" s="28"/>
      <c r="NQ8" s="28"/>
      <c r="NR8" s="28"/>
      <c r="NS8" s="28"/>
      <c r="NT8" s="28"/>
      <c r="NU8" s="28"/>
      <c r="NV8" s="28"/>
      <c r="NW8" s="28"/>
      <c r="NX8" s="28"/>
      <c r="NY8" s="28"/>
      <c r="NZ8" s="28"/>
      <c r="OA8" s="28"/>
      <c r="OB8" s="28"/>
      <c r="OC8" s="28"/>
      <c r="OD8" s="28"/>
      <c r="OE8" s="28"/>
      <c r="OF8" s="28"/>
      <c r="OG8" s="28"/>
      <c r="OH8" s="28"/>
      <c r="OI8" s="28"/>
      <c r="OJ8" s="28"/>
      <c r="OK8" s="28"/>
      <c r="OL8" s="28"/>
      <c r="OM8" s="28"/>
      <c r="ON8" s="28"/>
      <c r="OO8" s="28"/>
      <c r="OP8" s="28"/>
      <c r="OQ8" s="28"/>
      <c r="OR8" s="28"/>
      <c r="OS8" s="28"/>
      <c r="OT8" s="28"/>
      <c r="OU8" s="28"/>
      <c r="OV8" s="28"/>
      <c r="OW8" s="28"/>
      <c r="OX8" s="28"/>
      <c r="OY8" s="28"/>
      <c r="OZ8" s="28"/>
      <c r="PA8" s="28"/>
      <c r="PB8" s="28"/>
      <c r="PC8" s="28"/>
      <c r="PD8" s="28"/>
      <c r="PE8" s="28"/>
      <c r="PF8" s="28"/>
      <c r="PG8" s="28"/>
      <c r="PH8" s="28"/>
      <c r="PI8" s="28"/>
      <c r="PJ8" s="28"/>
      <c r="PK8" s="28"/>
      <c r="PL8" s="28"/>
      <c r="PM8" s="28"/>
      <c r="PN8" s="28"/>
      <c r="PO8" s="28"/>
      <c r="PP8" s="28"/>
      <c r="PQ8" s="28"/>
      <c r="PR8" s="28"/>
      <c r="PS8" s="28"/>
      <c r="PT8" s="28"/>
      <c r="PU8" s="28"/>
      <c r="PV8" s="28"/>
      <c r="PW8" s="28"/>
      <c r="PX8" s="28"/>
      <c r="PY8" s="28"/>
      <c r="PZ8" s="28"/>
      <c r="QA8" s="28"/>
      <c r="QB8" s="28"/>
      <c r="QC8" s="28"/>
      <c r="QD8" s="28"/>
      <c r="QE8" s="28"/>
      <c r="QF8" s="28"/>
      <c r="QG8" s="28"/>
      <c r="QH8" s="28"/>
      <c r="QI8" s="28"/>
      <c r="QJ8" s="28"/>
      <c r="QK8" s="28"/>
      <c r="QL8" s="28"/>
      <c r="QM8" s="28"/>
      <c r="QN8" s="28"/>
      <c r="QO8" s="28"/>
      <c r="QP8" s="28"/>
      <c r="QQ8" s="28"/>
      <c r="QR8" s="28"/>
      <c r="QS8" s="28"/>
      <c r="QT8" s="28"/>
      <c r="QU8" s="28"/>
      <c r="QV8" s="28"/>
      <c r="QW8" s="28"/>
      <c r="QX8" s="28"/>
      <c r="QY8" s="28"/>
      <c r="QZ8" s="28"/>
      <c r="RA8" s="28"/>
      <c r="RB8" s="28"/>
      <c r="RC8" s="28"/>
      <c r="RD8" s="28"/>
      <c r="RE8" s="28"/>
      <c r="RF8" s="28"/>
      <c r="RG8" s="28"/>
      <c r="RH8" s="28"/>
      <c r="RI8" s="28"/>
      <c r="RJ8" s="28"/>
      <c r="RK8" s="28"/>
      <c r="RL8" s="28"/>
      <c r="RM8" s="28"/>
      <c r="RN8" s="28"/>
      <c r="RO8" s="28"/>
      <c r="RP8" s="28"/>
      <c r="RQ8" s="28"/>
      <c r="RR8" s="28"/>
      <c r="RS8" s="28"/>
      <c r="RT8" s="28"/>
      <c r="RU8" s="28"/>
      <c r="RV8" s="28"/>
      <c r="RW8" s="28"/>
      <c r="RX8" s="28"/>
      <c r="RY8" s="28"/>
      <c r="RZ8" s="28"/>
      <c r="SA8" s="28"/>
      <c r="SB8" s="28"/>
      <c r="SC8" s="28"/>
      <c r="SD8" s="28"/>
      <c r="SE8" s="28"/>
      <c r="SF8" s="28"/>
      <c r="SG8" s="28"/>
      <c r="SH8" s="28"/>
      <c r="SI8" s="28"/>
      <c r="SJ8" s="28"/>
      <c r="SK8" s="28"/>
      <c r="SL8" s="28"/>
      <c r="SM8" s="28"/>
      <c r="SN8" s="28"/>
      <c r="SO8" s="28"/>
      <c r="SP8" s="28"/>
      <c r="SQ8" s="28"/>
      <c r="SR8" s="28"/>
      <c r="SS8" s="28"/>
      <c r="ST8" s="28"/>
      <c r="SU8" s="28"/>
      <c r="SV8" s="28"/>
      <c r="SW8" s="28"/>
      <c r="SX8" s="28"/>
      <c r="SY8" s="28"/>
      <c r="SZ8" s="28"/>
      <c r="TA8" s="28"/>
      <c r="TB8" s="28"/>
      <c r="TC8" s="28"/>
      <c r="TD8" s="28"/>
      <c r="TE8" s="28"/>
      <c r="TF8" s="28"/>
      <c r="TG8" s="28"/>
      <c r="TH8" s="28"/>
      <c r="TI8" s="28"/>
      <c r="TJ8" s="28"/>
      <c r="TK8" s="28"/>
      <c r="TL8" s="28"/>
      <c r="TM8" s="28"/>
      <c r="TN8" s="28"/>
      <c r="TO8" s="28"/>
      <c r="TP8" s="28"/>
      <c r="TQ8" s="28"/>
      <c r="TR8" s="28"/>
      <c r="TS8" s="28"/>
      <c r="TT8" s="28"/>
      <c r="TU8" s="28"/>
      <c r="TV8" s="28"/>
      <c r="TW8" s="28"/>
      <c r="TX8" s="28"/>
      <c r="TY8" s="28"/>
      <c r="TZ8" s="28"/>
      <c r="UA8" s="28"/>
      <c r="UB8" s="28"/>
      <c r="UC8" s="28"/>
      <c r="UD8" s="28"/>
      <c r="UE8" s="28"/>
      <c r="UF8" s="28"/>
      <c r="UG8" s="28"/>
      <c r="UH8" s="28"/>
      <c r="UI8" s="28"/>
      <c r="UJ8" s="28"/>
      <c r="UK8" s="28"/>
      <c r="UL8" s="28"/>
      <c r="UM8" s="28"/>
      <c r="UN8" s="28"/>
      <c r="UO8" s="28"/>
      <c r="UP8" s="28"/>
      <c r="UQ8" s="28"/>
      <c r="UR8" s="28"/>
      <c r="US8" s="28"/>
      <c r="UT8" s="28"/>
      <c r="UU8" s="28"/>
      <c r="UV8" s="28"/>
      <c r="UW8" s="28"/>
      <c r="UX8" s="28"/>
      <c r="UY8" s="28"/>
      <c r="UZ8" s="28"/>
      <c r="VA8" s="28"/>
      <c r="VB8" s="28"/>
      <c r="VC8" s="28"/>
      <c r="VD8" s="28"/>
      <c r="VE8" s="28"/>
      <c r="VF8" s="28"/>
      <c r="VG8" s="28"/>
      <c r="VH8" s="28"/>
      <c r="VI8" s="28"/>
      <c r="VJ8" s="28"/>
      <c r="VK8" s="28"/>
      <c r="VL8" s="28"/>
      <c r="VM8" s="28"/>
      <c r="VN8" s="28"/>
      <c r="VO8" s="28"/>
      <c r="VP8" s="28"/>
      <c r="VQ8" s="28"/>
      <c r="VR8" s="28"/>
      <c r="VS8" s="28"/>
      <c r="VT8" s="28"/>
      <c r="VU8" s="28"/>
      <c r="VV8" s="28"/>
      <c r="VW8" s="28"/>
      <c r="VX8" s="28"/>
      <c r="VY8" s="28"/>
      <c r="VZ8" s="28"/>
      <c r="WA8" s="28"/>
      <c r="WB8" s="28"/>
      <c r="WC8" s="28"/>
      <c r="WD8" s="28"/>
      <c r="WE8" s="28"/>
      <c r="WF8" s="28"/>
      <c r="WG8" s="28"/>
      <c r="WH8" s="28"/>
      <c r="WI8" s="28"/>
      <c r="WJ8" s="28"/>
      <c r="WK8" s="28"/>
      <c r="WL8" s="28"/>
      <c r="WM8" s="28"/>
      <c r="WN8" s="28"/>
      <c r="WO8" s="28"/>
      <c r="WP8" s="28"/>
      <c r="WQ8" s="28"/>
      <c r="WR8" s="28"/>
      <c r="WS8" s="28"/>
      <c r="WT8" s="28"/>
      <c r="WU8" s="28"/>
      <c r="WV8" s="28"/>
      <c r="WW8" s="28"/>
      <c r="WX8" s="28"/>
      <c r="WY8" s="28"/>
      <c r="WZ8" s="28"/>
      <c r="XA8" s="28"/>
      <c r="XB8" s="28"/>
      <c r="XC8" s="28"/>
      <c r="XD8" s="28"/>
      <c r="XE8" s="28"/>
      <c r="XF8" s="28"/>
      <c r="XG8" s="28"/>
      <c r="XH8" s="28"/>
      <c r="XI8" s="28"/>
      <c r="XJ8" s="28"/>
      <c r="XK8" s="28"/>
      <c r="XL8" s="28"/>
      <c r="XM8" s="28"/>
      <c r="XN8" s="28"/>
      <c r="XO8" s="28"/>
      <c r="XP8" s="28"/>
      <c r="XQ8" s="28"/>
      <c r="XR8" s="28"/>
      <c r="XS8" s="28"/>
      <c r="XT8" s="28"/>
      <c r="XU8" s="28"/>
      <c r="XV8" s="28"/>
      <c r="XW8" s="28"/>
      <c r="XX8" s="28"/>
      <c r="XY8" s="28"/>
      <c r="XZ8" s="28"/>
      <c r="YA8" s="28"/>
      <c r="YB8" s="28"/>
      <c r="YC8" s="28"/>
      <c r="YD8" s="28"/>
      <c r="YE8" s="28"/>
      <c r="YF8" s="28"/>
      <c r="YG8" s="28"/>
      <c r="YH8" s="28"/>
      <c r="YI8" s="28"/>
      <c r="YJ8" s="28"/>
      <c r="YK8" s="28"/>
      <c r="YL8" s="28"/>
      <c r="YM8" s="28"/>
      <c r="YN8" s="28"/>
      <c r="YO8" s="28"/>
      <c r="YP8" s="28"/>
      <c r="YQ8" s="28"/>
      <c r="YR8" s="28"/>
      <c r="YS8" s="28"/>
      <c r="YT8" s="28"/>
      <c r="YU8" s="28"/>
      <c r="YV8" s="28"/>
      <c r="YW8" s="28"/>
      <c r="YX8" s="28"/>
      <c r="YY8" s="28"/>
      <c r="YZ8" s="28"/>
      <c r="ZA8" s="28"/>
      <c r="ZB8" s="28"/>
      <c r="ZC8" s="28"/>
      <c r="ZD8" s="28"/>
      <c r="ZE8" s="28"/>
      <c r="ZF8" s="28"/>
      <c r="ZG8" s="28"/>
      <c r="ZH8" s="28"/>
      <c r="ZI8" s="28"/>
      <c r="ZJ8" s="28"/>
      <c r="ZK8" s="28"/>
      <c r="ZL8" s="28"/>
      <c r="ZM8" s="28"/>
      <c r="ZN8" s="28"/>
      <c r="ZO8" s="28"/>
      <c r="ZP8" s="28"/>
      <c r="ZQ8" s="28"/>
      <c r="ZR8" s="28"/>
      <c r="ZS8" s="28"/>
      <c r="ZT8" s="28"/>
      <c r="ZU8" s="28"/>
      <c r="ZV8" s="28"/>
      <c r="ZW8" s="28"/>
      <c r="ZX8" s="28"/>
      <c r="ZY8" s="28"/>
      <c r="ZZ8" s="28"/>
      <c r="AAA8" s="28"/>
      <c r="AAB8" s="28"/>
      <c r="AAC8" s="28"/>
      <c r="AAD8" s="28"/>
      <c r="AAE8" s="28"/>
      <c r="AAF8" s="28"/>
      <c r="AAG8" s="28"/>
      <c r="AAH8" s="28"/>
      <c r="AAI8" s="28"/>
      <c r="AAJ8" s="28"/>
      <c r="AAK8" s="28"/>
      <c r="AAL8" s="28"/>
      <c r="AAM8" s="28"/>
      <c r="AAN8" s="28"/>
      <c r="AAO8" s="28"/>
      <c r="AAP8" s="28"/>
      <c r="AAQ8" s="28"/>
      <c r="AAR8" s="28"/>
      <c r="AAS8" s="28"/>
      <c r="AAT8" s="28"/>
      <c r="AAU8" s="28"/>
      <c r="AAV8" s="28"/>
      <c r="AAW8" s="28"/>
      <c r="AAX8" s="28"/>
      <c r="AAY8" s="28"/>
      <c r="AAZ8" s="28"/>
      <c r="ABA8" s="28"/>
      <c r="ABB8" s="28"/>
      <c r="ABC8" s="28"/>
      <c r="ABD8" s="28"/>
      <c r="ABE8" s="28"/>
      <c r="ABF8" s="28"/>
      <c r="ABG8" s="28"/>
      <c r="ABH8" s="28"/>
      <c r="ABI8" s="28"/>
      <c r="ABJ8" s="28"/>
      <c r="ABK8" s="28"/>
      <c r="ABL8" s="28"/>
      <c r="ABM8" s="28"/>
      <c r="ABN8" s="28"/>
      <c r="ABO8" s="28"/>
      <c r="ABP8" s="28"/>
      <c r="ABQ8" s="28"/>
      <c r="ABR8" s="28"/>
      <c r="ABS8" s="28"/>
      <c r="ABT8" s="28"/>
      <c r="ABU8" s="28"/>
      <c r="ABV8" s="28"/>
      <c r="ABW8" s="28"/>
      <c r="ABX8" s="28"/>
      <c r="ABY8" s="28"/>
      <c r="ABZ8" s="28"/>
      <c r="ACA8" s="28"/>
      <c r="ACB8" s="28"/>
      <c r="ACC8" s="28"/>
      <c r="ACD8" s="28"/>
      <c r="ACE8" s="28"/>
      <c r="ACF8" s="28"/>
      <c r="ACG8" s="28"/>
      <c r="ACH8" s="28"/>
      <c r="ACI8" s="28"/>
      <c r="ACJ8" s="28"/>
      <c r="ACK8" s="28"/>
      <c r="ACL8" s="28"/>
      <c r="ACM8" s="28"/>
      <c r="ACN8" s="28"/>
      <c r="ACO8" s="28"/>
      <c r="ACP8" s="28"/>
      <c r="ACQ8" s="28"/>
      <c r="ACR8" s="28"/>
      <c r="ACS8" s="28"/>
      <c r="ACT8" s="28"/>
      <c r="ACU8" s="28"/>
      <c r="ACV8" s="28"/>
      <c r="ACW8" s="28"/>
      <c r="ACX8" s="28"/>
      <c r="ACY8" s="28"/>
      <c r="ACZ8" s="28"/>
      <c r="ADA8" s="28"/>
      <c r="ADB8" s="28"/>
      <c r="ADC8" s="28"/>
      <c r="ADD8" s="28"/>
      <c r="ADE8" s="28"/>
      <c r="ADF8" s="28"/>
      <c r="ADG8" s="28"/>
      <c r="ADH8" s="28"/>
      <c r="ADI8" s="28"/>
      <c r="ADJ8" s="28"/>
      <c r="ADK8" s="28"/>
      <c r="ADL8" s="28"/>
      <c r="ADM8" s="28"/>
      <c r="ADN8" s="28"/>
      <c r="ADO8" s="28"/>
      <c r="ADP8" s="28"/>
      <c r="ADQ8" s="28"/>
      <c r="ADR8" s="28"/>
      <c r="ADS8" s="28"/>
      <c r="ADT8" s="28"/>
      <c r="ADU8" s="28"/>
      <c r="ADV8" s="28"/>
      <c r="ADW8" s="28"/>
      <c r="ADX8" s="28"/>
      <c r="ADY8" s="28"/>
      <c r="ADZ8" s="28"/>
      <c r="AEA8" s="28"/>
      <c r="AEB8" s="28"/>
      <c r="AEC8" s="28"/>
      <c r="AED8" s="28"/>
      <c r="AEE8" s="28"/>
      <c r="AEF8" s="28"/>
      <c r="AEG8" s="28"/>
      <c r="AEH8" s="28"/>
      <c r="AEI8" s="28"/>
      <c r="AEJ8" s="28"/>
      <c r="AEK8" s="28"/>
      <c r="AEL8" s="28"/>
      <c r="AEM8" s="28"/>
      <c r="AEN8" s="28"/>
      <c r="AEO8" s="28"/>
      <c r="AEP8" s="28"/>
      <c r="AEQ8" s="28"/>
      <c r="AER8" s="28"/>
      <c r="AES8" s="28"/>
      <c r="AET8" s="28"/>
      <c r="AEU8" s="28"/>
      <c r="AEV8" s="28"/>
      <c r="AEW8" s="28"/>
      <c r="AEX8" s="28"/>
      <c r="AEY8" s="28"/>
      <c r="AEZ8" s="28"/>
      <c r="AFA8" s="28"/>
      <c r="AFB8" s="28"/>
      <c r="AFC8" s="28"/>
      <c r="AFD8" s="28"/>
      <c r="AFE8" s="28"/>
      <c r="AFF8" s="28"/>
      <c r="AFG8" s="28"/>
      <c r="AFH8" s="28"/>
      <c r="AFI8" s="28"/>
      <c r="AFJ8" s="28"/>
      <c r="AFK8" s="28"/>
      <c r="AFL8" s="28"/>
      <c r="AFM8" s="28"/>
      <c r="AFN8" s="28"/>
      <c r="AFO8" s="28"/>
      <c r="AFP8" s="28"/>
      <c r="AFQ8" s="28"/>
      <c r="AFR8" s="28"/>
      <c r="AFS8" s="28"/>
      <c r="AFT8" s="28"/>
      <c r="AFU8" s="28"/>
      <c r="AFV8" s="28"/>
      <c r="AFW8" s="28"/>
      <c r="AFX8" s="28"/>
      <c r="AFY8" s="28"/>
      <c r="AFZ8" s="28"/>
      <c r="AGA8" s="28"/>
      <c r="AGB8" s="28"/>
      <c r="AGC8" s="28"/>
      <c r="AGD8" s="28"/>
      <c r="AGE8" s="28"/>
      <c r="AGF8" s="28"/>
      <c r="AGG8" s="28"/>
      <c r="AGH8" s="28"/>
      <c r="AGI8" s="28"/>
      <c r="AGJ8" s="28"/>
      <c r="AGK8" s="28"/>
      <c r="AGL8" s="28"/>
      <c r="AGM8" s="28"/>
    </row>
    <row r="9" spans="1:871" ht="25.15" customHeight="1" x14ac:dyDescent="0.25">
      <c r="A9" s="39" t="s">
        <v>33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23"/>
      <c r="IA9" s="23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/>
      <c r="JG9" s="28"/>
      <c r="JH9" s="28"/>
      <c r="JI9" s="28"/>
      <c r="JJ9" s="28"/>
      <c r="JK9" s="28"/>
      <c r="JL9" s="28"/>
      <c r="JM9" s="28"/>
      <c r="JN9" s="28"/>
      <c r="JO9" s="28"/>
      <c r="JP9" s="28"/>
      <c r="JQ9" s="28"/>
      <c r="JR9" s="28"/>
      <c r="JS9" s="28"/>
      <c r="JT9" s="28"/>
      <c r="JU9" s="28"/>
      <c r="JV9" s="28"/>
      <c r="JW9" s="28"/>
      <c r="JX9" s="28"/>
      <c r="JY9" s="28"/>
      <c r="JZ9" s="28"/>
      <c r="KA9" s="28"/>
      <c r="KB9" s="28"/>
      <c r="KC9" s="28"/>
      <c r="KD9" s="28"/>
      <c r="KE9" s="28"/>
      <c r="KF9" s="28"/>
      <c r="KG9" s="28"/>
      <c r="KH9" s="28"/>
      <c r="KI9" s="28"/>
      <c r="KJ9" s="28"/>
      <c r="KK9" s="28"/>
      <c r="KL9" s="28"/>
      <c r="KM9" s="28"/>
      <c r="KN9" s="28"/>
      <c r="KO9" s="28"/>
      <c r="KP9" s="28"/>
      <c r="KQ9" s="28"/>
      <c r="KR9" s="28"/>
      <c r="KS9" s="28"/>
      <c r="KT9" s="28"/>
      <c r="KU9" s="28"/>
      <c r="KV9" s="28"/>
      <c r="KW9" s="28"/>
      <c r="KX9" s="28"/>
      <c r="KY9" s="28"/>
      <c r="KZ9" s="28"/>
      <c r="LA9" s="28"/>
      <c r="LB9" s="28"/>
      <c r="LC9" s="28"/>
      <c r="LD9" s="28"/>
      <c r="LE9" s="28"/>
      <c r="LF9" s="28"/>
      <c r="LG9" s="28"/>
      <c r="LH9" s="28"/>
      <c r="LI9" s="28"/>
      <c r="LJ9" s="28"/>
      <c r="LK9" s="28"/>
      <c r="LL9" s="28"/>
      <c r="LM9" s="28"/>
      <c r="LN9" s="28"/>
      <c r="LO9" s="28"/>
      <c r="LP9" s="28"/>
      <c r="LQ9" s="28"/>
      <c r="LR9" s="28"/>
      <c r="LS9" s="28"/>
      <c r="LT9" s="28"/>
      <c r="LU9" s="28"/>
      <c r="LV9" s="28"/>
      <c r="LW9" s="28"/>
      <c r="LX9" s="28"/>
      <c r="LY9" s="28"/>
      <c r="LZ9" s="28"/>
      <c r="MA9" s="28"/>
      <c r="MB9" s="28"/>
      <c r="MC9" s="28"/>
      <c r="MD9" s="28"/>
      <c r="ME9" s="28"/>
      <c r="MF9" s="28"/>
      <c r="MG9" s="28"/>
      <c r="MH9" s="28"/>
      <c r="MI9" s="28"/>
      <c r="MJ9" s="28"/>
      <c r="MK9" s="28"/>
      <c r="ML9" s="28"/>
      <c r="MM9" s="28"/>
      <c r="MN9" s="28"/>
      <c r="MO9" s="28"/>
      <c r="MP9" s="28"/>
      <c r="MQ9" s="28"/>
      <c r="MR9" s="28"/>
      <c r="MS9" s="28"/>
      <c r="MT9" s="28"/>
      <c r="MU9" s="28"/>
      <c r="MV9" s="28"/>
      <c r="MW9" s="28"/>
      <c r="MX9" s="28"/>
      <c r="MY9" s="28"/>
      <c r="MZ9" s="28"/>
      <c r="NA9" s="28"/>
      <c r="NB9" s="28"/>
      <c r="NC9" s="28"/>
      <c r="ND9" s="28"/>
      <c r="NE9" s="28"/>
      <c r="NF9" s="28"/>
      <c r="NG9" s="28"/>
      <c r="NH9" s="28"/>
      <c r="NI9" s="28"/>
      <c r="NJ9" s="28"/>
      <c r="NK9" s="28"/>
      <c r="NL9" s="28"/>
      <c r="NM9" s="28"/>
      <c r="NN9" s="28"/>
      <c r="NO9" s="28"/>
      <c r="NP9" s="28"/>
      <c r="NQ9" s="28"/>
      <c r="NR9" s="28"/>
      <c r="NS9" s="28"/>
      <c r="NT9" s="28"/>
      <c r="NU9" s="28"/>
      <c r="NV9" s="28"/>
      <c r="NW9" s="28"/>
      <c r="NX9" s="28"/>
      <c r="NY9" s="28"/>
      <c r="NZ9" s="28"/>
      <c r="OA9" s="28"/>
      <c r="OB9" s="28"/>
      <c r="OC9" s="28"/>
      <c r="OD9" s="28"/>
      <c r="OE9" s="28"/>
      <c r="OF9" s="28"/>
      <c r="OG9" s="28"/>
      <c r="OH9" s="28"/>
      <c r="OI9" s="28"/>
      <c r="OJ9" s="28"/>
      <c r="OK9" s="28"/>
      <c r="OL9" s="28"/>
      <c r="OM9" s="28"/>
      <c r="ON9" s="28"/>
      <c r="OO9" s="28"/>
      <c r="OP9" s="28"/>
      <c r="OQ9" s="28"/>
      <c r="OR9" s="28"/>
      <c r="OS9" s="28"/>
      <c r="OT9" s="28"/>
      <c r="OU9" s="28"/>
      <c r="OV9" s="28"/>
      <c r="OW9" s="28"/>
      <c r="OX9" s="28"/>
      <c r="OY9" s="28"/>
      <c r="OZ9" s="28"/>
      <c r="PA9" s="28"/>
      <c r="PB9" s="28"/>
      <c r="PC9" s="28"/>
      <c r="PD9" s="28"/>
      <c r="PE9" s="28"/>
      <c r="PF9" s="28"/>
      <c r="PG9" s="28"/>
      <c r="PH9" s="28"/>
      <c r="PI9" s="28"/>
      <c r="PJ9" s="28"/>
      <c r="PK9" s="28"/>
      <c r="PL9" s="28"/>
      <c r="PM9" s="28"/>
      <c r="PN9" s="28"/>
      <c r="PO9" s="28"/>
      <c r="PP9" s="28"/>
      <c r="PQ9" s="28"/>
      <c r="PR9" s="28"/>
      <c r="PS9" s="28"/>
      <c r="PT9" s="28"/>
      <c r="PU9" s="28"/>
      <c r="PV9" s="28"/>
      <c r="PW9" s="28"/>
      <c r="PX9" s="28"/>
      <c r="PY9" s="28"/>
      <c r="PZ9" s="28"/>
      <c r="QA9" s="28"/>
      <c r="QB9" s="28"/>
      <c r="QC9" s="28"/>
      <c r="QD9" s="28"/>
      <c r="QE9" s="28"/>
      <c r="QF9" s="28"/>
      <c r="QG9" s="28"/>
      <c r="QH9" s="28"/>
      <c r="QI9" s="28"/>
      <c r="QJ9" s="28"/>
      <c r="QK9" s="28"/>
      <c r="QL9" s="28"/>
      <c r="QM9" s="28"/>
      <c r="QN9" s="28"/>
      <c r="QO9" s="28"/>
      <c r="QP9" s="28"/>
      <c r="QQ9" s="28"/>
      <c r="QR9" s="28"/>
      <c r="QS9" s="28"/>
      <c r="QT9" s="28"/>
      <c r="QU9" s="28"/>
      <c r="QV9" s="28"/>
      <c r="QW9" s="28"/>
      <c r="QX9" s="28"/>
      <c r="QY9" s="28"/>
      <c r="QZ9" s="28"/>
      <c r="RA9" s="28"/>
      <c r="RB9" s="28"/>
      <c r="RC9" s="28"/>
      <c r="RD9" s="28"/>
      <c r="RE9" s="28"/>
      <c r="RF9" s="28"/>
      <c r="RG9" s="28"/>
      <c r="RH9" s="28"/>
      <c r="RI9" s="28"/>
      <c r="RJ9" s="28"/>
      <c r="RK9" s="28"/>
      <c r="RL9" s="28"/>
      <c r="RM9" s="28"/>
      <c r="RN9" s="28"/>
      <c r="RO9" s="28"/>
      <c r="RP9" s="28"/>
      <c r="RQ9" s="28"/>
      <c r="RR9" s="28"/>
      <c r="RS9" s="28"/>
      <c r="RT9" s="28"/>
      <c r="RU9" s="28"/>
      <c r="RV9" s="28"/>
      <c r="RW9" s="28"/>
      <c r="RX9" s="28"/>
      <c r="RY9" s="28"/>
      <c r="RZ9" s="28"/>
      <c r="SA9" s="28"/>
      <c r="SB9" s="28"/>
      <c r="SC9" s="28"/>
      <c r="SD9" s="28"/>
      <c r="SE9" s="28"/>
      <c r="SF9" s="28"/>
      <c r="SG9" s="28"/>
      <c r="SH9" s="28"/>
      <c r="SI9" s="28"/>
      <c r="SJ9" s="28"/>
      <c r="SK9" s="28"/>
      <c r="SL9" s="28"/>
      <c r="SM9" s="28"/>
      <c r="SN9" s="28"/>
      <c r="SO9" s="28"/>
      <c r="SP9" s="28"/>
      <c r="SQ9" s="28"/>
      <c r="SR9" s="28"/>
      <c r="SS9" s="28"/>
      <c r="ST9" s="28"/>
      <c r="SU9" s="28"/>
      <c r="SV9" s="28"/>
      <c r="SW9" s="28"/>
      <c r="SX9" s="28"/>
      <c r="SY9" s="28"/>
      <c r="SZ9" s="28"/>
      <c r="TA9" s="28"/>
      <c r="TB9" s="28"/>
      <c r="TC9" s="28"/>
      <c r="TD9" s="28"/>
      <c r="TE9" s="28"/>
      <c r="TF9" s="28"/>
      <c r="TG9" s="28"/>
      <c r="TH9" s="28"/>
      <c r="TI9" s="28"/>
      <c r="TJ9" s="28"/>
      <c r="TK9" s="28"/>
      <c r="TL9" s="28"/>
      <c r="TM9" s="28"/>
      <c r="TN9" s="28"/>
      <c r="TO9" s="28"/>
      <c r="TP9" s="28"/>
      <c r="TQ9" s="28"/>
      <c r="TR9" s="28"/>
      <c r="TS9" s="28"/>
      <c r="TT9" s="28"/>
      <c r="TU9" s="28"/>
      <c r="TV9" s="28"/>
      <c r="TW9" s="28"/>
      <c r="TX9" s="28"/>
      <c r="TY9" s="28"/>
      <c r="TZ9" s="28"/>
      <c r="UA9" s="28"/>
      <c r="UB9" s="28"/>
      <c r="UC9" s="28"/>
      <c r="UD9" s="28"/>
      <c r="UE9" s="28"/>
      <c r="UF9" s="28"/>
      <c r="UG9" s="28"/>
      <c r="UH9" s="28"/>
      <c r="UI9" s="28"/>
      <c r="UJ9" s="28"/>
      <c r="UK9" s="28"/>
      <c r="UL9" s="28"/>
      <c r="UM9" s="28"/>
      <c r="UN9" s="28"/>
      <c r="UO9" s="28"/>
      <c r="UP9" s="28"/>
      <c r="UQ9" s="28"/>
      <c r="UR9" s="28"/>
      <c r="US9" s="28"/>
      <c r="UT9" s="28"/>
      <c r="UU9" s="28"/>
      <c r="UV9" s="28"/>
      <c r="UW9" s="28"/>
      <c r="UX9" s="28"/>
      <c r="UY9" s="28"/>
      <c r="UZ9" s="28"/>
      <c r="VA9" s="28"/>
      <c r="VB9" s="28"/>
      <c r="VC9" s="28"/>
      <c r="VD9" s="28"/>
      <c r="VE9" s="28"/>
      <c r="VF9" s="28"/>
      <c r="VG9" s="28"/>
      <c r="VH9" s="28"/>
      <c r="VI9" s="28"/>
      <c r="VJ9" s="28"/>
      <c r="VK9" s="28"/>
      <c r="VL9" s="28"/>
      <c r="VM9" s="28"/>
      <c r="VN9" s="28"/>
      <c r="VO9" s="28"/>
      <c r="VP9" s="28"/>
      <c r="VQ9" s="28"/>
      <c r="VR9" s="28"/>
      <c r="VS9" s="28"/>
      <c r="VT9" s="28"/>
      <c r="VU9" s="28"/>
      <c r="VV9" s="28"/>
      <c r="VW9" s="28"/>
      <c r="VX9" s="28"/>
      <c r="VY9" s="28"/>
      <c r="VZ9" s="28"/>
      <c r="WA9" s="28"/>
      <c r="WB9" s="28"/>
      <c r="WC9" s="28"/>
      <c r="WD9" s="28"/>
      <c r="WE9" s="28"/>
      <c r="WF9" s="28"/>
      <c r="WG9" s="28"/>
      <c r="WH9" s="28"/>
      <c r="WI9" s="28"/>
      <c r="WJ9" s="28"/>
      <c r="WK9" s="28"/>
      <c r="WL9" s="28"/>
      <c r="WM9" s="28"/>
      <c r="WN9" s="28"/>
      <c r="WO9" s="28"/>
      <c r="WP9" s="28"/>
      <c r="WQ9" s="28"/>
      <c r="WR9" s="28"/>
      <c r="WS9" s="28"/>
      <c r="WT9" s="28"/>
      <c r="WU9" s="28"/>
      <c r="WV9" s="28"/>
      <c r="WW9" s="28"/>
      <c r="WX9" s="28"/>
      <c r="WY9" s="28"/>
      <c r="WZ9" s="28"/>
      <c r="XA9" s="28"/>
      <c r="XB9" s="28"/>
      <c r="XC9" s="28"/>
      <c r="XD9" s="28"/>
      <c r="XE9" s="28"/>
      <c r="XF9" s="28"/>
      <c r="XG9" s="28"/>
      <c r="XH9" s="28"/>
      <c r="XI9" s="28"/>
      <c r="XJ9" s="28"/>
      <c r="XK9" s="28"/>
      <c r="XL9" s="28"/>
      <c r="XM9" s="28"/>
      <c r="XN9" s="28"/>
      <c r="XO9" s="28"/>
      <c r="XP9" s="28"/>
      <c r="XQ9" s="28"/>
      <c r="XR9" s="28"/>
      <c r="XS9" s="28"/>
      <c r="XT9" s="28"/>
      <c r="XU9" s="28"/>
      <c r="XV9" s="28"/>
      <c r="XW9" s="28"/>
      <c r="XX9" s="28"/>
      <c r="XY9" s="28"/>
      <c r="XZ9" s="28"/>
      <c r="YA9" s="28"/>
      <c r="YB9" s="28"/>
      <c r="YC9" s="28"/>
      <c r="YD9" s="28"/>
      <c r="YE9" s="28"/>
      <c r="YF9" s="28"/>
      <c r="YG9" s="28"/>
      <c r="YH9" s="28"/>
      <c r="YI9" s="28"/>
      <c r="YJ9" s="28"/>
      <c r="YK9" s="28"/>
      <c r="YL9" s="28"/>
      <c r="YM9" s="28"/>
      <c r="YN9" s="28"/>
      <c r="YO9" s="28"/>
      <c r="YP9" s="28"/>
      <c r="YQ9" s="28"/>
      <c r="YR9" s="28"/>
      <c r="YS9" s="28"/>
      <c r="YT9" s="28"/>
      <c r="YU9" s="28"/>
      <c r="YV9" s="28"/>
      <c r="YW9" s="28"/>
      <c r="YX9" s="28"/>
      <c r="YY9" s="28"/>
      <c r="YZ9" s="28"/>
      <c r="ZA9" s="28"/>
      <c r="ZB9" s="28"/>
      <c r="ZC9" s="28"/>
      <c r="ZD9" s="28"/>
      <c r="ZE9" s="28"/>
      <c r="ZF9" s="28"/>
      <c r="ZG9" s="28"/>
      <c r="ZH9" s="28"/>
      <c r="ZI9" s="28"/>
      <c r="ZJ9" s="28"/>
      <c r="ZK9" s="28"/>
      <c r="ZL9" s="28"/>
      <c r="ZM9" s="28"/>
      <c r="ZN9" s="28"/>
      <c r="ZO9" s="28"/>
      <c r="ZP9" s="28"/>
      <c r="ZQ9" s="28"/>
      <c r="ZR9" s="28"/>
      <c r="ZS9" s="28"/>
      <c r="ZT9" s="28"/>
      <c r="ZU9" s="28"/>
      <c r="ZV9" s="28"/>
      <c r="ZW9" s="28"/>
      <c r="ZX9" s="28"/>
      <c r="ZY9" s="28"/>
      <c r="ZZ9" s="28"/>
      <c r="AAA9" s="28"/>
      <c r="AAB9" s="28"/>
      <c r="AAC9" s="28"/>
      <c r="AAD9" s="28"/>
      <c r="AAE9" s="28"/>
      <c r="AAF9" s="28"/>
      <c r="AAG9" s="28"/>
      <c r="AAH9" s="28"/>
      <c r="AAI9" s="28"/>
      <c r="AAJ9" s="28"/>
      <c r="AAK9" s="28"/>
      <c r="AAL9" s="28"/>
      <c r="AAM9" s="28"/>
      <c r="AAN9" s="28"/>
      <c r="AAO9" s="28"/>
      <c r="AAP9" s="28"/>
      <c r="AAQ9" s="28"/>
      <c r="AAR9" s="28"/>
      <c r="AAS9" s="28"/>
      <c r="AAT9" s="28"/>
      <c r="AAU9" s="28"/>
      <c r="AAV9" s="28"/>
      <c r="AAW9" s="28"/>
      <c r="AAX9" s="28"/>
      <c r="AAY9" s="28"/>
      <c r="AAZ9" s="28"/>
      <c r="ABA9" s="28"/>
      <c r="ABB9" s="28"/>
      <c r="ABC9" s="28"/>
      <c r="ABD9" s="28"/>
      <c r="ABE9" s="28"/>
      <c r="ABF9" s="28"/>
      <c r="ABG9" s="28"/>
      <c r="ABH9" s="28"/>
      <c r="ABI9" s="28"/>
      <c r="ABJ9" s="28"/>
      <c r="ABK9" s="28"/>
      <c r="ABL9" s="28"/>
      <c r="ABM9" s="28"/>
      <c r="ABN9" s="28"/>
      <c r="ABO9" s="28"/>
      <c r="ABP9" s="28"/>
      <c r="ABQ9" s="28"/>
      <c r="ABR9" s="28"/>
      <c r="ABS9" s="28"/>
      <c r="ABT9" s="28"/>
      <c r="ABU9" s="28"/>
      <c r="ABV9" s="28"/>
      <c r="ABW9" s="28"/>
      <c r="ABX9" s="28"/>
      <c r="ABY9" s="28"/>
      <c r="ABZ9" s="28"/>
      <c r="ACA9" s="28"/>
      <c r="ACB9" s="28"/>
      <c r="ACC9" s="28"/>
      <c r="ACD9" s="28"/>
      <c r="ACE9" s="28"/>
      <c r="ACF9" s="28"/>
      <c r="ACG9" s="28"/>
      <c r="ACH9" s="28"/>
      <c r="ACI9" s="28"/>
      <c r="ACJ9" s="28"/>
      <c r="ACK9" s="28"/>
      <c r="ACL9" s="28"/>
      <c r="ACM9" s="28"/>
      <c r="ACN9" s="28"/>
      <c r="ACO9" s="28"/>
      <c r="ACP9" s="28"/>
      <c r="ACQ9" s="28"/>
      <c r="ACR9" s="28"/>
      <c r="ACS9" s="28"/>
      <c r="ACT9" s="28"/>
      <c r="ACU9" s="28"/>
      <c r="ACV9" s="28"/>
      <c r="ACW9" s="28"/>
      <c r="ACX9" s="28"/>
      <c r="ACY9" s="28"/>
      <c r="ACZ9" s="28"/>
      <c r="ADA9" s="28"/>
      <c r="ADB9" s="28"/>
      <c r="ADC9" s="28"/>
      <c r="ADD9" s="28"/>
      <c r="ADE9" s="28"/>
      <c r="ADF9" s="28"/>
      <c r="ADG9" s="28"/>
      <c r="ADH9" s="28"/>
      <c r="ADI9" s="28"/>
      <c r="ADJ9" s="28"/>
      <c r="ADK9" s="28"/>
      <c r="ADL9" s="28"/>
      <c r="ADM9" s="28"/>
      <c r="ADN9" s="28"/>
      <c r="ADO9" s="28"/>
      <c r="ADP9" s="28"/>
      <c r="ADQ9" s="28"/>
      <c r="ADR9" s="28"/>
      <c r="ADS9" s="28"/>
      <c r="ADT9" s="28"/>
      <c r="ADU9" s="28"/>
      <c r="ADV9" s="28"/>
      <c r="ADW9" s="28"/>
      <c r="ADX9" s="28"/>
      <c r="ADY9" s="28"/>
      <c r="ADZ9" s="28"/>
      <c r="AEA9" s="28"/>
      <c r="AEB9" s="28"/>
      <c r="AEC9" s="28"/>
      <c r="AED9" s="28"/>
      <c r="AEE9" s="28"/>
      <c r="AEF9" s="28"/>
      <c r="AEG9" s="28"/>
      <c r="AEH9" s="28"/>
      <c r="AEI9" s="28"/>
      <c r="AEJ9" s="28"/>
      <c r="AEK9" s="28"/>
      <c r="AEL9" s="28"/>
      <c r="AEM9" s="28"/>
      <c r="AEN9" s="28"/>
      <c r="AEO9" s="28"/>
      <c r="AEP9" s="28"/>
      <c r="AEQ9" s="28"/>
      <c r="AER9" s="28"/>
      <c r="AES9" s="28"/>
      <c r="AET9" s="28"/>
      <c r="AEU9" s="28"/>
      <c r="AEV9" s="28"/>
      <c r="AEW9" s="28"/>
      <c r="AEX9" s="28"/>
      <c r="AEY9" s="28"/>
      <c r="AEZ9" s="28"/>
      <c r="AFA9" s="28"/>
      <c r="AFB9" s="28"/>
      <c r="AFC9" s="28"/>
      <c r="AFD9" s="28"/>
      <c r="AFE9" s="28"/>
      <c r="AFF9" s="28"/>
      <c r="AFG9" s="28"/>
      <c r="AFH9" s="28"/>
      <c r="AFI9" s="28"/>
      <c r="AFJ9" s="28"/>
      <c r="AFK9" s="28"/>
      <c r="AFL9" s="28"/>
      <c r="AFM9" s="28"/>
      <c r="AFN9" s="28"/>
      <c r="AFO9" s="28"/>
      <c r="AFP9" s="28"/>
      <c r="AFQ9" s="28"/>
      <c r="AFR9" s="28"/>
      <c r="AFS9" s="28"/>
      <c r="AFT9" s="28"/>
      <c r="AFU9" s="28"/>
      <c r="AFV9" s="28"/>
      <c r="AFW9" s="28"/>
      <c r="AFX9" s="28"/>
      <c r="AFY9" s="28"/>
      <c r="AFZ9" s="28"/>
      <c r="AGA9" s="28"/>
      <c r="AGB9" s="28"/>
      <c r="AGC9" s="28"/>
      <c r="AGD9" s="28"/>
      <c r="AGE9" s="28"/>
      <c r="AGF9" s="28"/>
      <c r="AGG9" s="28"/>
      <c r="AGH9" s="28"/>
      <c r="AGI9" s="28"/>
      <c r="AGJ9" s="28"/>
      <c r="AGK9" s="28"/>
      <c r="AGL9" s="28"/>
      <c r="AGM9" s="28"/>
    </row>
    <row r="10" spans="1:871" ht="15.75" x14ac:dyDescent="0.2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13" t="s">
        <v>5</v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28"/>
      <c r="CN10" s="14"/>
      <c r="CO10" s="14"/>
      <c r="CP10" s="28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28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28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13" t="s">
        <v>5</v>
      </c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13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28"/>
      <c r="KW10" s="14"/>
      <c r="KX10" s="14"/>
      <c r="KY10" s="28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28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28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28"/>
      <c r="PB10" s="28"/>
      <c r="PC10" s="28"/>
      <c r="PD10" s="28"/>
      <c r="PE10" s="28"/>
      <c r="PF10" s="28"/>
      <c r="PG10" s="28"/>
      <c r="PH10" s="28"/>
      <c r="PI10" s="28"/>
      <c r="PJ10" s="28"/>
      <c r="PK10" s="28"/>
      <c r="PL10" s="28"/>
      <c r="PM10" s="28"/>
      <c r="PN10" s="28"/>
      <c r="PO10" s="28"/>
      <c r="PP10" s="28"/>
      <c r="PQ10" s="28"/>
      <c r="PR10" s="28"/>
      <c r="PS10" s="28"/>
      <c r="PT10" s="28"/>
      <c r="PU10" s="28"/>
      <c r="PV10" s="28"/>
      <c r="PW10" s="28"/>
      <c r="PX10" s="28"/>
      <c r="PY10" s="28"/>
      <c r="PZ10" s="28"/>
      <c r="QA10" s="28"/>
      <c r="QB10" s="28"/>
      <c r="QC10" s="28"/>
      <c r="QD10" s="28"/>
      <c r="QE10" s="28"/>
      <c r="QF10" s="28"/>
      <c r="QG10" s="28"/>
      <c r="QH10" s="28"/>
      <c r="QI10" s="28"/>
      <c r="QJ10" s="28"/>
      <c r="QK10" s="28"/>
      <c r="QL10" s="28"/>
      <c r="QM10" s="28"/>
      <c r="QN10" s="28"/>
      <c r="QO10" s="28"/>
      <c r="QP10" s="28"/>
      <c r="QQ10" s="28"/>
      <c r="QR10" s="28"/>
      <c r="QS10" s="28"/>
      <c r="QT10" s="28"/>
      <c r="QU10" s="28"/>
      <c r="QV10" s="28"/>
      <c r="QW10" s="28"/>
      <c r="QX10" s="28"/>
      <c r="QY10" s="28"/>
      <c r="QZ10" s="28"/>
      <c r="RA10" s="28"/>
      <c r="RB10" s="28"/>
      <c r="RC10" s="28"/>
      <c r="RD10" s="28"/>
      <c r="RE10" s="28"/>
      <c r="RF10" s="28"/>
      <c r="RG10" s="28"/>
      <c r="RH10" s="28"/>
      <c r="RI10" s="28"/>
      <c r="RJ10" s="28"/>
      <c r="RK10" s="28"/>
      <c r="RL10" s="28"/>
      <c r="RM10" s="28"/>
      <c r="RN10" s="28"/>
      <c r="RO10" s="28"/>
      <c r="RP10" s="28"/>
      <c r="RQ10" s="28"/>
      <c r="RR10" s="28"/>
      <c r="RS10" s="28"/>
      <c r="RT10" s="28"/>
      <c r="RU10" s="28"/>
      <c r="RV10" s="28"/>
      <c r="RW10" s="28"/>
      <c r="RX10" s="28"/>
      <c r="RY10" s="28"/>
      <c r="RZ10" s="28"/>
      <c r="SA10" s="28"/>
      <c r="SB10" s="28"/>
      <c r="SC10" s="28"/>
      <c r="SD10" s="28"/>
      <c r="SE10" s="28"/>
      <c r="SF10" s="28"/>
      <c r="SG10" s="28"/>
      <c r="SH10" s="28"/>
      <c r="SI10" s="28"/>
      <c r="SJ10" s="28"/>
      <c r="SK10" s="28"/>
      <c r="SL10" s="28"/>
      <c r="SM10" s="28"/>
      <c r="SN10" s="28"/>
      <c r="SO10" s="28"/>
      <c r="SP10" s="28"/>
      <c r="SQ10" s="28"/>
      <c r="SR10" s="28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28"/>
      <c r="TF10" s="14"/>
      <c r="TG10" s="14"/>
      <c r="TH10" s="28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28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28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28"/>
      <c r="XK10" s="28"/>
      <c r="XL10" s="28"/>
      <c r="XM10" s="28"/>
      <c r="XN10" s="28"/>
      <c r="XO10" s="28"/>
      <c r="XP10" s="28"/>
      <c r="XQ10" s="28"/>
      <c r="XR10" s="28"/>
      <c r="XS10" s="28"/>
      <c r="XT10" s="28"/>
      <c r="XU10" s="28"/>
      <c r="XV10" s="28"/>
      <c r="XW10" s="28"/>
      <c r="XX10" s="28"/>
      <c r="XY10" s="28"/>
      <c r="XZ10" s="28"/>
      <c r="YA10" s="28"/>
      <c r="YB10" s="28"/>
      <c r="YC10" s="28"/>
      <c r="YD10" s="28"/>
      <c r="YE10" s="28"/>
      <c r="YF10" s="28"/>
      <c r="YG10" s="28"/>
      <c r="YH10" s="28"/>
      <c r="YI10" s="28"/>
      <c r="YJ10" s="28"/>
      <c r="YK10" s="28"/>
      <c r="YL10" s="28"/>
      <c r="YM10" s="28"/>
      <c r="YN10" s="28"/>
      <c r="YO10" s="28"/>
      <c r="YP10" s="28"/>
      <c r="YQ10" s="28"/>
      <c r="YR10" s="28"/>
      <c r="YS10" s="28"/>
      <c r="YT10" s="28"/>
      <c r="YU10" s="28"/>
      <c r="YV10" s="28"/>
      <c r="YW10" s="28"/>
      <c r="YX10" s="28"/>
      <c r="YY10" s="28"/>
      <c r="YZ10" s="28"/>
      <c r="ZA10" s="28"/>
      <c r="ZB10" s="28"/>
      <c r="ZC10" s="28"/>
      <c r="ZD10" s="28"/>
      <c r="ZE10" s="28"/>
      <c r="ZF10" s="28"/>
      <c r="ZG10" s="28"/>
      <c r="ZH10" s="28"/>
      <c r="ZI10" s="28"/>
      <c r="ZJ10" s="28"/>
      <c r="ZK10" s="28"/>
      <c r="ZL10" s="28"/>
      <c r="ZM10" s="28"/>
      <c r="ZN10" s="28"/>
      <c r="ZO10" s="28"/>
      <c r="ZP10" s="28"/>
      <c r="ZQ10" s="28"/>
      <c r="ZR10" s="28"/>
      <c r="ZS10" s="28"/>
      <c r="ZT10" s="28"/>
      <c r="ZU10" s="28"/>
      <c r="ZV10" s="28"/>
      <c r="ZW10" s="28"/>
      <c r="ZX10" s="28"/>
      <c r="ZY10" s="28"/>
      <c r="ZZ10" s="28"/>
      <c r="AAA10" s="28"/>
      <c r="AAB10" s="28"/>
      <c r="AAC10" s="28"/>
      <c r="AAD10" s="28"/>
      <c r="AAE10" s="28"/>
      <c r="AAF10" s="28"/>
      <c r="AAG10" s="28"/>
      <c r="AAH10" s="28"/>
      <c r="AAI10" s="28"/>
      <c r="AAJ10" s="28"/>
      <c r="AAK10" s="28"/>
      <c r="AAL10" s="28"/>
      <c r="AAM10" s="28"/>
      <c r="AAN10" s="28"/>
      <c r="AAO10" s="28"/>
      <c r="AAP10" s="28"/>
      <c r="AAQ10" s="28"/>
      <c r="AAR10" s="28"/>
      <c r="AAS10" s="28"/>
      <c r="AAT10" s="28"/>
      <c r="AAU10" s="28"/>
      <c r="AAV10" s="28"/>
      <c r="AAW10" s="28"/>
      <c r="AAX10" s="28"/>
      <c r="AAY10" s="28"/>
      <c r="AAZ10" s="28"/>
      <c r="ABA10" s="28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28"/>
      <c r="ABO10" s="14"/>
      <c r="ABP10" s="14"/>
      <c r="ABQ10" s="28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28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28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28"/>
      <c r="AFT10" s="28"/>
      <c r="AFU10" s="28"/>
      <c r="AFV10" s="28"/>
      <c r="AFW10" s="28"/>
      <c r="AFX10" s="28"/>
      <c r="AFY10" s="28"/>
      <c r="AFZ10" s="28"/>
      <c r="AGA10" s="28"/>
      <c r="AGB10" s="28"/>
      <c r="AGC10" s="28"/>
      <c r="AGD10" s="28"/>
      <c r="AGE10" s="28"/>
      <c r="AGF10" s="28"/>
      <c r="AGG10" s="28"/>
      <c r="AGH10" s="28"/>
      <c r="AGI10" s="28"/>
      <c r="AGJ10" s="28"/>
      <c r="AGK10" s="28"/>
      <c r="AGL10" s="28"/>
      <c r="AGM10" s="28"/>
    </row>
    <row r="11" spans="1:871" ht="21" customHeight="1" x14ac:dyDescent="0.25">
      <c r="A11" s="30" t="s">
        <v>6</v>
      </c>
      <c r="B11" s="32" t="s">
        <v>42</v>
      </c>
      <c r="C11" s="30" t="s">
        <v>7</v>
      </c>
      <c r="D11" s="31" t="s">
        <v>34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 t="s">
        <v>34</v>
      </c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 t="s">
        <v>34</v>
      </c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29" t="s">
        <v>34</v>
      </c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 t="s">
        <v>34</v>
      </c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 t="s">
        <v>34</v>
      </c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 t="s">
        <v>34</v>
      </c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 t="s">
        <v>34</v>
      </c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31" t="s">
        <v>35</v>
      </c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 t="s">
        <v>35</v>
      </c>
      <c r="IS11" s="31"/>
      <c r="IT11" s="31"/>
      <c r="IU11" s="31"/>
      <c r="IV11" s="31"/>
      <c r="IW11" s="31"/>
      <c r="IX11" s="31"/>
      <c r="IY11" s="31"/>
      <c r="IZ11" s="31"/>
      <c r="JA11" s="31"/>
      <c r="JB11" s="31"/>
      <c r="JC11" s="31"/>
      <c r="JD11" s="31"/>
      <c r="JE11" s="31"/>
      <c r="JF11" s="31"/>
      <c r="JG11" s="31"/>
      <c r="JH11" s="31"/>
      <c r="JI11" s="31"/>
      <c r="JJ11" s="31"/>
      <c r="JK11" s="31"/>
      <c r="JL11" s="31"/>
      <c r="JM11" s="31"/>
      <c r="JN11" s="31"/>
      <c r="JO11" s="31"/>
      <c r="JP11" s="31"/>
      <c r="JQ11" s="31"/>
      <c r="JR11" s="31"/>
      <c r="JS11" s="31"/>
      <c r="JT11" s="31"/>
      <c r="JU11" s="31"/>
      <c r="JV11" s="31" t="s">
        <v>35</v>
      </c>
      <c r="JW11" s="31"/>
      <c r="JX11" s="31"/>
      <c r="JY11" s="31"/>
      <c r="JZ11" s="31"/>
      <c r="KA11" s="31"/>
      <c r="KB11" s="31"/>
      <c r="KC11" s="31"/>
      <c r="KD11" s="31"/>
      <c r="KE11" s="31"/>
      <c r="KF11" s="31"/>
      <c r="KG11" s="31"/>
      <c r="KH11" s="31"/>
      <c r="KI11" s="31"/>
      <c r="KJ11" s="31"/>
      <c r="KK11" s="31"/>
      <c r="KL11" s="31"/>
      <c r="KM11" s="31"/>
      <c r="KN11" s="31"/>
      <c r="KO11" s="31"/>
      <c r="KP11" s="31"/>
      <c r="KQ11" s="31"/>
      <c r="KR11" s="31"/>
      <c r="KS11" s="31"/>
      <c r="KT11" s="31"/>
      <c r="KU11" s="31"/>
      <c r="KV11" s="31"/>
      <c r="KW11" s="31"/>
      <c r="KX11" s="31"/>
      <c r="KY11" s="31"/>
      <c r="KZ11" s="29" t="s">
        <v>35</v>
      </c>
      <c r="LA11" s="29"/>
      <c r="LB11" s="29"/>
      <c r="LC11" s="29"/>
      <c r="LD11" s="29"/>
      <c r="LE11" s="29"/>
      <c r="LF11" s="29"/>
      <c r="LG11" s="29"/>
      <c r="LH11" s="29"/>
      <c r="LI11" s="29"/>
      <c r="LJ11" s="29"/>
      <c r="LK11" s="29"/>
      <c r="LL11" s="29"/>
      <c r="LM11" s="29"/>
      <c r="LN11" s="29"/>
      <c r="LO11" s="29"/>
      <c r="LP11" s="29"/>
      <c r="LQ11" s="29"/>
      <c r="LR11" s="29"/>
      <c r="LS11" s="29"/>
      <c r="LT11" s="29"/>
      <c r="LU11" s="29"/>
      <c r="LV11" s="29"/>
      <c r="LW11" s="29"/>
      <c r="LX11" s="29"/>
      <c r="LY11" s="29"/>
      <c r="LZ11" s="29" t="s">
        <v>35</v>
      </c>
      <c r="MA11" s="29"/>
      <c r="MB11" s="29"/>
      <c r="MC11" s="29"/>
      <c r="MD11" s="29"/>
      <c r="ME11" s="29"/>
      <c r="MF11" s="29"/>
      <c r="MG11" s="29"/>
      <c r="MH11" s="29"/>
      <c r="MI11" s="29"/>
      <c r="MJ11" s="29"/>
      <c r="MK11" s="29"/>
      <c r="ML11" s="29"/>
      <c r="MM11" s="29"/>
      <c r="MN11" s="29"/>
      <c r="MO11" s="29"/>
      <c r="MP11" s="29"/>
      <c r="MQ11" s="29"/>
      <c r="MR11" s="29"/>
      <c r="MS11" s="29"/>
      <c r="MT11" s="29"/>
      <c r="MU11" s="29"/>
      <c r="MV11" s="29"/>
      <c r="MW11" s="29" t="s">
        <v>35</v>
      </c>
      <c r="MX11" s="29"/>
      <c r="MY11" s="29"/>
      <c r="MZ11" s="29"/>
      <c r="NA11" s="29"/>
      <c r="NB11" s="29"/>
      <c r="NC11" s="29"/>
      <c r="ND11" s="29"/>
      <c r="NE11" s="29"/>
      <c r="NF11" s="29"/>
      <c r="NG11" s="29"/>
      <c r="NH11" s="29"/>
      <c r="NI11" s="29"/>
      <c r="NJ11" s="29"/>
      <c r="NK11" s="29"/>
      <c r="NL11" s="29"/>
      <c r="NM11" s="29"/>
      <c r="NN11" s="29"/>
      <c r="NO11" s="29"/>
      <c r="NP11" s="29"/>
      <c r="NQ11" s="29"/>
      <c r="NR11" s="29"/>
      <c r="NS11" s="29"/>
      <c r="NT11" s="29"/>
      <c r="NU11" s="29"/>
      <c r="NV11" s="29"/>
      <c r="NW11" s="29"/>
      <c r="NX11" s="29" t="s">
        <v>35</v>
      </c>
      <c r="NY11" s="29"/>
      <c r="NZ11" s="29"/>
      <c r="OA11" s="29"/>
      <c r="OB11" s="29"/>
      <c r="OC11" s="29"/>
      <c r="OD11" s="29"/>
      <c r="OE11" s="29"/>
      <c r="OF11" s="29"/>
      <c r="OG11" s="29"/>
      <c r="OH11" s="29"/>
      <c r="OI11" s="29"/>
      <c r="OJ11" s="29"/>
      <c r="OK11" s="29"/>
      <c r="OL11" s="29"/>
      <c r="OM11" s="29"/>
      <c r="ON11" s="29"/>
      <c r="OO11" s="29"/>
      <c r="OP11" s="29"/>
      <c r="OQ11" s="29"/>
      <c r="OR11" s="29"/>
      <c r="OS11" s="29"/>
      <c r="OT11" s="29"/>
      <c r="OU11" s="29"/>
      <c r="OV11" s="29"/>
      <c r="OW11" s="29"/>
      <c r="OX11" s="29"/>
      <c r="OY11" s="29"/>
      <c r="OZ11" s="29"/>
      <c r="PA11" s="29"/>
      <c r="PB11" s="29" t="s">
        <v>35</v>
      </c>
      <c r="PC11" s="29"/>
      <c r="PD11" s="29"/>
      <c r="PE11" s="29"/>
      <c r="PF11" s="29"/>
      <c r="PG11" s="29"/>
      <c r="PH11" s="29"/>
      <c r="PI11" s="29"/>
      <c r="PJ11" s="29"/>
      <c r="PK11" s="29"/>
      <c r="PL11" s="29"/>
      <c r="PM11" s="29"/>
      <c r="PN11" s="29"/>
      <c r="PO11" s="29"/>
      <c r="PP11" s="29"/>
      <c r="PQ11" s="29"/>
      <c r="PR11" s="29"/>
      <c r="PS11" s="29"/>
      <c r="PT11" s="29"/>
      <c r="PU11" s="29"/>
      <c r="PV11" s="31" t="s">
        <v>36</v>
      </c>
      <c r="PW11" s="31"/>
      <c r="PX11" s="31"/>
      <c r="PY11" s="31"/>
      <c r="PZ11" s="31"/>
      <c r="QA11" s="31"/>
      <c r="QB11" s="31"/>
      <c r="QC11" s="31"/>
      <c r="QD11" s="31"/>
      <c r="QE11" s="31"/>
      <c r="QF11" s="31"/>
      <c r="QG11" s="31"/>
      <c r="QH11" s="31"/>
      <c r="QI11" s="31"/>
      <c r="QJ11" s="31"/>
      <c r="QK11" s="31"/>
      <c r="QL11" s="31"/>
      <c r="QM11" s="31"/>
      <c r="QN11" s="31"/>
      <c r="QO11" s="31"/>
      <c r="QP11" s="31"/>
      <c r="QQ11" s="31"/>
      <c r="QR11" s="31"/>
      <c r="QS11" s="31"/>
      <c r="QT11" s="31"/>
      <c r="QU11" s="31"/>
      <c r="QV11" s="31"/>
      <c r="QW11" s="31"/>
      <c r="QX11" s="31"/>
      <c r="QY11" s="31"/>
      <c r="QZ11" s="31"/>
      <c r="RA11" s="31" t="s">
        <v>36</v>
      </c>
      <c r="RB11" s="31"/>
      <c r="RC11" s="31"/>
      <c r="RD11" s="31"/>
      <c r="RE11" s="31"/>
      <c r="RF11" s="31"/>
      <c r="RG11" s="31"/>
      <c r="RH11" s="31"/>
      <c r="RI11" s="31"/>
      <c r="RJ11" s="31"/>
      <c r="RK11" s="31"/>
      <c r="RL11" s="31"/>
      <c r="RM11" s="31"/>
      <c r="RN11" s="31"/>
      <c r="RO11" s="31"/>
      <c r="RP11" s="31"/>
      <c r="RQ11" s="31"/>
      <c r="RR11" s="31"/>
      <c r="RS11" s="31"/>
      <c r="RT11" s="31"/>
      <c r="RU11" s="31"/>
      <c r="RV11" s="31"/>
      <c r="RW11" s="31"/>
      <c r="RX11" s="31"/>
      <c r="RY11" s="31"/>
      <c r="RZ11" s="31"/>
      <c r="SA11" s="31"/>
      <c r="SB11" s="31"/>
      <c r="SC11" s="31"/>
      <c r="SD11" s="31"/>
      <c r="SE11" s="31" t="s">
        <v>36</v>
      </c>
      <c r="SF11" s="31"/>
      <c r="SG11" s="31"/>
      <c r="SH11" s="31"/>
      <c r="SI11" s="31"/>
      <c r="SJ11" s="31"/>
      <c r="SK11" s="31"/>
      <c r="SL11" s="31"/>
      <c r="SM11" s="31"/>
      <c r="SN11" s="31"/>
      <c r="SO11" s="31"/>
      <c r="SP11" s="31"/>
      <c r="SQ11" s="31"/>
      <c r="SR11" s="31"/>
      <c r="SS11" s="31"/>
      <c r="ST11" s="31"/>
      <c r="SU11" s="31"/>
      <c r="SV11" s="31"/>
      <c r="SW11" s="31"/>
      <c r="SX11" s="31"/>
      <c r="SY11" s="31"/>
      <c r="SZ11" s="31"/>
      <c r="TA11" s="31"/>
      <c r="TB11" s="31"/>
      <c r="TC11" s="31"/>
      <c r="TD11" s="31"/>
      <c r="TE11" s="31"/>
      <c r="TF11" s="31"/>
      <c r="TG11" s="31"/>
      <c r="TH11" s="31"/>
      <c r="TI11" s="29" t="s">
        <v>36</v>
      </c>
      <c r="TJ11" s="29"/>
      <c r="TK11" s="29"/>
      <c r="TL11" s="29"/>
      <c r="TM11" s="29"/>
      <c r="TN11" s="29"/>
      <c r="TO11" s="29"/>
      <c r="TP11" s="29"/>
      <c r="TQ11" s="29"/>
      <c r="TR11" s="29"/>
      <c r="TS11" s="29"/>
      <c r="TT11" s="29"/>
      <c r="TU11" s="29"/>
      <c r="TV11" s="29"/>
      <c r="TW11" s="29"/>
      <c r="TX11" s="29"/>
      <c r="TY11" s="29"/>
      <c r="TZ11" s="29"/>
      <c r="UA11" s="29"/>
      <c r="UB11" s="29"/>
      <c r="UC11" s="29"/>
      <c r="UD11" s="29"/>
      <c r="UE11" s="29"/>
      <c r="UF11" s="29"/>
      <c r="UG11" s="29"/>
      <c r="UH11" s="29"/>
      <c r="UI11" s="29" t="s">
        <v>36</v>
      </c>
      <c r="UJ11" s="29"/>
      <c r="UK11" s="29"/>
      <c r="UL11" s="29"/>
      <c r="UM11" s="29"/>
      <c r="UN11" s="29"/>
      <c r="UO11" s="29"/>
      <c r="UP11" s="29"/>
      <c r="UQ11" s="29"/>
      <c r="UR11" s="29"/>
      <c r="US11" s="29"/>
      <c r="UT11" s="29"/>
      <c r="UU11" s="29"/>
      <c r="UV11" s="29"/>
      <c r="UW11" s="29"/>
      <c r="UX11" s="29"/>
      <c r="UY11" s="29"/>
      <c r="UZ11" s="29"/>
      <c r="VA11" s="29"/>
      <c r="VB11" s="29"/>
      <c r="VC11" s="29"/>
      <c r="VD11" s="29"/>
      <c r="VE11" s="29"/>
      <c r="VF11" s="29" t="s">
        <v>36</v>
      </c>
      <c r="VG11" s="29"/>
      <c r="VH11" s="29"/>
      <c r="VI11" s="29"/>
      <c r="VJ11" s="29"/>
      <c r="VK11" s="29"/>
      <c r="VL11" s="29"/>
      <c r="VM11" s="29"/>
      <c r="VN11" s="29"/>
      <c r="VO11" s="29"/>
      <c r="VP11" s="29"/>
      <c r="VQ11" s="29"/>
      <c r="VR11" s="29"/>
      <c r="VS11" s="29"/>
      <c r="VT11" s="29"/>
      <c r="VU11" s="29"/>
      <c r="VV11" s="29"/>
      <c r="VW11" s="29"/>
      <c r="VX11" s="29"/>
      <c r="VY11" s="29"/>
      <c r="VZ11" s="29"/>
      <c r="WA11" s="29"/>
      <c r="WB11" s="29"/>
      <c r="WC11" s="29"/>
      <c r="WD11" s="29"/>
      <c r="WE11" s="29"/>
      <c r="WF11" s="29"/>
      <c r="WG11" s="29" t="s">
        <v>36</v>
      </c>
      <c r="WH11" s="29"/>
      <c r="WI11" s="29"/>
      <c r="WJ11" s="29"/>
      <c r="WK11" s="29"/>
      <c r="WL11" s="29"/>
      <c r="WM11" s="29"/>
      <c r="WN11" s="29"/>
      <c r="WO11" s="29"/>
      <c r="WP11" s="29"/>
      <c r="WQ11" s="29"/>
      <c r="WR11" s="29"/>
      <c r="WS11" s="29"/>
      <c r="WT11" s="29"/>
      <c r="WU11" s="29"/>
      <c r="WV11" s="29"/>
      <c r="WW11" s="29"/>
      <c r="WX11" s="29"/>
      <c r="WY11" s="29"/>
      <c r="WZ11" s="29"/>
      <c r="XA11" s="29"/>
      <c r="XB11" s="29"/>
      <c r="XC11" s="29"/>
      <c r="XD11" s="29"/>
      <c r="XE11" s="29"/>
      <c r="XF11" s="29"/>
      <c r="XG11" s="29"/>
      <c r="XH11" s="29"/>
      <c r="XI11" s="29"/>
      <c r="XJ11" s="29"/>
      <c r="XK11" s="29" t="s">
        <v>36</v>
      </c>
      <c r="XL11" s="29"/>
      <c r="XM11" s="29"/>
      <c r="XN11" s="29"/>
      <c r="XO11" s="29"/>
      <c r="XP11" s="29"/>
      <c r="XQ11" s="29"/>
      <c r="XR11" s="29"/>
      <c r="XS11" s="29"/>
      <c r="XT11" s="29"/>
      <c r="XU11" s="29"/>
      <c r="XV11" s="29"/>
      <c r="XW11" s="29"/>
      <c r="XX11" s="29"/>
      <c r="XY11" s="29"/>
      <c r="XZ11" s="29"/>
      <c r="YA11" s="29"/>
      <c r="YB11" s="29"/>
      <c r="YC11" s="29"/>
      <c r="YD11" s="29"/>
      <c r="YE11" s="31" t="s">
        <v>40</v>
      </c>
      <c r="YF11" s="31"/>
      <c r="YG11" s="31"/>
      <c r="YH11" s="31"/>
      <c r="YI11" s="31"/>
      <c r="YJ11" s="31"/>
      <c r="YK11" s="31"/>
      <c r="YL11" s="31"/>
      <c r="YM11" s="31"/>
      <c r="YN11" s="31"/>
      <c r="YO11" s="31"/>
      <c r="YP11" s="31"/>
      <c r="YQ11" s="31"/>
      <c r="YR11" s="31"/>
      <c r="YS11" s="31"/>
      <c r="YT11" s="31"/>
      <c r="YU11" s="31"/>
      <c r="YV11" s="31"/>
      <c r="YW11" s="31"/>
      <c r="YX11" s="31"/>
      <c r="YY11" s="31"/>
      <c r="YZ11" s="31"/>
      <c r="ZA11" s="31"/>
      <c r="ZB11" s="31"/>
      <c r="ZC11" s="31"/>
      <c r="ZD11" s="31"/>
      <c r="ZE11" s="31"/>
      <c r="ZF11" s="31"/>
      <c r="ZG11" s="31"/>
      <c r="ZH11" s="31"/>
      <c r="ZI11" s="31"/>
      <c r="ZJ11" s="31" t="s">
        <v>40</v>
      </c>
      <c r="ZK11" s="31"/>
      <c r="ZL11" s="31"/>
      <c r="ZM11" s="31"/>
      <c r="ZN11" s="31"/>
      <c r="ZO11" s="31"/>
      <c r="ZP11" s="31"/>
      <c r="ZQ11" s="31"/>
      <c r="ZR11" s="31"/>
      <c r="ZS11" s="31"/>
      <c r="ZT11" s="31"/>
      <c r="ZU11" s="31"/>
      <c r="ZV11" s="31"/>
      <c r="ZW11" s="31"/>
      <c r="ZX11" s="31"/>
      <c r="ZY11" s="31"/>
      <c r="ZZ11" s="31"/>
      <c r="AAA11" s="31"/>
      <c r="AAB11" s="31"/>
      <c r="AAC11" s="31"/>
      <c r="AAD11" s="31"/>
      <c r="AAE11" s="31"/>
      <c r="AAF11" s="31"/>
      <c r="AAG11" s="31"/>
      <c r="AAH11" s="31"/>
      <c r="AAI11" s="31"/>
      <c r="AAJ11" s="31"/>
      <c r="AAK11" s="31"/>
      <c r="AAL11" s="31"/>
      <c r="AAM11" s="31"/>
      <c r="AAN11" s="31" t="s">
        <v>40</v>
      </c>
      <c r="AAO11" s="31"/>
      <c r="AAP11" s="31"/>
      <c r="AAQ11" s="31"/>
      <c r="AAR11" s="31"/>
      <c r="AAS11" s="31"/>
      <c r="AAT11" s="31"/>
      <c r="AAU11" s="31"/>
      <c r="AAV11" s="31"/>
      <c r="AAW11" s="31"/>
      <c r="AAX11" s="31"/>
      <c r="AAY11" s="31"/>
      <c r="AAZ11" s="31"/>
      <c r="ABA11" s="31"/>
      <c r="ABB11" s="31"/>
      <c r="ABC11" s="31"/>
      <c r="ABD11" s="31"/>
      <c r="ABE11" s="31"/>
      <c r="ABF11" s="31"/>
      <c r="ABG11" s="31"/>
      <c r="ABH11" s="31"/>
      <c r="ABI11" s="31"/>
      <c r="ABJ11" s="31"/>
      <c r="ABK11" s="31"/>
      <c r="ABL11" s="31"/>
      <c r="ABM11" s="31"/>
      <c r="ABN11" s="31"/>
      <c r="ABO11" s="31"/>
      <c r="ABP11" s="31"/>
      <c r="ABQ11" s="31"/>
      <c r="ABR11" s="29" t="s">
        <v>40</v>
      </c>
      <c r="ABS11" s="29"/>
      <c r="ABT11" s="29"/>
      <c r="ABU11" s="29"/>
      <c r="ABV11" s="29"/>
      <c r="ABW11" s="29"/>
      <c r="ABX11" s="29"/>
      <c r="ABY11" s="29"/>
      <c r="ABZ11" s="29"/>
      <c r="ACA11" s="29"/>
      <c r="ACB11" s="29"/>
      <c r="ACC11" s="29"/>
      <c r="ACD11" s="29"/>
      <c r="ACE11" s="29"/>
      <c r="ACF11" s="29"/>
      <c r="ACG11" s="29"/>
      <c r="ACH11" s="29"/>
      <c r="ACI11" s="29"/>
      <c r="ACJ11" s="29"/>
      <c r="ACK11" s="29"/>
      <c r="ACL11" s="29"/>
      <c r="ACM11" s="29"/>
      <c r="ACN11" s="29"/>
      <c r="ACO11" s="29"/>
      <c r="ACP11" s="29"/>
      <c r="ACQ11" s="29"/>
      <c r="ACR11" s="29" t="s">
        <v>40</v>
      </c>
      <c r="ACS11" s="29"/>
      <c r="ACT11" s="29"/>
      <c r="ACU11" s="29"/>
      <c r="ACV11" s="29"/>
      <c r="ACW11" s="29"/>
      <c r="ACX11" s="29"/>
      <c r="ACY11" s="29"/>
      <c r="ACZ11" s="29"/>
      <c r="ADA11" s="29"/>
      <c r="ADB11" s="29"/>
      <c r="ADC11" s="29"/>
      <c r="ADD11" s="29"/>
      <c r="ADE11" s="29"/>
      <c r="ADF11" s="29"/>
      <c r="ADG11" s="29"/>
      <c r="ADH11" s="29"/>
      <c r="ADI11" s="29"/>
      <c r="ADJ11" s="29"/>
      <c r="ADK11" s="29"/>
      <c r="ADL11" s="29"/>
      <c r="ADM11" s="29"/>
      <c r="ADN11" s="29"/>
      <c r="ADO11" s="29" t="s">
        <v>40</v>
      </c>
      <c r="ADP11" s="29"/>
      <c r="ADQ11" s="29"/>
      <c r="ADR11" s="29"/>
      <c r="ADS11" s="29"/>
      <c r="ADT11" s="29"/>
      <c r="ADU11" s="29"/>
      <c r="ADV11" s="29"/>
      <c r="ADW11" s="29"/>
      <c r="ADX11" s="29"/>
      <c r="ADY11" s="29"/>
      <c r="ADZ11" s="29"/>
      <c r="AEA11" s="29"/>
      <c r="AEB11" s="29"/>
      <c r="AEC11" s="29"/>
      <c r="AED11" s="29"/>
      <c r="AEE11" s="29"/>
      <c r="AEF11" s="29"/>
      <c r="AEG11" s="29"/>
      <c r="AEH11" s="29"/>
      <c r="AEI11" s="29"/>
      <c r="AEJ11" s="29"/>
      <c r="AEK11" s="29"/>
      <c r="AEL11" s="29"/>
      <c r="AEM11" s="29"/>
      <c r="AEN11" s="29"/>
      <c r="AEO11" s="29"/>
      <c r="AEP11" s="29" t="s">
        <v>40</v>
      </c>
      <c r="AEQ11" s="29"/>
      <c r="AER11" s="29"/>
      <c r="AES11" s="29"/>
      <c r="AET11" s="29"/>
      <c r="AEU11" s="29"/>
      <c r="AEV11" s="29"/>
      <c r="AEW11" s="29"/>
      <c r="AEX11" s="29"/>
      <c r="AEY11" s="29"/>
      <c r="AEZ11" s="29"/>
      <c r="AFA11" s="29"/>
      <c r="AFB11" s="29"/>
      <c r="AFC11" s="29"/>
      <c r="AFD11" s="29"/>
      <c r="AFE11" s="29"/>
      <c r="AFF11" s="29"/>
      <c r="AFG11" s="29"/>
      <c r="AFH11" s="29"/>
      <c r="AFI11" s="29"/>
      <c r="AFJ11" s="29"/>
      <c r="AFK11" s="29"/>
      <c r="AFL11" s="29"/>
      <c r="AFM11" s="29"/>
      <c r="AFN11" s="29"/>
      <c r="AFO11" s="29"/>
      <c r="AFP11" s="29"/>
      <c r="AFQ11" s="29"/>
      <c r="AFR11" s="29"/>
      <c r="AFS11" s="29"/>
      <c r="AFT11" s="29" t="s">
        <v>40</v>
      </c>
      <c r="AFU11" s="29"/>
      <c r="AFV11" s="29"/>
      <c r="AFW11" s="29"/>
      <c r="AFX11" s="29"/>
      <c r="AFY11" s="29"/>
      <c r="AFZ11" s="29"/>
      <c r="AGA11" s="29"/>
      <c r="AGB11" s="29"/>
      <c r="AGC11" s="29"/>
      <c r="AGD11" s="29"/>
      <c r="AGE11" s="29"/>
      <c r="AGF11" s="29"/>
      <c r="AGG11" s="29"/>
      <c r="AGH11" s="29"/>
      <c r="AGI11" s="29"/>
      <c r="AGJ11" s="29"/>
      <c r="AGK11" s="29"/>
      <c r="AGL11" s="29"/>
      <c r="AGM11" s="29"/>
    </row>
    <row r="12" spans="1:871" ht="18.75" customHeight="1" x14ac:dyDescent="0.25">
      <c r="A12" s="30"/>
      <c r="B12" s="32"/>
      <c r="C12" s="30"/>
      <c r="D12" s="30" t="s">
        <v>87</v>
      </c>
      <c r="E12" s="34" t="s">
        <v>4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5" t="s">
        <v>4</v>
      </c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29" t="s">
        <v>4</v>
      </c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 t="s">
        <v>4</v>
      </c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 t="s">
        <v>4</v>
      </c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 t="s">
        <v>4</v>
      </c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 t="s">
        <v>4</v>
      </c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 t="s">
        <v>73</v>
      </c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 t="s">
        <v>80</v>
      </c>
      <c r="HL12" s="29" t="s">
        <v>89</v>
      </c>
      <c r="HM12" s="30" t="s">
        <v>88</v>
      </c>
      <c r="HN12" s="34" t="s">
        <v>4</v>
      </c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5" t="s">
        <v>4</v>
      </c>
      <c r="IS12" s="35"/>
      <c r="IT12" s="35"/>
      <c r="IU12" s="35"/>
      <c r="IV12" s="35"/>
      <c r="IW12" s="35"/>
      <c r="IX12" s="35"/>
      <c r="IY12" s="35"/>
      <c r="IZ12" s="35"/>
      <c r="JA12" s="35"/>
      <c r="JB12" s="35"/>
      <c r="JC12" s="35"/>
      <c r="JD12" s="35"/>
      <c r="JE12" s="35"/>
      <c r="JF12" s="35"/>
      <c r="JG12" s="35"/>
      <c r="JH12" s="35"/>
      <c r="JI12" s="35"/>
      <c r="JJ12" s="35"/>
      <c r="JK12" s="35"/>
      <c r="JL12" s="35"/>
      <c r="JM12" s="35"/>
      <c r="JN12" s="35"/>
      <c r="JO12" s="35"/>
      <c r="JP12" s="35"/>
      <c r="JQ12" s="35"/>
      <c r="JR12" s="35"/>
      <c r="JS12" s="35"/>
      <c r="JT12" s="35"/>
      <c r="JU12" s="35"/>
      <c r="JV12" s="29" t="s">
        <v>4</v>
      </c>
      <c r="JW12" s="29"/>
      <c r="JX12" s="29"/>
      <c r="JY12" s="29"/>
      <c r="JZ12" s="29"/>
      <c r="KA12" s="29"/>
      <c r="KB12" s="29"/>
      <c r="KC12" s="29"/>
      <c r="KD12" s="29"/>
      <c r="KE12" s="29"/>
      <c r="KF12" s="29"/>
      <c r="KG12" s="29"/>
      <c r="KH12" s="29"/>
      <c r="KI12" s="29"/>
      <c r="KJ12" s="29"/>
      <c r="KK12" s="29"/>
      <c r="KL12" s="29"/>
      <c r="KM12" s="29"/>
      <c r="KN12" s="29"/>
      <c r="KO12" s="29"/>
      <c r="KP12" s="29"/>
      <c r="KQ12" s="29"/>
      <c r="KR12" s="29"/>
      <c r="KS12" s="29"/>
      <c r="KT12" s="29"/>
      <c r="KU12" s="29"/>
      <c r="KV12" s="29"/>
      <c r="KW12" s="29"/>
      <c r="KX12" s="29"/>
      <c r="KY12" s="29"/>
      <c r="KZ12" s="29" t="s">
        <v>4</v>
      </c>
      <c r="LA12" s="29"/>
      <c r="LB12" s="29"/>
      <c r="LC12" s="29"/>
      <c r="LD12" s="29"/>
      <c r="LE12" s="29"/>
      <c r="LF12" s="29"/>
      <c r="LG12" s="29"/>
      <c r="LH12" s="29"/>
      <c r="LI12" s="29"/>
      <c r="LJ12" s="29"/>
      <c r="LK12" s="29"/>
      <c r="LL12" s="29"/>
      <c r="LM12" s="29"/>
      <c r="LN12" s="29"/>
      <c r="LO12" s="29"/>
      <c r="LP12" s="29"/>
      <c r="LQ12" s="29"/>
      <c r="LR12" s="29"/>
      <c r="LS12" s="29"/>
      <c r="LT12" s="29"/>
      <c r="LU12" s="29"/>
      <c r="LV12" s="29"/>
      <c r="LW12" s="29"/>
      <c r="LX12" s="29"/>
      <c r="LY12" s="29"/>
      <c r="LZ12" s="29" t="s">
        <v>4</v>
      </c>
      <c r="MA12" s="29"/>
      <c r="MB12" s="29"/>
      <c r="MC12" s="29"/>
      <c r="MD12" s="29"/>
      <c r="ME12" s="29"/>
      <c r="MF12" s="29"/>
      <c r="MG12" s="29"/>
      <c r="MH12" s="29"/>
      <c r="MI12" s="29"/>
      <c r="MJ12" s="29"/>
      <c r="MK12" s="29"/>
      <c r="ML12" s="29"/>
      <c r="MM12" s="29"/>
      <c r="MN12" s="29"/>
      <c r="MO12" s="29"/>
      <c r="MP12" s="29"/>
      <c r="MQ12" s="29"/>
      <c r="MR12" s="29"/>
      <c r="MS12" s="29"/>
      <c r="MT12" s="29"/>
      <c r="MU12" s="29"/>
      <c r="MV12" s="29"/>
      <c r="MW12" s="29" t="s">
        <v>4</v>
      </c>
      <c r="MX12" s="29"/>
      <c r="MY12" s="29"/>
      <c r="MZ12" s="29"/>
      <c r="NA12" s="29"/>
      <c r="NB12" s="29"/>
      <c r="NC12" s="29"/>
      <c r="ND12" s="29"/>
      <c r="NE12" s="29"/>
      <c r="NF12" s="29"/>
      <c r="NG12" s="29"/>
      <c r="NH12" s="29"/>
      <c r="NI12" s="29"/>
      <c r="NJ12" s="29"/>
      <c r="NK12" s="29"/>
      <c r="NL12" s="29"/>
      <c r="NM12" s="29"/>
      <c r="NN12" s="29"/>
      <c r="NO12" s="29"/>
      <c r="NP12" s="29"/>
      <c r="NQ12" s="29"/>
      <c r="NR12" s="29"/>
      <c r="NS12" s="29"/>
      <c r="NT12" s="29"/>
      <c r="NU12" s="29"/>
      <c r="NV12" s="29"/>
      <c r="NW12" s="29"/>
      <c r="NX12" s="29" t="s">
        <v>4</v>
      </c>
      <c r="NY12" s="29"/>
      <c r="NZ12" s="29"/>
      <c r="OA12" s="29"/>
      <c r="OB12" s="29"/>
      <c r="OC12" s="29"/>
      <c r="OD12" s="29"/>
      <c r="OE12" s="29"/>
      <c r="OF12" s="29"/>
      <c r="OG12" s="29"/>
      <c r="OH12" s="29"/>
      <c r="OI12" s="29"/>
      <c r="OJ12" s="29"/>
      <c r="OK12" s="29"/>
      <c r="OL12" s="29"/>
      <c r="OM12" s="29"/>
      <c r="ON12" s="29"/>
      <c r="OO12" s="29"/>
      <c r="OP12" s="29"/>
      <c r="OQ12" s="29"/>
      <c r="OR12" s="29"/>
      <c r="OS12" s="29"/>
      <c r="OT12" s="29"/>
      <c r="OU12" s="29"/>
      <c r="OV12" s="29"/>
      <c r="OW12" s="29"/>
      <c r="OX12" s="29"/>
      <c r="OY12" s="29"/>
      <c r="OZ12" s="29"/>
      <c r="PA12" s="29"/>
      <c r="PB12" s="29" t="s">
        <v>73</v>
      </c>
      <c r="PC12" s="29"/>
      <c r="PD12" s="29"/>
      <c r="PE12" s="29"/>
      <c r="PF12" s="29"/>
      <c r="PG12" s="29"/>
      <c r="PH12" s="29"/>
      <c r="PI12" s="29"/>
      <c r="PJ12" s="29"/>
      <c r="PK12" s="29"/>
      <c r="PL12" s="29"/>
      <c r="PM12" s="29"/>
      <c r="PN12" s="29"/>
      <c r="PO12" s="29"/>
      <c r="PP12" s="29"/>
      <c r="PQ12" s="29"/>
      <c r="PR12" s="29"/>
      <c r="PS12" s="29"/>
      <c r="PT12" s="29" t="s">
        <v>80</v>
      </c>
      <c r="PU12" s="29" t="s">
        <v>89</v>
      </c>
      <c r="PV12" s="30" t="s">
        <v>90</v>
      </c>
      <c r="PW12" s="34" t="s">
        <v>4</v>
      </c>
      <c r="PX12" s="34"/>
      <c r="PY12" s="34"/>
      <c r="PZ12" s="34"/>
      <c r="QA12" s="34"/>
      <c r="QB12" s="34"/>
      <c r="QC12" s="34"/>
      <c r="QD12" s="34"/>
      <c r="QE12" s="34"/>
      <c r="QF12" s="34"/>
      <c r="QG12" s="34"/>
      <c r="QH12" s="34"/>
      <c r="QI12" s="34"/>
      <c r="QJ12" s="34"/>
      <c r="QK12" s="34"/>
      <c r="QL12" s="34"/>
      <c r="QM12" s="34"/>
      <c r="QN12" s="34"/>
      <c r="QO12" s="34"/>
      <c r="QP12" s="34"/>
      <c r="QQ12" s="34"/>
      <c r="QR12" s="34"/>
      <c r="QS12" s="34"/>
      <c r="QT12" s="34"/>
      <c r="QU12" s="34"/>
      <c r="QV12" s="34"/>
      <c r="QW12" s="34"/>
      <c r="QX12" s="34"/>
      <c r="QY12" s="34"/>
      <c r="QZ12" s="34"/>
      <c r="RA12" s="35" t="s">
        <v>4</v>
      </c>
      <c r="RB12" s="35"/>
      <c r="RC12" s="35"/>
      <c r="RD12" s="35"/>
      <c r="RE12" s="35"/>
      <c r="RF12" s="35"/>
      <c r="RG12" s="35"/>
      <c r="RH12" s="35"/>
      <c r="RI12" s="35"/>
      <c r="RJ12" s="35"/>
      <c r="RK12" s="35"/>
      <c r="RL12" s="35"/>
      <c r="RM12" s="35"/>
      <c r="RN12" s="35"/>
      <c r="RO12" s="35"/>
      <c r="RP12" s="35"/>
      <c r="RQ12" s="35"/>
      <c r="RR12" s="35"/>
      <c r="RS12" s="35"/>
      <c r="RT12" s="35"/>
      <c r="RU12" s="35"/>
      <c r="RV12" s="35"/>
      <c r="RW12" s="35"/>
      <c r="RX12" s="35"/>
      <c r="RY12" s="35"/>
      <c r="RZ12" s="35"/>
      <c r="SA12" s="35"/>
      <c r="SB12" s="35"/>
      <c r="SC12" s="35"/>
      <c r="SD12" s="35"/>
      <c r="SE12" s="29" t="s">
        <v>4</v>
      </c>
      <c r="SF12" s="29"/>
      <c r="SG12" s="29"/>
      <c r="SH12" s="29"/>
      <c r="SI12" s="29"/>
      <c r="SJ12" s="29"/>
      <c r="SK12" s="29"/>
      <c r="SL12" s="29"/>
      <c r="SM12" s="29"/>
      <c r="SN12" s="29"/>
      <c r="SO12" s="29"/>
      <c r="SP12" s="29"/>
      <c r="SQ12" s="29"/>
      <c r="SR12" s="29"/>
      <c r="SS12" s="29"/>
      <c r="ST12" s="29"/>
      <c r="SU12" s="29"/>
      <c r="SV12" s="29"/>
      <c r="SW12" s="29"/>
      <c r="SX12" s="29"/>
      <c r="SY12" s="29"/>
      <c r="SZ12" s="29"/>
      <c r="TA12" s="29"/>
      <c r="TB12" s="29"/>
      <c r="TC12" s="29"/>
      <c r="TD12" s="29"/>
      <c r="TE12" s="29"/>
      <c r="TF12" s="29"/>
      <c r="TG12" s="29"/>
      <c r="TH12" s="29"/>
      <c r="TI12" s="29" t="s">
        <v>4</v>
      </c>
      <c r="TJ12" s="29"/>
      <c r="TK12" s="29"/>
      <c r="TL12" s="29"/>
      <c r="TM12" s="29"/>
      <c r="TN12" s="29"/>
      <c r="TO12" s="29"/>
      <c r="TP12" s="29"/>
      <c r="TQ12" s="29"/>
      <c r="TR12" s="29"/>
      <c r="TS12" s="29"/>
      <c r="TT12" s="29"/>
      <c r="TU12" s="29"/>
      <c r="TV12" s="29"/>
      <c r="TW12" s="29"/>
      <c r="TX12" s="29"/>
      <c r="TY12" s="29"/>
      <c r="TZ12" s="29"/>
      <c r="UA12" s="29"/>
      <c r="UB12" s="29"/>
      <c r="UC12" s="29"/>
      <c r="UD12" s="29"/>
      <c r="UE12" s="29"/>
      <c r="UF12" s="29"/>
      <c r="UG12" s="29"/>
      <c r="UH12" s="29"/>
      <c r="UI12" s="29" t="s">
        <v>4</v>
      </c>
      <c r="UJ12" s="29"/>
      <c r="UK12" s="29"/>
      <c r="UL12" s="29"/>
      <c r="UM12" s="29"/>
      <c r="UN12" s="29"/>
      <c r="UO12" s="29"/>
      <c r="UP12" s="29"/>
      <c r="UQ12" s="29"/>
      <c r="UR12" s="29"/>
      <c r="US12" s="29"/>
      <c r="UT12" s="29"/>
      <c r="UU12" s="29"/>
      <c r="UV12" s="29"/>
      <c r="UW12" s="29"/>
      <c r="UX12" s="29"/>
      <c r="UY12" s="29"/>
      <c r="UZ12" s="29"/>
      <c r="VA12" s="29"/>
      <c r="VB12" s="29"/>
      <c r="VC12" s="29"/>
      <c r="VD12" s="29"/>
      <c r="VE12" s="29"/>
      <c r="VF12" s="29" t="s">
        <v>4</v>
      </c>
      <c r="VG12" s="29"/>
      <c r="VH12" s="29"/>
      <c r="VI12" s="29"/>
      <c r="VJ12" s="29"/>
      <c r="VK12" s="29"/>
      <c r="VL12" s="29"/>
      <c r="VM12" s="29"/>
      <c r="VN12" s="29"/>
      <c r="VO12" s="29"/>
      <c r="VP12" s="29"/>
      <c r="VQ12" s="29"/>
      <c r="VR12" s="29"/>
      <c r="VS12" s="29"/>
      <c r="VT12" s="29"/>
      <c r="VU12" s="29"/>
      <c r="VV12" s="29"/>
      <c r="VW12" s="29"/>
      <c r="VX12" s="29"/>
      <c r="VY12" s="29"/>
      <c r="VZ12" s="29"/>
      <c r="WA12" s="29"/>
      <c r="WB12" s="29"/>
      <c r="WC12" s="29"/>
      <c r="WD12" s="29"/>
      <c r="WE12" s="29"/>
      <c r="WF12" s="29"/>
      <c r="WG12" s="29" t="s">
        <v>4</v>
      </c>
      <c r="WH12" s="29"/>
      <c r="WI12" s="29"/>
      <c r="WJ12" s="29"/>
      <c r="WK12" s="29"/>
      <c r="WL12" s="29"/>
      <c r="WM12" s="29"/>
      <c r="WN12" s="29"/>
      <c r="WO12" s="29"/>
      <c r="WP12" s="29"/>
      <c r="WQ12" s="29"/>
      <c r="WR12" s="29"/>
      <c r="WS12" s="29"/>
      <c r="WT12" s="29"/>
      <c r="WU12" s="29"/>
      <c r="WV12" s="29"/>
      <c r="WW12" s="29"/>
      <c r="WX12" s="29"/>
      <c r="WY12" s="29"/>
      <c r="WZ12" s="29"/>
      <c r="XA12" s="29"/>
      <c r="XB12" s="29"/>
      <c r="XC12" s="29"/>
      <c r="XD12" s="29"/>
      <c r="XE12" s="29"/>
      <c r="XF12" s="29"/>
      <c r="XG12" s="29"/>
      <c r="XH12" s="29"/>
      <c r="XI12" s="29"/>
      <c r="XJ12" s="29"/>
      <c r="XK12" s="29" t="s">
        <v>73</v>
      </c>
      <c r="XL12" s="29"/>
      <c r="XM12" s="29"/>
      <c r="XN12" s="29"/>
      <c r="XO12" s="29"/>
      <c r="XP12" s="29"/>
      <c r="XQ12" s="29"/>
      <c r="XR12" s="29"/>
      <c r="XS12" s="29"/>
      <c r="XT12" s="29"/>
      <c r="XU12" s="29"/>
      <c r="XV12" s="29"/>
      <c r="XW12" s="29"/>
      <c r="XX12" s="29"/>
      <c r="XY12" s="29"/>
      <c r="XZ12" s="29"/>
      <c r="YA12" s="29"/>
      <c r="YB12" s="29"/>
      <c r="YC12" s="29" t="s">
        <v>80</v>
      </c>
      <c r="YD12" s="29" t="s">
        <v>89</v>
      </c>
      <c r="YE12" s="30" t="s">
        <v>91</v>
      </c>
      <c r="YF12" s="34" t="s">
        <v>4</v>
      </c>
      <c r="YG12" s="34"/>
      <c r="YH12" s="34"/>
      <c r="YI12" s="34"/>
      <c r="YJ12" s="34"/>
      <c r="YK12" s="34"/>
      <c r="YL12" s="34"/>
      <c r="YM12" s="34"/>
      <c r="YN12" s="34"/>
      <c r="YO12" s="34"/>
      <c r="YP12" s="34"/>
      <c r="YQ12" s="34"/>
      <c r="YR12" s="34"/>
      <c r="YS12" s="34"/>
      <c r="YT12" s="34"/>
      <c r="YU12" s="34"/>
      <c r="YV12" s="34"/>
      <c r="YW12" s="34"/>
      <c r="YX12" s="34"/>
      <c r="YY12" s="34"/>
      <c r="YZ12" s="34"/>
      <c r="ZA12" s="34"/>
      <c r="ZB12" s="34"/>
      <c r="ZC12" s="34"/>
      <c r="ZD12" s="34"/>
      <c r="ZE12" s="34"/>
      <c r="ZF12" s="34"/>
      <c r="ZG12" s="34"/>
      <c r="ZH12" s="34"/>
      <c r="ZI12" s="34"/>
      <c r="ZJ12" s="35" t="s">
        <v>4</v>
      </c>
      <c r="ZK12" s="35"/>
      <c r="ZL12" s="35"/>
      <c r="ZM12" s="35"/>
      <c r="ZN12" s="35"/>
      <c r="ZO12" s="35"/>
      <c r="ZP12" s="35"/>
      <c r="ZQ12" s="35"/>
      <c r="ZR12" s="35"/>
      <c r="ZS12" s="35"/>
      <c r="ZT12" s="35"/>
      <c r="ZU12" s="35"/>
      <c r="ZV12" s="35"/>
      <c r="ZW12" s="35"/>
      <c r="ZX12" s="35"/>
      <c r="ZY12" s="35"/>
      <c r="ZZ12" s="35"/>
      <c r="AAA12" s="35"/>
      <c r="AAB12" s="35"/>
      <c r="AAC12" s="35"/>
      <c r="AAD12" s="35"/>
      <c r="AAE12" s="35"/>
      <c r="AAF12" s="35"/>
      <c r="AAG12" s="35"/>
      <c r="AAH12" s="35"/>
      <c r="AAI12" s="35"/>
      <c r="AAJ12" s="35"/>
      <c r="AAK12" s="35"/>
      <c r="AAL12" s="35"/>
      <c r="AAM12" s="35"/>
      <c r="AAN12" s="29" t="s">
        <v>4</v>
      </c>
      <c r="AAO12" s="29"/>
      <c r="AAP12" s="29"/>
      <c r="AAQ12" s="29"/>
      <c r="AAR12" s="29"/>
      <c r="AAS12" s="29"/>
      <c r="AAT12" s="29"/>
      <c r="AAU12" s="29"/>
      <c r="AAV12" s="29"/>
      <c r="AAW12" s="29"/>
      <c r="AAX12" s="29"/>
      <c r="AAY12" s="29"/>
      <c r="AAZ12" s="29"/>
      <c r="ABA12" s="29"/>
      <c r="ABB12" s="29"/>
      <c r="ABC12" s="29"/>
      <c r="ABD12" s="29"/>
      <c r="ABE12" s="29"/>
      <c r="ABF12" s="29"/>
      <c r="ABG12" s="29"/>
      <c r="ABH12" s="29"/>
      <c r="ABI12" s="29"/>
      <c r="ABJ12" s="29"/>
      <c r="ABK12" s="29"/>
      <c r="ABL12" s="29"/>
      <c r="ABM12" s="29"/>
      <c r="ABN12" s="29"/>
      <c r="ABO12" s="29"/>
      <c r="ABP12" s="29"/>
      <c r="ABQ12" s="29"/>
      <c r="ABR12" s="29" t="s">
        <v>4</v>
      </c>
      <c r="ABS12" s="29"/>
      <c r="ABT12" s="29"/>
      <c r="ABU12" s="29"/>
      <c r="ABV12" s="29"/>
      <c r="ABW12" s="29"/>
      <c r="ABX12" s="29"/>
      <c r="ABY12" s="29"/>
      <c r="ABZ12" s="29"/>
      <c r="ACA12" s="29"/>
      <c r="ACB12" s="29"/>
      <c r="ACC12" s="29"/>
      <c r="ACD12" s="29"/>
      <c r="ACE12" s="29"/>
      <c r="ACF12" s="29"/>
      <c r="ACG12" s="29"/>
      <c r="ACH12" s="29"/>
      <c r="ACI12" s="29"/>
      <c r="ACJ12" s="29"/>
      <c r="ACK12" s="29"/>
      <c r="ACL12" s="29"/>
      <c r="ACM12" s="29"/>
      <c r="ACN12" s="29"/>
      <c r="ACO12" s="29"/>
      <c r="ACP12" s="29"/>
      <c r="ACQ12" s="29"/>
      <c r="ACR12" s="29" t="s">
        <v>4</v>
      </c>
      <c r="ACS12" s="29"/>
      <c r="ACT12" s="29"/>
      <c r="ACU12" s="29"/>
      <c r="ACV12" s="29"/>
      <c r="ACW12" s="29"/>
      <c r="ACX12" s="29"/>
      <c r="ACY12" s="29"/>
      <c r="ACZ12" s="29"/>
      <c r="ADA12" s="29"/>
      <c r="ADB12" s="29"/>
      <c r="ADC12" s="29"/>
      <c r="ADD12" s="29"/>
      <c r="ADE12" s="29"/>
      <c r="ADF12" s="29"/>
      <c r="ADG12" s="29"/>
      <c r="ADH12" s="29"/>
      <c r="ADI12" s="29"/>
      <c r="ADJ12" s="29"/>
      <c r="ADK12" s="29"/>
      <c r="ADL12" s="29"/>
      <c r="ADM12" s="29"/>
      <c r="ADN12" s="29"/>
      <c r="ADO12" s="29" t="s">
        <v>4</v>
      </c>
      <c r="ADP12" s="29"/>
      <c r="ADQ12" s="29"/>
      <c r="ADR12" s="29"/>
      <c r="ADS12" s="29"/>
      <c r="ADT12" s="29"/>
      <c r="ADU12" s="29"/>
      <c r="ADV12" s="29"/>
      <c r="ADW12" s="29"/>
      <c r="ADX12" s="29"/>
      <c r="ADY12" s="29"/>
      <c r="ADZ12" s="29"/>
      <c r="AEA12" s="29"/>
      <c r="AEB12" s="29"/>
      <c r="AEC12" s="29"/>
      <c r="AED12" s="29"/>
      <c r="AEE12" s="29"/>
      <c r="AEF12" s="29"/>
      <c r="AEG12" s="29"/>
      <c r="AEH12" s="29"/>
      <c r="AEI12" s="29"/>
      <c r="AEJ12" s="29"/>
      <c r="AEK12" s="29"/>
      <c r="AEL12" s="29"/>
      <c r="AEM12" s="29"/>
      <c r="AEN12" s="29"/>
      <c r="AEO12" s="29"/>
      <c r="AEP12" s="29" t="s">
        <v>4</v>
      </c>
      <c r="AEQ12" s="29"/>
      <c r="AER12" s="29"/>
      <c r="AES12" s="29"/>
      <c r="AET12" s="29"/>
      <c r="AEU12" s="29"/>
      <c r="AEV12" s="29"/>
      <c r="AEW12" s="29"/>
      <c r="AEX12" s="29"/>
      <c r="AEY12" s="29"/>
      <c r="AEZ12" s="29"/>
      <c r="AFA12" s="29"/>
      <c r="AFB12" s="29"/>
      <c r="AFC12" s="29"/>
      <c r="AFD12" s="29"/>
      <c r="AFE12" s="29"/>
      <c r="AFF12" s="29"/>
      <c r="AFG12" s="29"/>
      <c r="AFH12" s="29"/>
      <c r="AFI12" s="29"/>
      <c r="AFJ12" s="29"/>
      <c r="AFK12" s="29"/>
      <c r="AFL12" s="29"/>
      <c r="AFM12" s="29"/>
      <c r="AFN12" s="29"/>
      <c r="AFO12" s="29"/>
      <c r="AFP12" s="29"/>
      <c r="AFQ12" s="29"/>
      <c r="AFR12" s="29"/>
      <c r="AFS12" s="29"/>
      <c r="AFT12" s="29" t="s">
        <v>73</v>
      </c>
      <c r="AFU12" s="29"/>
      <c r="AFV12" s="29"/>
      <c r="AFW12" s="29"/>
      <c r="AFX12" s="29"/>
      <c r="AFY12" s="29"/>
      <c r="AFZ12" s="29"/>
      <c r="AGA12" s="29"/>
      <c r="AGB12" s="29"/>
      <c r="AGC12" s="29"/>
      <c r="AGD12" s="29"/>
      <c r="AGE12" s="29"/>
      <c r="AGF12" s="29"/>
      <c r="AGG12" s="29"/>
      <c r="AGH12" s="29"/>
      <c r="AGI12" s="29"/>
      <c r="AGJ12" s="29"/>
      <c r="AGK12" s="29"/>
      <c r="AGL12" s="29" t="s">
        <v>80</v>
      </c>
      <c r="AGM12" s="29" t="s">
        <v>89</v>
      </c>
    </row>
    <row r="13" spans="1:871" s="4" customFormat="1" ht="50.45" customHeight="1" x14ac:dyDescent="0.25">
      <c r="A13" s="30"/>
      <c r="B13" s="32"/>
      <c r="C13" s="30"/>
      <c r="D13" s="30"/>
      <c r="E13" s="30" t="s">
        <v>44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 t="s">
        <v>44</v>
      </c>
      <c r="AJ13" s="30"/>
      <c r="AK13" s="30"/>
      <c r="AL13" s="30"/>
      <c r="AM13" s="30"/>
      <c r="AN13" s="30"/>
      <c r="AO13" s="30"/>
      <c r="AP13" s="30"/>
      <c r="AQ13" s="30" t="s">
        <v>45</v>
      </c>
      <c r="AR13" s="30"/>
      <c r="AS13" s="30"/>
      <c r="AT13" s="34" t="s">
        <v>46</v>
      </c>
      <c r="AU13" s="34"/>
      <c r="AV13" s="34"/>
      <c r="AW13" s="34"/>
      <c r="AX13" s="34"/>
      <c r="AY13" s="34"/>
      <c r="AZ13" s="34" t="s">
        <v>46</v>
      </c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29" t="s">
        <v>81</v>
      </c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 t="s">
        <v>82</v>
      </c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 t="s">
        <v>83</v>
      </c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 t="s">
        <v>84</v>
      </c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 t="s">
        <v>85</v>
      </c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30"/>
      <c r="HN13" s="30" t="s">
        <v>44</v>
      </c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 t="s">
        <v>44</v>
      </c>
      <c r="IS13" s="30"/>
      <c r="IT13" s="30"/>
      <c r="IU13" s="30"/>
      <c r="IV13" s="30"/>
      <c r="IW13" s="30"/>
      <c r="IX13" s="30"/>
      <c r="IY13" s="30"/>
      <c r="IZ13" s="30" t="s">
        <v>45</v>
      </c>
      <c r="JA13" s="30"/>
      <c r="JB13" s="30"/>
      <c r="JC13" s="34" t="s">
        <v>46</v>
      </c>
      <c r="JD13" s="34"/>
      <c r="JE13" s="34"/>
      <c r="JF13" s="34"/>
      <c r="JG13" s="34"/>
      <c r="JH13" s="34"/>
      <c r="JI13" s="34" t="s">
        <v>46</v>
      </c>
      <c r="JJ13" s="34"/>
      <c r="JK13" s="34"/>
      <c r="JL13" s="34"/>
      <c r="JM13" s="34"/>
      <c r="JN13" s="34"/>
      <c r="JO13" s="34"/>
      <c r="JP13" s="34"/>
      <c r="JQ13" s="34"/>
      <c r="JR13" s="34"/>
      <c r="JS13" s="34"/>
      <c r="JT13" s="34"/>
      <c r="JU13" s="34"/>
      <c r="JV13" s="29" t="s">
        <v>81</v>
      </c>
      <c r="JW13" s="29"/>
      <c r="JX13" s="29"/>
      <c r="JY13" s="29"/>
      <c r="JZ13" s="29"/>
      <c r="KA13" s="29"/>
      <c r="KB13" s="29"/>
      <c r="KC13" s="29"/>
      <c r="KD13" s="29"/>
      <c r="KE13" s="29"/>
      <c r="KF13" s="29"/>
      <c r="KG13" s="29"/>
      <c r="KH13" s="29"/>
      <c r="KI13" s="29"/>
      <c r="KJ13" s="29"/>
      <c r="KK13" s="29"/>
      <c r="KL13" s="29"/>
      <c r="KM13" s="29"/>
      <c r="KN13" s="29"/>
      <c r="KO13" s="29"/>
      <c r="KP13" s="29"/>
      <c r="KQ13" s="29"/>
      <c r="KR13" s="29"/>
      <c r="KS13" s="29"/>
      <c r="KT13" s="29"/>
      <c r="KU13" s="29"/>
      <c r="KV13" s="29"/>
      <c r="KW13" s="29"/>
      <c r="KX13" s="29"/>
      <c r="KY13" s="29"/>
      <c r="KZ13" s="29" t="s">
        <v>82</v>
      </c>
      <c r="LA13" s="29"/>
      <c r="LB13" s="29"/>
      <c r="LC13" s="29"/>
      <c r="LD13" s="29"/>
      <c r="LE13" s="29"/>
      <c r="LF13" s="29"/>
      <c r="LG13" s="29"/>
      <c r="LH13" s="29"/>
      <c r="LI13" s="29"/>
      <c r="LJ13" s="29"/>
      <c r="LK13" s="29"/>
      <c r="LL13" s="29"/>
      <c r="LM13" s="29"/>
      <c r="LN13" s="29"/>
      <c r="LO13" s="29"/>
      <c r="LP13" s="29"/>
      <c r="LQ13" s="29"/>
      <c r="LR13" s="29"/>
      <c r="LS13" s="29"/>
      <c r="LT13" s="29"/>
      <c r="LU13" s="29"/>
      <c r="LV13" s="29"/>
      <c r="LW13" s="29"/>
      <c r="LX13" s="29"/>
      <c r="LY13" s="29"/>
      <c r="LZ13" s="29" t="s">
        <v>83</v>
      </c>
      <c r="MA13" s="29"/>
      <c r="MB13" s="29"/>
      <c r="MC13" s="29"/>
      <c r="MD13" s="29"/>
      <c r="ME13" s="29"/>
      <c r="MF13" s="29"/>
      <c r="MG13" s="29"/>
      <c r="MH13" s="29"/>
      <c r="MI13" s="29"/>
      <c r="MJ13" s="29"/>
      <c r="MK13" s="29"/>
      <c r="ML13" s="29"/>
      <c r="MM13" s="29"/>
      <c r="MN13" s="29"/>
      <c r="MO13" s="29"/>
      <c r="MP13" s="29"/>
      <c r="MQ13" s="29"/>
      <c r="MR13" s="29"/>
      <c r="MS13" s="29"/>
      <c r="MT13" s="29"/>
      <c r="MU13" s="29"/>
      <c r="MV13" s="29"/>
      <c r="MW13" s="29" t="s">
        <v>84</v>
      </c>
      <c r="MX13" s="29"/>
      <c r="MY13" s="29"/>
      <c r="MZ13" s="29"/>
      <c r="NA13" s="29"/>
      <c r="NB13" s="29"/>
      <c r="NC13" s="29"/>
      <c r="ND13" s="29"/>
      <c r="NE13" s="29"/>
      <c r="NF13" s="29"/>
      <c r="NG13" s="29"/>
      <c r="NH13" s="29"/>
      <c r="NI13" s="29"/>
      <c r="NJ13" s="29"/>
      <c r="NK13" s="29"/>
      <c r="NL13" s="29"/>
      <c r="NM13" s="29"/>
      <c r="NN13" s="29"/>
      <c r="NO13" s="29"/>
      <c r="NP13" s="29"/>
      <c r="NQ13" s="29"/>
      <c r="NR13" s="29"/>
      <c r="NS13" s="29"/>
      <c r="NT13" s="29"/>
      <c r="NU13" s="29"/>
      <c r="NV13" s="29"/>
      <c r="NW13" s="29"/>
      <c r="NX13" s="29" t="s">
        <v>85</v>
      </c>
      <c r="NY13" s="29"/>
      <c r="NZ13" s="29"/>
      <c r="OA13" s="29"/>
      <c r="OB13" s="29"/>
      <c r="OC13" s="29"/>
      <c r="OD13" s="29"/>
      <c r="OE13" s="29"/>
      <c r="OF13" s="29"/>
      <c r="OG13" s="29"/>
      <c r="OH13" s="29"/>
      <c r="OI13" s="29"/>
      <c r="OJ13" s="29"/>
      <c r="OK13" s="29"/>
      <c r="OL13" s="29"/>
      <c r="OM13" s="29"/>
      <c r="ON13" s="29"/>
      <c r="OO13" s="29"/>
      <c r="OP13" s="29"/>
      <c r="OQ13" s="29"/>
      <c r="OR13" s="29"/>
      <c r="OS13" s="29"/>
      <c r="OT13" s="29"/>
      <c r="OU13" s="29"/>
      <c r="OV13" s="29"/>
      <c r="OW13" s="29"/>
      <c r="OX13" s="29"/>
      <c r="OY13" s="29"/>
      <c r="OZ13" s="29"/>
      <c r="PA13" s="29"/>
      <c r="PB13" s="29"/>
      <c r="PC13" s="29"/>
      <c r="PD13" s="29"/>
      <c r="PE13" s="29"/>
      <c r="PF13" s="29"/>
      <c r="PG13" s="29"/>
      <c r="PH13" s="29"/>
      <c r="PI13" s="29"/>
      <c r="PJ13" s="29"/>
      <c r="PK13" s="29"/>
      <c r="PL13" s="29"/>
      <c r="PM13" s="29"/>
      <c r="PN13" s="29"/>
      <c r="PO13" s="29"/>
      <c r="PP13" s="29"/>
      <c r="PQ13" s="29"/>
      <c r="PR13" s="29"/>
      <c r="PS13" s="29"/>
      <c r="PT13" s="29"/>
      <c r="PU13" s="29"/>
      <c r="PV13" s="30"/>
      <c r="PW13" s="30" t="s">
        <v>44</v>
      </c>
      <c r="PX13" s="30"/>
      <c r="PY13" s="30"/>
      <c r="PZ13" s="30"/>
      <c r="QA13" s="30"/>
      <c r="QB13" s="30"/>
      <c r="QC13" s="30"/>
      <c r="QD13" s="30"/>
      <c r="QE13" s="30"/>
      <c r="QF13" s="30"/>
      <c r="QG13" s="30"/>
      <c r="QH13" s="30"/>
      <c r="QI13" s="30"/>
      <c r="QJ13" s="30"/>
      <c r="QK13" s="30"/>
      <c r="QL13" s="30"/>
      <c r="QM13" s="30"/>
      <c r="QN13" s="30"/>
      <c r="QO13" s="30"/>
      <c r="QP13" s="30"/>
      <c r="QQ13" s="30"/>
      <c r="QR13" s="30"/>
      <c r="QS13" s="30"/>
      <c r="QT13" s="30"/>
      <c r="QU13" s="30"/>
      <c r="QV13" s="30"/>
      <c r="QW13" s="30"/>
      <c r="QX13" s="30"/>
      <c r="QY13" s="30"/>
      <c r="QZ13" s="30"/>
      <c r="RA13" s="30" t="s">
        <v>44</v>
      </c>
      <c r="RB13" s="30"/>
      <c r="RC13" s="30"/>
      <c r="RD13" s="30"/>
      <c r="RE13" s="30"/>
      <c r="RF13" s="30"/>
      <c r="RG13" s="30"/>
      <c r="RH13" s="30"/>
      <c r="RI13" s="30" t="s">
        <v>45</v>
      </c>
      <c r="RJ13" s="30"/>
      <c r="RK13" s="30"/>
      <c r="RL13" s="34" t="s">
        <v>46</v>
      </c>
      <c r="RM13" s="34"/>
      <c r="RN13" s="34"/>
      <c r="RO13" s="34"/>
      <c r="RP13" s="34"/>
      <c r="RQ13" s="34"/>
      <c r="RR13" s="34" t="s">
        <v>46</v>
      </c>
      <c r="RS13" s="34"/>
      <c r="RT13" s="34"/>
      <c r="RU13" s="34"/>
      <c r="RV13" s="34"/>
      <c r="RW13" s="34"/>
      <c r="RX13" s="34"/>
      <c r="RY13" s="34"/>
      <c r="RZ13" s="34"/>
      <c r="SA13" s="34"/>
      <c r="SB13" s="34"/>
      <c r="SC13" s="34"/>
      <c r="SD13" s="34"/>
      <c r="SE13" s="29" t="s">
        <v>81</v>
      </c>
      <c r="SF13" s="29"/>
      <c r="SG13" s="29"/>
      <c r="SH13" s="29"/>
      <c r="SI13" s="29"/>
      <c r="SJ13" s="29"/>
      <c r="SK13" s="29"/>
      <c r="SL13" s="29"/>
      <c r="SM13" s="29"/>
      <c r="SN13" s="29"/>
      <c r="SO13" s="29"/>
      <c r="SP13" s="29"/>
      <c r="SQ13" s="29"/>
      <c r="SR13" s="29"/>
      <c r="SS13" s="29"/>
      <c r="ST13" s="29"/>
      <c r="SU13" s="29"/>
      <c r="SV13" s="29"/>
      <c r="SW13" s="29"/>
      <c r="SX13" s="29"/>
      <c r="SY13" s="29"/>
      <c r="SZ13" s="29"/>
      <c r="TA13" s="29"/>
      <c r="TB13" s="29"/>
      <c r="TC13" s="29"/>
      <c r="TD13" s="29"/>
      <c r="TE13" s="29"/>
      <c r="TF13" s="29"/>
      <c r="TG13" s="29"/>
      <c r="TH13" s="29"/>
      <c r="TI13" s="29" t="s">
        <v>82</v>
      </c>
      <c r="TJ13" s="29"/>
      <c r="TK13" s="29"/>
      <c r="TL13" s="29"/>
      <c r="TM13" s="29"/>
      <c r="TN13" s="29"/>
      <c r="TO13" s="29"/>
      <c r="TP13" s="29"/>
      <c r="TQ13" s="29"/>
      <c r="TR13" s="29"/>
      <c r="TS13" s="29"/>
      <c r="TT13" s="29"/>
      <c r="TU13" s="29"/>
      <c r="TV13" s="29"/>
      <c r="TW13" s="29"/>
      <c r="TX13" s="29"/>
      <c r="TY13" s="29"/>
      <c r="TZ13" s="29"/>
      <c r="UA13" s="29"/>
      <c r="UB13" s="29"/>
      <c r="UC13" s="29"/>
      <c r="UD13" s="29"/>
      <c r="UE13" s="29"/>
      <c r="UF13" s="29"/>
      <c r="UG13" s="29"/>
      <c r="UH13" s="29"/>
      <c r="UI13" s="29" t="s">
        <v>83</v>
      </c>
      <c r="UJ13" s="29"/>
      <c r="UK13" s="29"/>
      <c r="UL13" s="29"/>
      <c r="UM13" s="29"/>
      <c r="UN13" s="29"/>
      <c r="UO13" s="29"/>
      <c r="UP13" s="29"/>
      <c r="UQ13" s="29"/>
      <c r="UR13" s="29"/>
      <c r="US13" s="29"/>
      <c r="UT13" s="29"/>
      <c r="UU13" s="29"/>
      <c r="UV13" s="29"/>
      <c r="UW13" s="29"/>
      <c r="UX13" s="29"/>
      <c r="UY13" s="29"/>
      <c r="UZ13" s="29"/>
      <c r="VA13" s="29"/>
      <c r="VB13" s="29"/>
      <c r="VC13" s="29"/>
      <c r="VD13" s="29"/>
      <c r="VE13" s="29"/>
      <c r="VF13" s="29" t="s">
        <v>84</v>
      </c>
      <c r="VG13" s="29"/>
      <c r="VH13" s="29"/>
      <c r="VI13" s="29"/>
      <c r="VJ13" s="29"/>
      <c r="VK13" s="29"/>
      <c r="VL13" s="29"/>
      <c r="VM13" s="29"/>
      <c r="VN13" s="29"/>
      <c r="VO13" s="29"/>
      <c r="VP13" s="29"/>
      <c r="VQ13" s="29"/>
      <c r="VR13" s="29"/>
      <c r="VS13" s="29"/>
      <c r="VT13" s="29"/>
      <c r="VU13" s="29"/>
      <c r="VV13" s="29"/>
      <c r="VW13" s="29"/>
      <c r="VX13" s="29"/>
      <c r="VY13" s="29"/>
      <c r="VZ13" s="29"/>
      <c r="WA13" s="29"/>
      <c r="WB13" s="29"/>
      <c r="WC13" s="29"/>
      <c r="WD13" s="29"/>
      <c r="WE13" s="29"/>
      <c r="WF13" s="29"/>
      <c r="WG13" s="29" t="s">
        <v>85</v>
      </c>
      <c r="WH13" s="29"/>
      <c r="WI13" s="29"/>
      <c r="WJ13" s="29"/>
      <c r="WK13" s="29"/>
      <c r="WL13" s="29"/>
      <c r="WM13" s="29"/>
      <c r="WN13" s="29"/>
      <c r="WO13" s="29"/>
      <c r="WP13" s="29"/>
      <c r="WQ13" s="29"/>
      <c r="WR13" s="29"/>
      <c r="WS13" s="29"/>
      <c r="WT13" s="29"/>
      <c r="WU13" s="29"/>
      <c r="WV13" s="29"/>
      <c r="WW13" s="29"/>
      <c r="WX13" s="29"/>
      <c r="WY13" s="29"/>
      <c r="WZ13" s="29"/>
      <c r="XA13" s="29"/>
      <c r="XB13" s="29"/>
      <c r="XC13" s="29"/>
      <c r="XD13" s="29"/>
      <c r="XE13" s="29"/>
      <c r="XF13" s="29"/>
      <c r="XG13" s="29"/>
      <c r="XH13" s="29"/>
      <c r="XI13" s="29"/>
      <c r="XJ13" s="29"/>
      <c r="XK13" s="29"/>
      <c r="XL13" s="29"/>
      <c r="XM13" s="29"/>
      <c r="XN13" s="29"/>
      <c r="XO13" s="29"/>
      <c r="XP13" s="29"/>
      <c r="XQ13" s="29"/>
      <c r="XR13" s="29"/>
      <c r="XS13" s="29"/>
      <c r="XT13" s="29"/>
      <c r="XU13" s="29"/>
      <c r="XV13" s="29"/>
      <c r="XW13" s="29"/>
      <c r="XX13" s="29"/>
      <c r="XY13" s="29"/>
      <c r="XZ13" s="29"/>
      <c r="YA13" s="29"/>
      <c r="YB13" s="29"/>
      <c r="YC13" s="29"/>
      <c r="YD13" s="29"/>
      <c r="YE13" s="30"/>
      <c r="YF13" s="30" t="s">
        <v>44</v>
      </c>
      <c r="YG13" s="30"/>
      <c r="YH13" s="30"/>
      <c r="YI13" s="30"/>
      <c r="YJ13" s="30"/>
      <c r="YK13" s="30"/>
      <c r="YL13" s="30"/>
      <c r="YM13" s="30"/>
      <c r="YN13" s="30"/>
      <c r="YO13" s="30"/>
      <c r="YP13" s="30"/>
      <c r="YQ13" s="30"/>
      <c r="YR13" s="30"/>
      <c r="YS13" s="30"/>
      <c r="YT13" s="30"/>
      <c r="YU13" s="30"/>
      <c r="YV13" s="30"/>
      <c r="YW13" s="30"/>
      <c r="YX13" s="30"/>
      <c r="YY13" s="30"/>
      <c r="YZ13" s="30"/>
      <c r="ZA13" s="30"/>
      <c r="ZB13" s="30"/>
      <c r="ZC13" s="30"/>
      <c r="ZD13" s="30"/>
      <c r="ZE13" s="30"/>
      <c r="ZF13" s="30"/>
      <c r="ZG13" s="30"/>
      <c r="ZH13" s="30"/>
      <c r="ZI13" s="30"/>
      <c r="ZJ13" s="30" t="s">
        <v>44</v>
      </c>
      <c r="ZK13" s="30"/>
      <c r="ZL13" s="30"/>
      <c r="ZM13" s="30"/>
      <c r="ZN13" s="30"/>
      <c r="ZO13" s="30"/>
      <c r="ZP13" s="30"/>
      <c r="ZQ13" s="30"/>
      <c r="ZR13" s="30" t="s">
        <v>45</v>
      </c>
      <c r="ZS13" s="30"/>
      <c r="ZT13" s="30"/>
      <c r="ZU13" s="34" t="s">
        <v>46</v>
      </c>
      <c r="ZV13" s="34"/>
      <c r="ZW13" s="34"/>
      <c r="ZX13" s="34"/>
      <c r="ZY13" s="34"/>
      <c r="ZZ13" s="34"/>
      <c r="AAA13" s="34" t="s">
        <v>46</v>
      </c>
      <c r="AAB13" s="34"/>
      <c r="AAC13" s="34"/>
      <c r="AAD13" s="34"/>
      <c r="AAE13" s="34"/>
      <c r="AAF13" s="34"/>
      <c r="AAG13" s="34"/>
      <c r="AAH13" s="34"/>
      <c r="AAI13" s="34"/>
      <c r="AAJ13" s="34"/>
      <c r="AAK13" s="34"/>
      <c r="AAL13" s="34"/>
      <c r="AAM13" s="34"/>
      <c r="AAN13" s="29" t="s">
        <v>81</v>
      </c>
      <c r="AAO13" s="29"/>
      <c r="AAP13" s="29"/>
      <c r="AAQ13" s="29"/>
      <c r="AAR13" s="29"/>
      <c r="AAS13" s="29"/>
      <c r="AAT13" s="29"/>
      <c r="AAU13" s="29"/>
      <c r="AAV13" s="29"/>
      <c r="AAW13" s="29"/>
      <c r="AAX13" s="29"/>
      <c r="AAY13" s="29"/>
      <c r="AAZ13" s="29"/>
      <c r="ABA13" s="29"/>
      <c r="ABB13" s="29"/>
      <c r="ABC13" s="29"/>
      <c r="ABD13" s="29"/>
      <c r="ABE13" s="29"/>
      <c r="ABF13" s="29"/>
      <c r="ABG13" s="29"/>
      <c r="ABH13" s="29"/>
      <c r="ABI13" s="29"/>
      <c r="ABJ13" s="29"/>
      <c r="ABK13" s="29"/>
      <c r="ABL13" s="29"/>
      <c r="ABM13" s="29"/>
      <c r="ABN13" s="29"/>
      <c r="ABO13" s="29"/>
      <c r="ABP13" s="29"/>
      <c r="ABQ13" s="29"/>
      <c r="ABR13" s="29" t="s">
        <v>82</v>
      </c>
      <c r="ABS13" s="29"/>
      <c r="ABT13" s="29"/>
      <c r="ABU13" s="29"/>
      <c r="ABV13" s="29"/>
      <c r="ABW13" s="29"/>
      <c r="ABX13" s="29"/>
      <c r="ABY13" s="29"/>
      <c r="ABZ13" s="29"/>
      <c r="ACA13" s="29"/>
      <c r="ACB13" s="29"/>
      <c r="ACC13" s="29"/>
      <c r="ACD13" s="29"/>
      <c r="ACE13" s="29"/>
      <c r="ACF13" s="29"/>
      <c r="ACG13" s="29"/>
      <c r="ACH13" s="29"/>
      <c r="ACI13" s="29"/>
      <c r="ACJ13" s="29"/>
      <c r="ACK13" s="29"/>
      <c r="ACL13" s="29"/>
      <c r="ACM13" s="29"/>
      <c r="ACN13" s="29"/>
      <c r="ACO13" s="29"/>
      <c r="ACP13" s="29"/>
      <c r="ACQ13" s="29"/>
      <c r="ACR13" s="29" t="s">
        <v>83</v>
      </c>
      <c r="ACS13" s="29"/>
      <c r="ACT13" s="29"/>
      <c r="ACU13" s="29"/>
      <c r="ACV13" s="29"/>
      <c r="ACW13" s="29"/>
      <c r="ACX13" s="29"/>
      <c r="ACY13" s="29"/>
      <c r="ACZ13" s="29"/>
      <c r="ADA13" s="29"/>
      <c r="ADB13" s="29"/>
      <c r="ADC13" s="29"/>
      <c r="ADD13" s="29"/>
      <c r="ADE13" s="29"/>
      <c r="ADF13" s="29"/>
      <c r="ADG13" s="29"/>
      <c r="ADH13" s="29"/>
      <c r="ADI13" s="29"/>
      <c r="ADJ13" s="29"/>
      <c r="ADK13" s="29"/>
      <c r="ADL13" s="29"/>
      <c r="ADM13" s="29"/>
      <c r="ADN13" s="29"/>
      <c r="ADO13" s="29" t="s">
        <v>84</v>
      </c>
      <c r="ADP13" s="29"/>
      <c r="ADQ13" s="29"/>
      <c r="ADR13" s="29"/>
      <c r="ADS13" s="29"/>
      <c r="ADT13" s="29"/>
      <c r="ADU13" s="29"/>
      <c r="ADV13" s="29"/>
      <c r="ADW13" s="29"/>
      <c r="ADX13" s="29"/>
      <c r="ADY13" s="29"/>
      <c r="ADZ13" s="29"/>
      <c r="AEA13" s="29"/>
      <c r="AEB13" s="29"/>
      <c r="AEC13" s="29"/>
      <c r="AED13" s="29"/>
      <c r="AEE13" s="29"/>
      <c r="AEF13" s="29"/>
      <c r="AEG13" s="29"/>
      <c r="AEH13" s="29"/>
      <c r="AEI13" s="29"/>
      <c r="AEJ13" s="29"/>
      <c r="AEK13" s="29"/>
      <c r="AEL13" s="29"/>
      <c r="AEM13" s="29"/>
      <c r="AEN13" s="29"/>
      <c r="AEO13" s="29"/>
      <c r="AEP13" s="29" t="s">
        <v>85</v>
      </c>
      <c r="AEQ13" s="29"/>
      <c r="AER13" s="29"/>
      <c r="AES13" s="29"/>
      <c r="AET13" s="29"/>
      <c r="AEU13" s="29"/>
      <c r="AEV13" s="29"/>
      <c r="AEW13" s="29"/>
      <c r="AEX13" s="29"/>
      <c r="AEY13" s="29"/>
      <c r="AEZ13" s="29"/>
      <c r="AFA13" s="29"/>
      <c r="AFB13" s="29"/>
      <c r="AFC13" s="29"/>
      <c r="AFD13" s="29"/>
      <c r="AFE13" s="29"/>
      <c r="AFF13" s="29"/>
      <c r="AFG13" s="29"/>
      <c r="AFH13" s="29"/>
      <c r="AFI13" s="29"/>
      <c r="AFJ13" s="29"/>
      <c r="AFK13" s="29"/>
      <c r="AFL13" s="29"/>
      <c r="AFM13" s="29"/>
      <c r="AFN13" s="29"/>
      <c r="AFO13" s="29"/>
      <c r="AFP13" s="29"/>
      <c r="AFQ13" s="29"/>
      <c r="AFR13" s="29"/>
      <c r="AFS13" s="29"/>
      <c r="AFT13" s="29"/>
      <c r="AFU13" s="29"/>
      <c r="AFV13" s="29"/>
      <c r="AFW13" s="29"/>
      <c r="AFX13" s="29"/>
      <c r="AFY13" s="29"/>
      <c r="AFZ13" s="29"/>
      <c r="AGA13" s="29"/>
      <c r="AGB13" s="29"/>
      <c r="AGC13" s="29"/>
      <c r="AGD13" s="29"/>
      <c r="AGE13" s="29"/>
      <c r="AGF13" s="29"/>
      <c r="AGG13" s="29"/>
      <c r="AGH13" s="29"/>
      <c r="AGI13" s="29"/>
      <c r="AGJ13" s="29"/>
      <c r="AGK13" s="29"/>
      <c r="AGL13" s="29"/>
      <c r="AGM13" s="29"/>
    </row>
    <row r="14" spans="1:871" s="4" customFormat="1" ht="50.45" customHeight="1" x14ac:dyDescent="0.25">
      <c r="A14" s="30"/>
      <c r="B14" s="32"/>
      <c r="C14" s="30"/>
      <c r="D14" s="30"/>
      <c r="E14" s="30" t="s">
        <v>47</v>
      </c>
      <c r="F14" s="30"/>
      <c r="G14" s="30"/>
      <c r="H14" s="30"/>
      <c r="I14" s="30"/>
      <c r="J14" s="30"/>
      <c r="K14" s="30" t="s">
        <v>48</v>
      </c>
      <c r="L14" s="30"/>
      <c r="M14" s="30"/>
      <c r="N14" s="30"/>
      <c r="O14" s="30"/>
      <c r="P14" s="30"/>
      <c r="Q14" s="30" t="s">
        <v>49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 t="s">
        <v>49</v>
      </c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 t="s">
        <v>47</v>
      </c>
      <c r="AU14" s="30"/>
      <c r="AV14" s="30"/>
      <c r="AW14" s="30" t="s">
        <v>48</v>
      </c>
      <c r="AX14" s="30"/>
      <c r="AY14" s="30"/>
      <c r="AZ14" s="30" t="s">
        <v>49</v>
      </c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29" t="s">
        <v>38</v>
      </c>
      <c r="BN14" s="29"/>
      <c r="BO14" s="29"/>
      <c r="BP14" s="29"/>
      <c r="BQ14" s="29"/>
      <c r="BR14" s="29"/>
      <c r="BS14" s="29" t="s">
        <v>39</v>
      </c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 t="s">
        <v>32</v>
      </c>
      <c r="CO14" s="29"/>
      <c r="CP14" s="29" t="s">
        <v>31</v>
      </c>
      <c r="CQ14" s="29" t="s">
        <v>38</v>
      </c>
      <c r="CR14" s="29"/>
      <c r="CS14" s="29"/>
      <c r="CT14" s="29"/>
      <c r="CU14" s="29" t="s">
        <v>39</v>
      </c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 t="s">
        <v>31</v>
      </c>
      <c r="DQ14" s="29" t="s">
        <v>38</v>
      </c>
      <c r="DR14" s="29"/>
      <c r="DS14" s="29" t="s">
        <v>39</v>
      </c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 t="s">
        <v>38</v>
      </c>
      <c r="EO14" s="29"/>
      <c r="EP14" s="29"/>
      <c r="EQ14" s="29"/>
      <c r="ER14" s="29" t="s">
        <v>39</v>
      </c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 t="s">
        <v>32</v>
      </c>
      <c r="FN14" s="29" t="s">
        <v>31</v>
      </c>
      <c r="FO14" s="29" t="s">
        <v>38</v>
      </c>
      <c r="FP14" s="29"/>
      <c r="FQ14" s="29"/>
      <c r="FR14" s="29"/>
      <c r="FS14" s="29"/>
      <c r="FT14" s="29"/>
      <c r="FU14" s="29" t="s">
        <v>39</v>
      </c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 t="s">
        <v>32</v>
      </c>
      <c r="GQ14" s="29"/>
      <c r="GR14" s="29" t="s">
        <v>31</v>
      </c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30"/>
      <c r="HN14" s="30" t="s">
        <v>47</v>
      </c>
      <c r="HO14" s="30"/>
      <c r="HP14" s="30"/>
      <c r="HQ14" s="30"/>
      <c r="HR14" s="30"/>
      <c r="HS14" s="30"/>
      <c r="HT14" s="30" t="s">
        <v>48</v>
      </c>
      <c r="HU14" s="30"/>
      <c r="HV14" s="30"/>
      <c r="HW14" s="30"/>
      <c r="HX14" s="30"/>
      <c r="HY14" s="30"/>
      <c r="HZ14" s="30" t="s">
        <v>49</v>
      </c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 t="s">
        <v>49</v>
      </c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 t="s">
        <v>47</v>
      </c>
      <c r="JD14" s="30"/>
      <c r="JE14" s="30"/>
      <c r="JF14" s="30" t="s">
        <v>48</v>
      </c>
      <c r="JG14" s="30"/>
      <c r="JH14" s="30"/>
      <c r="JI14" s="30" t="s">
        <v>49</v>
      </c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29" t="s">
        <v>38</v>
      </c>
      <c r="JW14" s="29"/>
      <c r="JX14" s="29"/>
      <c r="JY14" s="29"/>
      <c r="JZ14" s="29"/>
      <c r="KA14" s="29"/>
      <c r="KB14" s="29" t="s">
        <v>39</v>
      </c>
      <c r="KC14" s="29"/>
      <c r="KD14" s="29"/>
      <c r="KE14" s="29"/>
      <c r="KF14" s="29"/>
      <c r="KG14" s="29"/>
      <c r="KH14" s="29"/>
      <c r="KI14" s="29"/>
      <c r="KJ14" s="29"/>
      <c r="KK14" s="29"/>
      <c r="KL14" s="29"/>
      <c r="KM14" s="29"/>
      <c r="KN14" s="29"/>
      <c r="KO14" s="29"/>
      <c r="KP14" s="29"/>
      <c r="KQ14" s="29"/>
      <c r="KR14" s="29"/>
      <c r="KS14" s="29"/>
      <c r="KT14" s="29"/>
      <c r="KU14" s="29"/>
      <c r="KV14" s="29"/>
      <c r="KW14" s="29" t="s">
        <v>32</v>
      </c>
      <c r="KX14" s="29"/>
      <c r="KY14" s="29" t="s">
        <v>31</v>
      </c>
      <c r="KZ14" s="29" t="s">
        <v>38</v>
      </c>
      <c r="LA14" s="29"/>
      <c r="LB14" s="29"/>
      <c r="LC14" s="29"/>
      <c r="LD14" s="29" t="s">
        <v>39</v>
      </c>
      <c r="LE14" s="29"/>
      <c r="LF14" s="29"/>
      <c r="LG14" s="29"/>
      <c r="LH14" s="29"/>
      <c r="LI14" s="29"/>
      <c r="LJ14" s="29"/>
      <c r="LK14" s="29"/>
      <c r="LL14" s="29"/>
      <c r="LM14" s="29"/>
      <c r="LN14" s="29"/>
      <c r="LO14" s="29"/>
      <c r="LP14" s="29"/>
      <c r="LQ14" s="29"/>
      <c r="LR14" s="29"/>
      <c r="LS14" s="29"/>
      <c r="LT14" s="29"/>
      <c r="LU14" s="29"/>
      <c r="LV14" s="29"/>
      <c r="LW14" s="29"/>
      <c r="LX14" s="29"/>
      <c r="LY14" s="29" t="s">
        <v>31</v>
      </c>
      <c r="LZ14" s="29" t="s">
        <v>38</v>
      </c>
      <c r="MA14" s="29"/>
      <c r="MB14" s="29" t="s">
        <v>39</v>
      </c>
      <c r="MC14" s="29"/>
      <c r="MD14" s="29"/>
      <c r="ME14" s="29"/>
      <c r="MF14" s="29"/>
      <c r="MG14" s="29"/>
      <c r="MH14" s="29"/>
      <c r="MI14" s="29"/>
      <c r="MJ14" s="29"/>
      <c r="MK14" s="29"/>
      <c r="ML14" s="29"/>
      <c r="MM14" s="29"/>
      <c r="MN14" s="29"/>
      <c r="MO14" s="29"/>
      <c r="MP14" s="29"/>
      <c r="MQ14" s="29"/>
      <c r="MR14" s="29"/>
      <c r="MS14" s="29"/>
      <c r="MT14" s="29"/>
      <c r="MU14" s="29"/>
      <c r="MV14" s="29"/>
      <c r="MW14" s="29" t="s">
        <v>38</v>
      </c>
      <c r="MX14" s="29"/>
      <c r="MY14" s="29"/>
      <c r="MZ14" s="29"/>
      <c r="NA14" s="29" t="s">
        <v>39</v>
      </c>
      <c r="NB14" s="29"/>
      <c r="NC14" s="29"/>
      <c r="ND14" s="29"/>
      <c r="NE14" s="29"/>
      <c r="NF14" s="29"/>
      <c r="NG14" s="29"/>
      <c r="NH14" s="29"/>
      <c r="NI14" s="29"/>
      <c r="NJ14" s="29"/>
      <c r="NK14" s="29"/>
      <c r="NL14" s="29"/>
      <c r="NM14" s="29"/>
      <c r="NN14" s="29"/>
      <c r="NO14" s="29"/>
      <c r="NP14" s="29"/>
      <c r="NQ14" s="29"/>
      <c r="NR14" s="29"/>
      <c r="NS14" s="29"/>
      <c r="NT14" s="29"/>
      <c r="NU14" s="29"/>
      <c r="NV14" s="29" t="s">
        <v>32</v>
      </c>
      <c r="NW14" s="29" t="s">
        <v>31</v>
      </c>
      <c r="NX14" s="29" t="s">
        <v>38</v>
      </c>
      <c r="NY14" s="29"/>
      <c r="NZ14" s="29"/>
      <c r="OA14" s="29"/>
      <c r="OB14" s="29"/>
      <c r="OC14" s="29"/>
      <c r="OD14" s="29" t="s">
        <v>39</v>
      </c>
      <c r="OE14" s="29"/>
      <c r="OF14" s="29"/>
      <c r="OG14" s="29"/>
      <c r="OH14" s="29"/>
      <c r="OI14" s="29"/>
      <c r="OJ14" s="29"/>
      <c r="OK14" s="29"/>
      <c r="OL14" s="29"/>
      <c r="OM14" s="29"/>
      <c r="ON14" s="29"/>
      <c r="OO14" s="29"/>
      <c r="OP14" s="29"/>
      <c r="OQ14" s="29"/>
      <c r="OR14" s="29"/>
      <c r="OS14" s="29"/>
      <c r="OT14" s="29"/>
      <c r="OU14" s="29"/>
      <c r="OV14" s="29"/>
      <c r="OW14" s="29"/>
      <c r="OX14" s="29"/>
      <c r="OY14" s="29" t="s">
        <v>32</v>
      </c>
      <c r="OZ14" s="29"/>
      <c r="PA14" s="29" t="s">
        <v>31</v>
      </c>
      <c r="PB14" s="29"/>
      <c r="PC14" s="29"/>
      <c r="PD14" s="29"/>
      <c r="PE14" s="29"/>
      <c r="PF14" s="29"/>
      <c r="PG14" s="29"/>
      <c r="PH14" s="29"/>
      <c r="PI14" s="29"/>
      <c r="PJ14" s="29"/>
      <c r="PK14" s="29"/>
      <c r="PL14" s="29"/>
      <c r="PM14" s="29"/>
      <c r="PN14" s="29"/>
      <c r="PO14" s="29"/>
      <c r="PP14" s="29"/>
      <c r="PQ14" s="29"/>
      <c r="PR14" s="29"/>
      <c r="PS14" s="29"/>
      <c r="PT14" s="29"/>
      <c r="PU14" s="29"/>
      <c r="PV14" s="30"/>
      <c r="PW14" s="30" t="s">
        <v>47</v>
      </c>
      <c r="PX14" s="30"/>
      <c r="PY14" s="30"/>
      <c r="PZ14" s="30"/>
      <c r="QA14" s="30"/>
      <c r="QB14" s="30"/>
      <c r="QC14" s="30" t="s">
        <v>48</v>
      </c>
      <c r="QD14" s="30"/>
      <c r="QE14" s="30"/>
      <c r="QF14" s="30"/>
      <c r="QG14" s="30"/>
      <c r="QH14" s="30"/>
      <c r="QI14" s="30" t="s">
        <v>49</v>
      </c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 t="s">
        <v>49</v>
      </c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 t="s">
        <v>47</v>
      </c>
      <c r="RM14" s="30"/>
      <c r="RN14" s="30"/>
      <c r="RO14" s="30" t="s">
        <v>48</v>
      </c>
      <c r="RP14" s="30"/>
      <c r="RQ14" s="30"/>
      <c r="RR14" s="30" t="s">
        <v>49</v>
      </c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29" t="s">
        <v>38</v>
      </c>
      <c r="SF14" s="29"/>
      <c r="SG14" s="29"/>
      <c r="SH14" s="29"/>
      <c r="SI14" s="29"/>
      <c r="SJ14" s="29"/>
      <c r="SK14" s="29" t="s">
        <v>39</v>
      </c>
      <c r="SL14" s="29"/>
      <c r="SM14" s="29"/>
      <c r="SN14" s="29"/>
      <c r="SO14" s="29"/>
      <c r="SP14" s="29"/>
      <c r="SQ14" s="29"/>
      <c r="SR14" s="29"/>
      <c r="SS14" s="29"/>
      <c r="ST14" s="29"/>
      <c r="SU14" s="29"/>
      <c r="SV14" s="29"/>
      <c r="SW14" s="29"/>
      <c r="SX14" s="29"/>
      <c r="SY14" s="29"/>
      <c r="SZ14" s="29"/>
      <c r="TA14" s="29"/>
      <c r="TB14" s="29"/>
      <c r="TC14" s="29"/>
      <c r="TD14" s="29"/>
      <c r="TE14" s="29"/>
      <c r="TF14" s="29" t="s">
        <v>32</v>
      </c>
      <c r="TG14" s="29"/>
      <c r="TH14" s="29" t="s">
        <v>31</v>
      </c>
      <c r="TI14" s="29" t="s">
        <v>38</v>
      </c>
      <c r="TJ14" s="29"/>
      <c r="TK14" s="29"/>
      <c r="TL14" s="29"/>
      <c r="TM14" s="29" t="s">
        <v>39</v>
      </c>
      <c r="TN14" s="29"/>
      <c r="TO14" s="29"/>
      <c r="TP14" s="29"/>
      <c r="TQ14" s="29"/>
      <c r="TR14" s="29"/>
      <c r="TS14" s="29"/>
      <c r="TT14" s="29"/>
      <c r="TU14" s="29"/>
      <c r="TV14" s="29"/>
      <c r="TW14" s="29"/>
      <c r="TX14" s="29"/>
      <c r="TY14" s="29"/>
      <c r="TZ14" s="29"/>
      <c r="UA14" s="29"/>
      <c r="UB14" s="29"/>
      <c r="UC14" s="29"/>
      <c r="UD14" s="29"/>
      <c r="UE14" s="29"/>
      <c r="UF14" s="29"/>
      <c r="UG14" s="29"/>
      <c r="UH14" s="29" t="s">
        <v>31</v>
      </c>
      <c r="UI14" s="29" t="s">
        <v>38</v>
      </c>
      <c r="UJ14" s="29"/>
      <c r="UK14" s="29" t="s">
        <v>39</v>
      </c>
      <c r="UL14" s="29"/>
      <c r="UM14" s="29"/>
      <c r="UN14" s="29"/>
      <c r="UO14" s="29"/>
      <c r="UP14" s="29"/>
      <c r="UQ14" s="29"/>
      <c r="UR14" s="29"/>
      <c r="US14" s="29"/>
      <c r="UT14" s="29"/>
      <c r="UU14" s="29"/>
      <c r="UV14" s="29"/>
      <c r="UW14" s="29"/>
      <c r="UX14" s="29"/>
      <c r="UY14" s="29"/>
      <c r="UZ14" s="29"/>
      <c r="VA14" s="29"/>
      <c r="VB14" s="29"/>
      <c r="VC14" s="29"/>
      <c r="VD14" s="29"/>
      <c r="VE14" s="29"/>
      <c r="VF14" s="29" t="s">
        <v>38</v>
      </c>
      <c r="VG14" s="29"/>
      <c r="VH14" s="29"/>
      <c r="VI14" s="29"/>
      <c r="VJ14" s="29" t="s">
        <v>39</v>
      </c>
      <c r="VK14" s="29"/>
      <c r="VL14" s="29"/>
      <c r="VM14" s="29"/>
      <c r="VN14" s="29"/>
      <c r="VO14" s="29"/>
      <c r="VP14" s="29"/>
      <c r="VQ14" s="29"/>
      <c r="VR14" s="29"/>
      <c r="VS14" s="29"/>
      <c r="VT14" s="29"/>
      <c r="VU14" s="29"/>
      <c r="VV14" s="29"/>
      <c r="VW14" s="29"/>
      <c r="VX14" s="29"/>
      <c r="VY14" s="29"/>
      <c r="VZ14" s="29"/>
      <c r="WA14" s="29"/>
      <c r="WB14" s="29"/>
      <c r="WC14" s="29"/>
      <c r="WD14" s="29"/>
      <c r="WE14" s="29" t="s">
        <v>32</v>
      </c>
      <c r="WF14" s="29" t="s">
        <v>31</v>
      </c>
      <c r="WG14" s="29" t="s">
        <v>38</v>
      </c>
      <c r="WH14" s="29"/>
      <c r="WI14" s="29"/>
      <c r="WJ14" s="29"/>
      <c r="WK14" s="29"/>
      <c r="WL14" s="29"/>
      <c r="WM14" s="29" t="s">
        <v>39</v>
      </c>
      <c r="WN14" s="29"/>
      <c r="WO14" s="29"/>
      <c r="WP14" s="29"/>
      <c r="WQ14" s="29"/>
      <c r="WR14" s="29"/>
      <c r="WS14" s="29"/>
      <c r="WT14" s="29"/>
      <c r="WU14" s="29"/>
      <c r="WV14" s="29"/>
      <c r="WW14" s="29"/>
      <c r="WX14" s="29"/>
      <c r="WY14" s="29"/>
      <c r="WZ14" s="29"/>
      <c r="XA14" s="29"/>
      <c r="XB14" s="29"/>
      <c r="XC14" s="29"/>
      <c r="XD14" s="29"/>
      <c r="XE14" s="29"/>
      <c r="XF14" s="29"/>
      <c r="XG14" s="29"/>
      <c r="XH14" s="29" t="s">
        <v>32</v>
      </c>
      <c r="XI14" s="29"/>
      <c r="XJ14" s="29" t="s">
        <v>31</v>
      </c>
      <c r="XK14" s="29"/>
      <c r="XL14" s="29"/>
      <c r="XM14" s="29"/>
      <c r="XN14" s="29"/>
      <c r="XO14" s="29"/>
      <c r="XP14" s="29"/>
      <c r="XQ14" s="29"/>
      <c r="XR14" s="29"/>
      <c r="XS14" s="29"/>
      <c r="XT14" s="29"/>
      <c r="XU14" s="29"/>
      <c r="XV14" s="29"/>
      <c r="XW14" s="29"/>
      <c r="XX14" s="29"/>
      <c r="XY14" s="29"/>
      <c r="XZ14" s="29"/>
      <c r="YA14" s="29"/>
      <c r="YB14" s="29"/>
      <c r="YC14" s="29"/>
      <c r="YD14" s="29"/>
      <c r="YE14" s="30"/>
      <c r="YF14" s="30" t="s">
        <v>47</v>
      </c>
      <c r="YG14" s="30"/>
      <c r="YH14" s="30"/>
      <c r="YI14" s="30"/>
      <c r="YJ14" s="30"/>
      <c r="YK14" s="30"/>
      <c r="YL14" s="30" t="s">
        <v>48</v>
      </c>
      <c r="YM14" s="30"/>
      <c r="YN14" s="30"/>
      <c r="YO14" s="30"/>
      <c r="YP14" s="30"/>
      <c r="YQ14" s="30"/>
      <c r="YR14" s="30" t="s">
        <v>49</v>
      </c>
      <c r="YS14" s="30"/>
      <c r="YT14" s="30"/>
      <c r="YU14" s="30"/>
      <c r="YV14" s="30"/>
      <c r="YW14" s="30"/>
      <c r="YX14" s="30"/>
      <c r="YY14" s="30"/>
      <c r="YZ14" s="30"/>
      <c r="ZA14" s="30"/>
      <c r="ZB14" s="30"/>
      <c r="ZC14" s="30"/>
      <c r="ZD14" s="30"/>
      <c r="ZE14" s="30"/>
      <c r="ZF14" s="30"/>
      <c r="ZG14" s="30"/>
      <c r="ZH14" s="30"/>
      <c r="ZI14" s="30"/>
      <c r="ZJ14" s="30" t="s">
        <v>49</v>
      </c>
      <c r="ZK14" s="30"/>
      <c r="ZL14" s="30"/>
      <c r="ZM14" s="30"/>
      <c r="ZN14" s="30"/>
      <c r="ZO14" s="30"/>
      <c r="ZP14" s="30"/>
      <c r="ZQ14" s="30"/>
      <c r="ZR14" s="30"/>
      <c r="ZS14" s="30"/>
      <c r="ZT14" s="30"/>
      <c r="ZU14" s="30" t="s">
        <v>47</v>
      </c>
      <c r="ZV14" s="30"/>
      <c r="ZW14" s="30"/>
      <c r="ZX14" s="30" t="s">
        <v>48</v>
      </c>
      <c r="ZY14" s="30"/>
      <c r="ZZ14" s="30"/>
      <c r="AAA14" s="30" t="s">
        <v>49</v>
      </c>
      <c r="AAB14" s="30"/>
      <c r="AAC14" s="30"/>
      <c r="AAD14" s="30"/>
      <c r="AAE14" s="30"/>
      <c r="AAF14" s="30"/>
      <c r="AAG14" s="30"/>
      <c r="AAH14" s="30"/>
      <c r="AAI14" s="30"/>
      <c r="AAJ14" s="30"/>
      <c r="AAK14" s="30"/>
      <c r="AAL14" s="30"/>
      <c r="AAM14" s="30"/>
      <c r="AAN14" s="29" t="s">
        <v>38</v>
      </c>
      <c r="AAO14" s="29"/>
      <c r="AAP14" s="29"/>
      <c r="AAQ14" s="29"/>
      <c r="AAR14" s="29"/>
      <c r="AAS14" s="29"/>
      <c r="AAT14" s="29" t="s">
        <v>39</v>
      </c>
      <c r="AAU14" s="29"/>
      <c r="AAV14" s="29"/>
      <c r="AAW14" s="29"/>
      <c r="AAX14" s="29"/>
      <c r="AAY14" s="29"/>
      <c r="AAZ14" s="29"/>
      <c r="ABA14" s="29"/>
      <c r="ABB14" s="29"/>
      <c r="ABC14" s="29"/>
      <c r="ABD14" s="29"/>
      <c r="ABE14" s="29"/>
      <c r="ABF14" s="29"/>
      <c r="ABG14" s="29"/>
      <c r="ABH14" s="29"/>
      <c r="ABI14" s="29"/>
      <c r="ABJ14" s="29"/>
      <c r="ABK14" s="29"/>
      <c r="ABL14" s="29"/>
      <c r="ABM14" s="29"/>
      <c r="ABN14" s="29"/>
      <c r="ABO14" s="29" t="s">
        <v>32</v>
      </c>
      <c r="ABP14" s="29"/>
      <c r="ABQ14" s="29" t="s">
        <v>31</v>
      </c>
      <c r="ABR14" s="29" t="s">
        <v>38</v>
      </c>
      <c r="ABS14" s="29"/>
      <c r="ABT14" s="29"/>
      <c r="ABU14" s="29"/>
      <c r="ABV14" s="29" t="s">
        <v>39</v>
      </c>
      <c r="ABW14" s="29"/>
      <c r="ABX14" s="29"/>
      <c r="ABY14" s="29"/>
      <c r="ABZ14" s="29"/>
      <c r="ACA14" s="29"/>
      <c r="ACB14" s="29"/>
      <c r="ACC14" s="29"/>
      <c r="ACD14" s="29"/>
      <c r="ACE14" s="29"/>
      <c r="ACF14" s="29"/>
      <c r="ACG14" s="29"/>
      <c r="ACH14" s="29"/>
      <c r="ACI14" s="29"/>
      <c r="ACJ14" s="29"/>
      <c r="ACK14" s="29"/>
      <c r="ACL14" s="29"/>
      <c r="ACM14" s="29"/>
      <c r="ACN14" s="29"/>
      <c r="ACO14" s="29"/>
      <c r="ACP14" s="29"/>
      <c r="ACQ14" s="29" t="s">
        <v>31</v>
      </c>
      <c r="ACR14" s="29" t="s">
        <v>38</v>
      </c>
      <c r="ACS14" s="29"/>
      <c r="ACT14" s="29" t="s">
        <v>39</v>
      </c>
      <c r="ACU14" s="29"/>
      <c r="ACV14" s="29"/>
      <c r="ACW14" s="29"/>
      <c r="ACX14" s="29"/>
      <c r="ACY14" s="29"/>
      <c r="ACZ14" s="29"/>
      <c r="ADA14" s="29"/>
      <c r="ADB14" s="29"/>
      <c r="ADC14" s="29"/>
      <c r="ADD14" s="29"/>
      <c r="ADE14" s="29"/>
      <c r="ADF14" s="29"/>
      <c r="ADG14" s="29"/>
      <c r="ADH14" s="29"/>
      <c r="ADI14" s="29"/>
      <c r="ADJ14" s="29"/>
      <c r="ADK14" s="29"/>
      <c r="ADL14" s="29"/>
      <c r="ADM14" s="29"/>
      <c r="ADN14" s="29"/>
      <c r="ADO14" s="29" t="s">
        <v>38</v>
      </c>
      <c r="ADP14" s="29"/>
      <c r="ADQ14" s="29"/>
      <c r="ADR14" s="29"/>
      <c r="ADS14" s="29" t="s">
        <v>39</v>
      </c>
      <c r="ADT14" s="29"/>
      <c r="ADU14" s="29"/>
      <c r="ADV14" s="29"/>
      <c r="ADW14" s="29"/>
      <c r="ADX14" s="29"/>
      <c r="ADY14" s="29"/>
      <c r="ADZ14" s="29"/>
      <c r="AEA14" s="29"/>
      <c r="AEB14" s="29"/>
      <c r="AEC14" s="29"/>
      <c r="AED14" s="29"/>
      <c r="AEE14" s="29"/>
      <c r="AEF14" s="29"/>
      <c r="AEG14" s="29"/>
      <c r="AEH14" s="29"/>
      <c r="AEI14" s="29"/>
      <c r="AEJ14" s="29"/>
      <c r="AEK14" s="29"/>
      <c r="AEL14" s="29"/>
      <c r="AEM14" s="29"/>
      <c r="AEN14" s="29" t="s">
        <v>32</v>
      </c>
      <c r="AEO14" s="29" t="s">
        <v>31</v>
      </c>
      <c r="AEP14" s="29" t="s">
        <v>38</v>
      </c>
      <c r="AEQ14" s="29"/>
      <c r="AER14" s="29"/>
      <c r="AES14" s="29"/>
      <c r="AET14" s="29"/>
      <c r="AEU14" s="29"/>
      <c r="AEV14" s="29" t="s">
        <v>39</v>
      </c>
      <c r="AEW14" s="29"/>
      <c r="AEX14" s="29"/>
      <c r="AEY14" s="29"/>
      <c r="AEZ14" s="29"/>
      <c r="AFA14" s="29"/>
      <c r="AFB14" s="29"/>
      <c r="AFC14" s="29"/>
      <c r="AFD14" s="29"/>
      <c r="AFE14" s="29"/>
      <c r="AFF14" s="29"/>
      <c r="AFG14" s="29"/>
      <c r="AFH14" s="29"/>
      <c r="AFI14" s="29"/>
      <c r="AFJ14" s="29"/>
      <c r="AFK14" s="29"/>
      <c r="AFL14" s="29"/>
      <c r="AFM14" s="29"/>
      <c r="AFN14" s="29"/>
      <c r="AFO14" s="29"/>
      <c r="AFP14" s="29"/>
      <c r="AFQ14" s="29" t="s">
        <v>32</v>
      </c>
      <c r="AFR14" s="29"/>
      <c r="AFS14" s="29" t="s">
        <v>31</v>
      </c>
      <c r="AFT14" s="29"/>
      <c r="AFU14" s="29"/>
      <c r="AFV14" s="29"/>
      <c r="AFW14" s="29"/>
      <c r="AFX14" s="29"/>
      <c r="AFY14" s="29"/>
      <c r="AFZ14" s="29"/>
      <c r="AGA14" s="29"/>
      <c r="AGB14" s="29"/>
      <c r="AGC14" s="29"/>
      <c r="AGD14" s="29"/>
      <c r="AGE14" s="29"/>
      <c r="AGF14" s="29"/>
      <c r="AGG14" s="29"/>
      <c r="AGH14" s="29"/>
      <c r="AGI14" s="29"/>
      <c r="AGJ14" s="29"/>
      <c r="AGK14" s="29"/>
      <c r="AGL14" s="29"/>
      <c r="AGM14" s="29"/>
    </row>
    <row r="15" spans="1:871" s="4" customFormat="1" ht="50.45" customHeight="1" x14ac:dyDescent="0.25">
      <c r="A15" s="30"/>
      <c r="B15" s="32"/>
      <c r="C15" s="30"/>
      <c r="D15" s="30"/>
      <c r="E15" s="30" t="s">
        <v>86</v>
      </c>
      <c r="F15" s="30" t="s">
        <v>50</v>
      </c>
      <c r="G15" s="30" t="s">
        <v>56</v>
      </c>
      <c r="H15" s="30" t="s">
        <v>51</v>
      </c>
      <c r="I15" s="30" t="s">
        <v>52</v>
      </c>
      <c r="J15" s="30" t="s">
        <v>53</v>
      </c>
      <c r="K15" s="30" t="s">
        <v>86</v>
      </c>
      <c r="L15" s="30" t="s">
        <v>50</v>
      </c>
      <c r="M15" s="30" t="s">
        <v>56</v>
      </c>
      <c r="N15" s="30" t="s">
        <v>51</v>
      </c>
      <c r="O15" s="30" t="s">
        <v>52</v>
      </c>
      <c r="P15" s="30" t="s">
        <v>53</v>
      </c>
      <c r="Q15" s="30" t="s">
        <v>54</v>
      </c>
      <c r="R15" s="30"/>
      <c r="S15" s="30"/>
      <c r="T15" s="30"/>
      <c r="U15" s="30"/>
      <c r="V15" s="30"/>
      <c r="W15" s="30"/>
      <c r="X15" s="30"/>
      <c r="Y15" s="30"/>
      <c r="Z15" s="30" t="s">
        <v>55</v>
      </c>
      <c r="AA15" s="30"/>
      <c r="AB15" s="30"/>
      <c r="AC15" s="30"/>
      <c r="AD15" s="30"/>
      <c r="AE15" s="30"/>
      <c r="AF15" s="30"/>
      <c r="AG15" s="30"/>
      <c r="AH15" s="30"/>
      <c r="AI15" s="30" t="s">
        <v>56</v>
      </c>
      <c r="AJ15" s="30"/>
      <c r="AK15" s="30" t="s">
        <v>57</v>
      </c>
      <c r="AL15" s="30"/>
      <c r="AM15" s="30" t="s">
        <v>52</v>
      </c>
      <c r="AN15" s="30"/>
      <c r="AO15" s="30" t="s">
        <v>58</v>
      </c>
      <c r="AP15" s="30"/>
      <c r="AQ15" s="30"/>
      <c r="AR15" s="30"/>
      <c r="AS15" s="30"/>
      <c r="AT15" s="30" t="s">
        <v>54</v>
      </c>
      <c r="AU15" s="30" t="s">
        <v>56</v>
      </c>
      <c r="AV15" s="30" t="s">
        <v>52</v>
      </c>
      <c r="AW15" s="30" t="s">
        <v>54</v>
      </c>
      <c r="AX15" s="30" t="s">
        <v>56</v>
      </c>
      <c r="AY15" s="30" t="s">
        <v>52</v>
      </c>
      <c r="AZ15" s="30" t="s">
        <v>54</v>
      </c>
      <c r="BA15" s="30"/>
      <c r="BB15" s="30"/>
      <c r="BC15" s="30"/>
      <c r="BD15" s="30"/>
      <c r="BE15" s="30"/>
      <c r="BF15" s="30"/>
      <c r="BG15" s="30"/>
      <c r="BH15" s="30"/>
      <c r="BI15" s="30" t="s">
        <v>56</v>
      </c>
      <c r="BJ15" s="30"/>
      <c r="BK15" s="30" t="s">
        <v>52</v>
      </c>
      <c r="BL15" s="30"/>
      <c r="BM15" s="29"/>
      <c r="BN15" s="29"/>
      <c r="BO15" s="29"/>
      <c r="BP15" s="29"/>
      <c r="BQ15" s="29"/>
      <c r="BR15" s="29"/>
      <c r="BS15" s="29" t="s">
        <v>13</v>
      </c>
      <c r="BT15" s="29"/>
      <c r="BU15" s="29"/>
      <c r="BV15" s="29"/>
      <c r="BW15" s="29"/>
      <c r="BX15" s="29"/>
      <c r="BY15" s="29"/>
      <c r="BZ15" s="29"/>
      <c r="CA15" s="29"/>
      <c r="CB15" s="29" t="s">
        <v>12</v>
      </c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 t="s">
        <v>13</v>
      </c>
      <c r="CV15" s="29"/>
      <c r="CW15" s="29"/>
      <c r="CX15" s="29"/>
      <c r="CY15" s="29"/>
      <c r="CZ15" s="29"/>
      <c r="DA15" s="29"/>
      <c r="DB15" s="29"/>
      <c r="DC15" s="29"/>
      <c r="DD15" s="29" t="s">
        <v>12</v>
      </c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 t="s">
        <v>13</v>
      </c>
      <c r="DT15" s="29"/>
      <c r="DU15" s="29"/>
      <c r="DV15" s="29"/>
      <c r="DW15" s="29"/>
      <c r="DX15" s="29"/>
      <c r="DY15" s="29"/>
      <c r="DZ15" s="29"/>
      <c r="EA15" s="29"/>
      <c r="EB15" s="29" t="s">
        <v>12</v>
      </c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 t="s">
        <v>13</v>
      </c>
      <c r="ES15" s="29"/>
      <c r="ET15" s="29"/>
      <c r="EU15" s="29"/>
      <c r="EV15" s="29"/>
      <c r="EW15" s="29"/>
      <c r="EX15" s="29"/>
      <c r="EY15" s="29"/>
      <c r="EZ15" s="29"/>
      <c r="FA15" s="29" t="s">
        <v>12</v>
      </c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 t="s">
        <v>13</v>
      </c>
      <c r="FV15" s="29"/>
      <c r="FW15" s="29"/>
      <c r="FX15" s="29"/>
      <c r="FY15" s="29"/>
      <c r="FZ15" s="29"/>
      <c r="GA15" s="29"/>
      <c r="GB15" s="29"/>
      <c r="GC15" s="29"/>
      <c r="GD15" s="29" t="s">
        <v>12</v>
      </c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 t="s">
        <v>71</v>
      </c>
      <c r="GT15" s="29" t="s">
        <v>4</v>
      </c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30"/>
      <c r="HN15" s="30" t="s">
        <v>86</v>
      </c>
      <c r="HO15" s="30" t="s">
        <v>50</v>
      </c>
      <c r="HP15" s="30" t="s">
        <v>56</v>
      </c>
      <c r="HQ15" s="30" t="s">
        <v>51</v>
      </c>
      <c r="HR15" s="30" t="s">
        <v>52</v>
      </c>
      <c r="HS15" s="30" t="s">
        <v>53</v>
      </c>
      <c r="HT15" s="30" t="s">
        <v>86</v>
      </c>
      <c r="HU15" s="30" t="s">
        <v>50</v>
      </c>
      <c r="HV15" s="30" t="s">
        <v>56</v>
      </c>
      <c r="HW15" s="30" t="s">
        <v>51</v>
      </c>
      <c r="HX15" s="30" t="s">
        <v>52</v>
      </c>
      <c r="HY15" s="30" t="s">
        <v>53</v>
      </c>
      <c r="HZ15" s="30" t="s">
        <v>54</v>
      </c>
      <c r="IA15" s="30"/>
      <c r="IB15" s="30"/>
      <c r="IC15" s="30"/>
      <c r="ID15" s="30"/>
      <c r="IE15" s="30"/>
      <c r="IF15" s="30"/>
      <c r="IG15" s="30"/>
      <c r="IH15" s="30"/>
      <c r="II15" s="30" t="s">
        <v>55</v>
      </c>
      <c r="IJ15" s="30"/>
      <c r="IK15" s="30"/>
      <c r="IL15" s="30"/>
      <c r="IM15" s="30"/>
      <c r="IN15" s="30"/>
      <c r="IO15" s="30"/>
      <c r="IP15" s="30"/>
      <c r="IQ15" s="30"/>
      <c r="IR15" s="30" t="s">
        <v>56</v>
      </c>
      <c r="IS15" s="30"/>
      <c r="IT15" s="30" t="s">
        <v>57</v>
      </c>
      <c r="IU15" s="30"/>
      <c r="IV15" s="30" t="s">
        <v>52</v>
      </c>
      <c r="IW15" s="30"/>
      <c r="IX15" s="30" t="s">
        <v>58</v>
      </c>
      <c r="IY15" s="30"/>
      <c r="IZ15" s="30"/>
      <c r="JA15" s="30"/>
      <c r="JB15" s="30"/>
      <c r="JC15" s="30" t="s">
        <v>54</v>
      </c>
      <c r="JD15" s="30" t="s">
        <v>56</v>
      </c>
      <c r="JE15" s="30" t="s">
        <v>52</v>
      </c>
      <c r="JF15" s="30" t="s">
        <v>54</v>
      </c>
      <c r="JG15" s="30" t="s">
        <v>56</v>
      </c>
      <c r="JH15" s="30" t="s">
        <v>52</v>
      </c>
      <c r="JI15" s="30" t="s">
        <v>54</v>
      </c>
      <c r="JJ15" s="30"/>
      <c r="JK15" s="30"/>
      <c r="JL15" s="30"/>
      <c r="JM15" s="30"/>
      <c r="JN15" s="30"/>
      <c r="JO15" s="30"/>
      <c r="JP15" s="30"/>
      <c r="JQ15" s="30"/>
      <c r="JR15" s="30" t="s">
        <v>56</v>
      </c>
      <c r="JS15" s="30"/>
      <c r="JT15" s="30" t="s">
        <v>52</v>
      </c>
      <c r="JU15" s="30"/>
      <c r="JV15" s="29"/>
      <c r="JW15" s="29"/>
      <c r="JX15" s="29"/>
      <c r="JY15" s="29"/>
      <c r="JZ15" s="29"/>
      <c r="KA15" s="29"/>
      <c r="KB15" s="29" t="s">
        <v>13</v>
      </c>
      <c r="KC15" s="29"/>
      <c r="KD15" s="29"/>
      <c r="KE15" s="29"/>
      <c r="KF15" s="29"/>
      <c r="KG15" s="29"/>
      <c r="KH15" s="29"/>
      <c r="KI15" s="29"/>
      <c r="KJ15" s="29"/>
      <c r="KK15" s="29" t="s">
        <v>12</v>
      </c>
      <c r="KL15" s="29"/>
      <c r="KM15" s="29"/>
      <c r="KN15" s="29"/>
      <c r="KO15" s="29"/>
      <c r="KP15" s="29"/>
      <c r="KQ15" s="29"/>
      <c r="KR15" s="29"/>
      <c r="KS15" s="29"/>
      <c r="KT15" s="29"/>
      <c r="KU15" s="29"/>
      <c r="KV15" s="29"/>
      <c r="KW15" s="29"/>
      <c r="KX15" s="29"/>
      <c r="KY15" s="29"/>
      <c r="KZ15" s="29"/>
      <c r="LA15" s="29"/>
      <c r="LB15" s="29"/>
      <c r="LC15" s="29"/>
      <c r="LD15" s="29" t="s">
        <v>13</v>
      </c>
      <c r="LE15" s="29"/>
      <c r="LF15" s="29"/>
      <c r="LG15" s="29"/>
      <c r="LH15" s="29"/>
      <c r="LI15" s="29"/>
      <c r="LJ15" s="29"/>
      <c r="LK15" s="29"/>
      <c r="LL15" s="29"/>
      <c r="LM15" s="29" t="s">
        <v>12</v>
      </c>
      <c r="LN15" s="29"/>
      <c r="LO15" s="29"/>
      <c r="LP15" s="29"/>
      <c r="LQ15" s="29"/>
      <c r="LR15" s="29"/>
      <c r="LS15" s="29"/>
      <c r="LT15" s="29"/>
      <c r="LU15" s="29"/>
      <c r="LV15" s="29"/>
      <c r="LW15" s="29"/>
      <c r="LX15" s="29"/>
      <c r="LY15" s="29"/>
      <c r="LZ15" s="29"/>
      <c r="MA15" s="29"/>
      <c r="MB15" s="29" t="s">
        <v>13</v>
      </c>
      <c r="MC15" s="29"/>
      <c r="MD15" s="29"/>
      <c r="ME15" s="29"/>
      <c r="MF15" s="29"/>
      <c r="MG15" s="29"/>
      <c r="MH15" s="29"/>
      <c r="MI15" s="29"/>
      <c r="MJ15" s="29"/>
      <c r="MK15" s="29" t="s">
        <v>12</v>
      </c>
      <c r="ML15" s="29"/>
      <c r="MM15" s="29"/>
      <c r="MN15" s="29"/>
      <c r="MO15" s="29"/>
      <c r="MP15" s="29"/>
      <c r="MQ15" s="29"/>
      <c r="MR15" s="29"/>
      <c r="MS15" s="29"/>
      <c r="MT15" s="29"/>
      <c r="MU15" s="29"/>
      <c r="MV15" s="29"/>
      <c r="MW15" s="29"/>
      <c r="MX15" s="29"/>
      <c r="MY15" s="29"/>
      <c r="MZ15" s="29"/>
      <c r="NA15" s="29" t="s">
        <v>13</v>
      </c>
      <c r="NB15" s="29"/>
      <c r="NC15" s="29"/>
      <c r="ND15" s="29"/>
      <c r="NE15" s="29"/>
      <c r="NF15" s="29"/>
      <c r="NG15" s="29"/>
      <c r="NH15" s="29"/>
      <c r="NI15" s="29"/>
      <c r="NJ15" s="29" t="s">
        <v>12</v>
      </c>
      <c r="NK15" s="29"/>
      <c r="NL15" s="29"/>
      <c r="NM15" s="29"/>
      <c r="NN15" s="29"/>
      <c r="NO15" s="29"/>
      <c r="NP15" s="29"/>
      <c r="NQ15" s="29"/>
      <c r="NR15" s="29"/>
      <c r="NS15" s="29"/>
      <c r="NT15" s="29"/>
      <c r="NU15" s="29"/>
      <c r="NV15" s="29"/>
      <c r="NW15" s="29"/>
      <c r="NX15" s="29"/>
      <c r="NY15" s="29"/>
      <c r="NZ15" s="29"/>
      <c r="OA15" s="29"/>
      <c r="OB15" s="29"/>
      <c r="OC15" s="29"/>
      <c r="OD15" s="29" t="s">
        <v>13</v>
      </c>
      <c r="OE15" s="29"/>
      <c r="OF15" s="29"/>
      <c r="OG15" s="29"/>
      <c r="OH15" s="29"/>
      <c r="OI15" s="29"/>
      <c r="OJ15" s="29"/>
      <c r="OK15" s="29"/>
      <c r="OL15" s="29"/>
      <c r="OM15" s="29" t="s">
        <v>12</v>
      </c>
      <c r="ON15" s="29"/>
      <c r="OO15" s="29"/>
      <c r="OP15" s="29"/>
      <c r="OQ15" s="29"/>
      <c r="OR15" s="29"/>
      <c r="OS15" s="29"/>
      <c r="OT15" s="29"/>
      <c r="OU15" s="29"/>
      <c r="OV15" s="29"/>
      <c r="OW15" s="29"/>
      <c r="OX15" s="29"/>
      <c r="OY15" s="29"/>
      <c r="OZ15" s="29"/>
      <c r="PA15" s="29"/>
      <c r="PB15" s="29" t="s">
        <v>71</v>
      </c>
      <c r="PC15" s="29" t="s">
        <v>4</v>
      </c>
      <c r="PD15" s="29"/>
      <c r="PE15" s="29"/>
      <c r="PF15" s="29"/>
      <c r="PG15" s="29"/>
      <c r="PH15" s="29"/>
      <c r="PI15" s="29"/>
      <c r="PJ15" s="29"/>
      <c r="PK15" s="29"/>
      <c r="PL15" s="29"/>
      <c r="PM15" s="29"/>
      <c r="PN15" s="29"/>
      <c r="PO15" s="29"/>
      <c r="PP15" s="29"/>
      <c r="PQ15" s="29"/>
      <c r="PR15" s="29"/>
      <c r="PS15" s="29"/>
      <c r="PT15" s="29"/>
      <c r="PU15" s="29"/>
      <c r="PV15" s="30"/>
      <c r="PW15" s="30" t="s">
        <v>86</v>
      </c>
      <c r="PX15" s="30" t="s">
        <v>50</v>
      </c>
      <c r="PY15" s="30" t="s">
        <v>56</v>
      </c>
      <c r="PZ15" s="30" t="s">
        <v>51</v>
      </c>
      <c r="QA15" s="30" t="s">
        <v>52</v>
      </c>
      <c r="QB15" s="30" t="s">
        <v>53</v>
      </c>
      <c r="QC15" s="30" t="s">
        <v>86</v>
      </c>
      <c r="QD15" s="30" t="s">
        <v>50</v>
      </c>
      <c r="QE15" s="30" t="s">
        <v>56</v>
      </c>
      <c r="QF15" s="30" t="s">
        <v>51</v>
      </c>
      <c r="QG15" s="30" t="s">
        <v>52</v>
      </c>
      <c r="QH15" s="30" t="s">
        <v>53</v>
      </c>
      <c r="QI15" s="30" t="s">
        <v>54</v>
      </c>
      <c r="QJ15" s="30"/>
      <c r="QK15" s="30"/>
      <c r="QL15" s="30"/>
      <c r="QM15" s="30"/>
      <c r="QN15" s="30"/>
      <c r="QO15" s="30"/>
      <c r="QP15" s="30"/>
      <c r="QQ15" s="30"/>
      <c r="QR15" s="30" t="s">
        <v>55</v>
      </c>
      <c r="QS15" s="30"/>
      <c r="QT15" s="30"/>
      <c r="QU15" s="30"/>
      <c r="QV15" s="30"/>
      <c r="QW15" s="30"/>
      <c r="QX15" s="30"/>
      <c r="QY15" s="30"/>
      <c r="QZ15" s="30"/>
      <c r="RA15" s="30" t="s">
        <v>56</v>
      </c>
      <c r="RB15" s="30"/>
      <c r="RC15" s="30" t="s">
        <v>57</v>
      </c>
      <c r="RD15" s="30"/>
      <c r="RE15" s="30" t="s">
        <v>52</v>
      </c>
      <c r="RF15" s="30"/>
      <c r="RG15" s="30" t="s">
        <v>58</v>
      </c>
      <c r="RH15" s="30"/>
      <c r="RI15" s="30"/>
      <c r="RJ15" s="30"/>
      <c r="RK15" s="30"/>
      <c r="RL15" s="30" t="s">
        <v>54</v>
      </c>
      <c r="RM15" s="30" t="s">
        <v>56</v>
      </c>
      <c r="RN15" s="30" t="s">
        <v>52</v>
      </c>
      <c r="RO15" s="30" t="s">
        <v>54</v>
      </c>
      <c r="RP15" s="30" t="s">
        <v>56</v>
      </c>
      <c r="RQ15" s="30" t="s">
        <v>52</v>
      </c>
      <c r="RR15" s="30" t="s">
        <v>54</v>
      </c>
      <c r="RS15" s="30"/>
      <c r="RT15" s="30"/>
      <c r="RU15" s="30"/>
      <c r="RV15" s="30"/>
      <c r="RW15" s="30"/>
      <c r="RX15" s="30"/>
      <c r="RY15" s="30"/>
      <c r="RZ15" s="30"/>
      <c r="SA15" s="30" t="s">
        <v>56</v>
      </c>
      <c r="SB15" s="30"/>
      <c r="SC15" s="30" t="s">
        <v>52</v>
      </c>
      <c r="SD15" s="30"/>
      <c r="SE15" s="29"/>
      <c r="SF15" s="29"/>
      <c r="SG15" s="29"/>
      <c r="SH15" s="29"/>
      <c r="SI15" s="29"/>
      <c r="SJ15" s="29"/>
      <c r="SK15" s="29" t="s">
        <v>13</v>
      </c>
      <c r="SL15" s="29"/>
      <c r="SM15" s="29"/>
      <c r="SN15" s="29"/>
      <c r="SO15" s="29"/>
      <c r="SP15" s="29"/>
      <c r="SQ15" s="29"/>
      <c r="SR15" s="29"/>
      <c r="SS15" s="29"/>
      <c r="ST15" s="29" t="s">
        <v>12</v>
      </c>
      <c r="SU15" s="29"/>
      <c r="SV15" s="29"/>
      <c r="SW15" s="29"/>
      <c r="SX15" s="29"/>
      <c r="SY15" s="29"/>
      <c r="SZ15" s="29"/>
      <c r="TA15" s="29"/>
      <c r="TB15" s="29"/>
      <c r="TC15" s="29"/>
      <c r="TD15" s="29"/>
      <c r="TE15" s="29"/>
      <c r="TF15" s="29"/>
      <c r="TG15" s="29"/>
      <c r="TH15" s="29"/>
      <c r="TI15" s="29"/>
      <c r="TJ15" s="29"/>
      <c r="TK15" s="29"/>
      <c r="TL15" s="29"/>
      <c r="TM15" s="29" t="s">
        <v>13</v>
      </c>
      <c r="TN15" s="29"/>
      <c r="TO15" s="29"/>
      <c r="TP15" s="29"/>
      <c r="TQ15" s="29"/>
      <c r="TR15" s="29"/>
      <c r="TS15" s="29"/>
      <c r="TT15" s="29"/>
      <c r="TU15" s="29"/>
      <c r="TV15" s="29" t="s">
        <v>12</v>
      </c>
      <c r="TW15" s="29"/>
      <c r="TX15" s="29"/>
      <c r="TY15" s="29"/>
      <c r="TZ15" s="29"/>
      <c r="UA15" s="29"/>
      <c r="UB15" s="29"/>
      <c r="UC15" s="29"/>
      <c r="UD15" s="29"/>
      <c r="UE15" s="29"/>
      <c r="UF15" s="29"/>
      <c r="UG15" s="29"/>
      <c r="UH15" s="29"/>
      <c r="UI15" s="29"/>
      <c r="UJ15" s="29"/>
      <c r="UK15" s="29" t="s">
        <v>13</v>
      </c>
      <c r="UL15" s="29"/>
      <c r="UM15" s="29"/>
      <c r="UN15" s="29"/>
      <c r="UO15" s="29"/>
      <c r="UP15" s="29"/>
      <c r="UQ15" s="29"/>
      <c r="UR15" s="29"/>
      <c r="US15" s="29"/>
      <c r="UT15" s="29" t="s">
        <v>12</v>
      </c>
      <c r="UU15" s="29"/>
      <c r="UV15" s="29"/>
      <c r="UW15" s="29"/>
      <c r="UX15" s="29"/>
      <c r="UY15" s="29"/>
      <c r="UZ15" s="29"/>
      <c r="VA15" s="29"/>
      <c r="VB15" s="29"/>
      <c r="VC15" s="29"/>
      <c r="VD15" s="29"/>
      <c r="VE15" s="29"/>
      <c r="VF15" s="29"/>
      <c r="VG15" s="29"/>
      <c r="VH15" s="29"/>
      <c r="VI15" s="29"/>
      <c r="VJ15" s="29" t="s">
        <v>13</v>
      </c>
      <c r="VK15" s="29"/>
      <c r="VL15" s="29"/>
      <c r="VM15" s="29"/>
      <c r="VN15" s="29"/>
      <c r="VO15" s="29"/>
      <c r="VP15" s="29"/>
      <c r="VQ15" s="29"/>
      <c r="VR15" s="29"/>
      <c r="VS15" s="29" t="s">
        <v>12</v>
      </c>
      <c r="VT15" s="29"/>
      <c r="VU15" s="29"/>
      <c r="VV15" s="29"/>
      <c r="VW15" s="29"/>
      <c r="VX15" s="29"/>
      <c r="VY15" s="29"/>
      <c r="VZ15" s="29"/>
      <c r="WA15" s="29"/>
      <c r="WB15" s="29"/>
      <c r="WC15" s="29"/>
      <c r="WD15" s="29"/>
      <c r="WE15" s="29"/>
      <c r="WF15" s="29"/>
      <c r="WG15" s="29"/>
      <c r="WH15" s="29"/>
      <c r="WI15" s="29"/>
      <c r="WJ15" s="29"/>
      <c r="WK15" s="29"/>
      <c r="WL15" s="29"/>
      <c r="WM15" s="29" t="s">
        <v>13</v>
      </c>
      <c r="WN15" s="29"/>
      <c r="WO15" s="29"/>
      <c r="WP15" s="29"/>
      <c r="WQ15" s="29"/>
      <c r="WR15" s="29"/>
      <c r="WS15" s="29"/>
      <c r="WT15" s="29"/>
      <c r="WU15" s="29"/>
      <c r="WV15" s="29" t="s">
        <v>12</v>
      </c>
      <c r="WW15" s="29"/>
      <c r="WX15" s="29"/>
      <c r="WY15" s="29"/>
      <c r="WZ15" s="29"/>
      <c r="XA15" s="29"/>
      <c r="XB15" s="29"/>
      <c r="XC15" s="29"/>
      <c r="XD15" s="29"/>
      <c r="XE15" s="29"/>
      <c r="XF15" s="29"/>
      <c r="XG15" s="29"/>
      <c r="XH15" s="29"/>
      <c r="XI15" s="29"/>
      <c r="XJ15" s="29"/>
      <c r="XK15" s="29" t="s">
        <v>71</v>
      </c>
      <c r="XL15" s="29" t="s">
        <v>4</v>
      </c>
      <c r="XM15" s="29"/>
      <c r="XN15" s="29"/>
      <c r="XO15" s="29"/>
      <c r="XP15" s="29"/>
      <c r="XQ15" s="29"/>
      <c r="XR15" s="29"/>
      <c r="XS15" s="29"/>
      <c r="XT15" s="29"/>
      <c r="XU15" s="29"/>
      <c r="XV15" s="29"/>
      <c r="XW15" s="29"/>
      <c r="XX15" s="29"/>
      <c r="XY15" s="29"/>
      <c r="XZ15" s="29"/>
      <c r="YA15" s="29"/>
      <c r="YB15" s="29"/>
      <c r="YC15" s="29"/>
      <c r="YD15" s="29"/>
      <c r="YE15" s="30"/>
      <c r="YF15" s="30" t="s">
        <v>86</v>
      </c>
      <c r="YG15" s="30" t="s">
        <v>50</v>
      </c>
      <c r="YH15" s="30" t="s">
        <v>56</v>
      </c>
      <c r="YI15" s="30" t="s">
        <v>51</v>
      </c>
      <c r="YJ15" s="30" t="s">
        <v>52</v>
      </c>
      <c r="YK15" s="30" t="s">
        <v>53</v>
      </c>
      <c r="YL15" s="30" t="s">
        <v>86</v>
      </c>
      <c r="YM15" s="30" t="s">
        <v>50</v>
      </c>
      <c r="YN15" s="30" t="s">
        <v>56</v>
      </c>
      <c r="YO15" s="30" t="s">
        <v>51</v>
      </c>
      <c r="YP15" s="30" t="s">
        <v>52</v>
      </c>
      <c r="YQ15" s="30" t="s">
        <v>53</v>
      </c>
      <c r="YR15" s="30" t="s">
        <v>54</v>
      </c>
      <c r="YS15" s="30"/>
      <c r="YT15" s="30"/>
      <c r="YU15" s="30"/>
      <c r="YV15" s="30"/>
      <c r="YW15" s="30"/>
      <c r="YX15" s="30"/>
      <c r="YY15" s="30"/>
      <c r="YZ15" s="30"/>
      <c r="ZA15" s="30" t="s">
        <v>55</v>
      </c>
      <c r="ZB15" s="30"/>
      <c r="ZC15" s="30"/>
      <c r="ZD15" s="30"/>
      <c r="ZE15" s="30"/>
      <c r="ZF15" s="30"/>
      <c r="ZG15" s="30"/>
      <c r="ZH15" s="30"/>
      <c r="ZI15" s="30"/>
      <c r="ZJ15" s="30" t="s">
        <v>56</v>
      </c>
      <c r="ZK15" s="30"/>
      <c r="ZL15" s="30" t="s">
        <v>57</v>
      </c>
      <c r="ZM15" s="30"/>
      <c r="ZN15" s="30" t="s">
        <v>52</v>
      </c>
      <c r="ZO15" s="30"/>
      <c r="ZP15" s="30" t="s">
        <v>58</v>
      </c>
      <c r="ZQ15" s="30"/>
      <c r="ZR15" s="30"/>
      <c r="ZS15" s="30"/>
      <c r="ZT15" s="30"/>
      <c r="ZU15" s="30" t="s">
        <v>54</v>
      </c>
      <c r="ZV15" s="30" t="s">
        <v>56</v>
      </c>
      <c r="ZW15" s="30" t="s">
        <v>52</v>
      </c>
      <c r="ZX15" s="30" t="s">
        <v>54</v>
      </c>
      <c r="ZY15" s="30" t="s">
        <v>56</v>
      </c>
      <c r="ZZ15" s="30" t="s">
        <v>52</v>
      </c>
      <c r="AAA15" s="30" t="s">
        <v>54</v>
      </c>
      <c r="AAB15" s="30"/>
      <c r="AAC15" s="30"/>
      <c r="AAD15" s="30"/>
      <c r="AAE15" s="30"/>
      <c r="AAF15" s="30"/>
      <c r="AAG15" s="30"/>
      <c r="AAH15" s="30"/>
      <c r="AAI15" s="30"/>
      <c r="AAJ15" s="30" t="s">
        <v>56</v>
      </c>
      <c r="AAK15" s="30"/>
      <c r="AAL15" s="30" t="s">
        <v>52</v>
      </c>
      <c r="AAM15" s="30"/>
      <c r="AAN15" s="29"/>
      <c r="AAO15" s="29"/>
      <c r="AAP15" s="29"/>
      <c r="AAQ15" s="29"/>
      <c r="AAR15" s="29"/>
      <c r="AAS15" s="29"/>
      <c r="AAT15" s="29" t="s">
        <v>13</v>
      </c>
      <c r="AAU15" s="29"/>
      <c r="AAV15" s="29"/>
      <c r="AAW15" s="29"/>
      <c r="AAX15" s="29"/>
      <c r="AAY15" s="29"/>
      <c r="AAZ15" s="29"/>
      <c r="ABA15" s="29"/>
      <c r="ABB15" s="29"/>
      <c r="ABC15" s="29" t="s">
        <v>12</v>
      </c>
      <c r="ABD15" s="29"/>
      <c r="ABE15" s="29"/>
      <c r="ABF15" s="29"/>
      <c r="ABG15" s="29"/>
      <c r="ABH15" s="29"/>
      <c r="ABI15" s="29"/>
      <c r="ABJ15" s="29"/>
      <c r="ABK15" s="29"/>
      <c r="ABL15" s="29"/>
      <c r="ABM15" s="29"/>
      <c r="ABN15" s="29"/>
      <c r="ABO15" s="29"/>
      <c r="ABP15" s="29"/>
      <c r="ABQ15" s="29"/>
      <c r="ABR15" s="29"/>
      <c r="ABS15" s="29"/>
      <c r="ABT15" s="29"/>
      <c r="ABU15" s="29"/>
      <c r="ABV15" s="29" t="s">
        <v>13</v>
      </c>
      <c r="ABW15" s="29"/>
      <c r="ABX15" s="29"/>
      <c r="ABY15" s="29"/>
      <c r="ABZ15" s="29"/>
      <c r="ACA15" s="29"/>
      <c r="ACB15" s="29"/>
      <c r="ACC15" s="29"/>
      <c r="ACD15" s="29"/>
      <c r="ACE15" s="29" t="s">
        <v>12</v>
      </c>
      <c r="ACF15" s="29"/>
      <c r="ACG15" s="29"/>
      <c r="ACH15" s="29"/>
      <c r="ACI15" s="29"/>
      <c r="ACJ15" s="29"/>
      <c r="ACK15" s="29"/>
      <c r="ACL15" s="29"/>
      <c r="ACM15" s="29"/>
      <c r="ACN15" s="29"/>
      <c r="ACO15" s="29"/>
      <c r="ACP15" s="29"/>
      <c r="ACQ15" s="29"/>
      <c r="ACR15" s="29"/>
      <c r="ACS15" s="29"/>
      <c r="ACT15" s="29" t="s">
        <v>13</v>
      </c>
      <c r="ACU15" s="29"/>
      <c r="ACV15" s="29"/>
      <c r="ACW15" s="29"/>
      <c r="ACX15" s="29"/>
      <c r="ACY15" s="29"/>
      <c r="ACZ15" s="29"/>
      <c r="ADA15" s="29"/>
      <c r="ADB15" s="29"/>
      <c r="ADC15" s="29" t="s">
        <v>12</v>
      </c>
      <c r="ADD15" s="29"/>
      <c r="ADE15" s="29"/>
      <c r="ADF15" s="29"/>
      <c r="ADG15" s="29"/>
      <c r="ADH15" s="29"/>
      <c r="ADI15" s="29"/>
      <c r="ADJ15" s="29"/>
      <c r="ADK15" s="29"/>
      <c r="ADL15" s="29"/>
      <c r="ADM15" s="29"/>
      <c r="ADN15" s="29"/>
      <c r="ADO15" s="29"/>
      <c r="ADP15" s="29"/>
      <c r="ADQ15" s="29"/>
      <c r="ADR15" s="29"/>
      <c r="ADS15" s="29" t="s">
        <v>13</v>
      </c>
      <c r="ADT15" s="29"/>
      <c r="ADU15" s="29"/>
      <c r="ADV15" s="29"/>
      <c r="ADW15" s="29"/>
      <c r="ADX15" s="29"/>
      <c r="ADY15" s="29"/>
      <c r="ADZ15" s="29"/>
      <c r="AEA15" s="29"/>
      <c r="AEB15" s="29" t="s">
        <v>12</v>
      </c>
      <c r="AEC15" s="29"/>
      <c r="AED15" s="29"/>
      <c r="AEE15" s="29"/>
      <c r="AEF15" s="29"/>
      <c r="AEG15" s="29"/>
      <c r="AEH15" s="29"/>
      <c r="AEI15" s="29"/>
      <c r="AEJ15" s="29"/>
      <c r="AEK15" s="29"/>
      <c r="AEL15" s="29"/>
      <c r="AEM15" s="29"/>
      <c r="AEN15" s="29"/>
      <c r="AEO15" s="29"/>
      <c r="AEP15" s="29"/>
      <c r="AEQ15" s="29"/>
      <c r="AER15" s="29"/>
      <c r="AES15" s="29"/>
      <c r="AET15" s="29"/>
      <c r="AEU15" s="29"/>
      <c r="AEV15" s="29" t="s">
        <v>13</v>
      </c>
      <c r="AEW15" s="29"/>
      <c r="AEX15" s="29"/>
      <c r="AEY15" s="29"/>
      <c r="AEZ15" s="29"/>
      <c r="AFA15" s="29"/>
      <c r="AFB15" s="29"/>
      <c r="AFC15" s="29"/>
      <c r="AFD15" s="29"/>
      <c r="AFE15" s="29" t="s">
        <v>12</v>
      </c>
      <c r="AFF15" s="29"/>
      <c r="AFG15" s="29"/>
      <c r="AFH15" s="29"/>
      <c r="AFI15" s="29"/>
      <c r="AFJ15" s="29"/>
      <c r="AFK15" s="29"/>
      <c r="AFL15" s="29"/>
      <c r="AFM15" s="29"/>
      <c r="AFN15" s="29"/>
      <c r="AFO15" s="29"/>
      <c r="AFP15" s="29"/>
      <c r="AFQ15" s="29"/>
      <c r="AFR15" s="29"/>
      <c r="AFS15" s="29"/>
      <c r="AFT15" s="29" t="s">
        <v>71</v>
      </c>
      <c r="AFU15" s="29" t="s">
        <v>4</v>
      </c>
      <c r="AFV15" s="29"/>
      <c r="AFW15" s="29"/>
      <c r="AFX15" s="29"/>
      <c r="AFY15" s="29"/>
      <c r="AFZ15" s="29"/>
      <c r="AGA15" s="29"/>
      <c r="AGB15" s="29"/>
      <c r="AGC15" s="29"/>
      <c r="AGD15" s="29"/>
      <c r="AGE15" s="29"/>
      <c r="AGF15" s="29"/>
      <c r="AGG15" s="29"/>
      <c r="AGH15" s="29"/>
      <c r="AGI15" s="29"/>
      <c r="AGJ15" s="29"/>
      <c r="AGK15" s="29"/>
      <c r="AGL15" s="29"/>
      <c r="AGM15" s="29"/>
    </row>
    <row r="16" spans="1:871" s="4" customFormat="1" ht="21.75" customHeight="1" x14ac:dyDescent="0.25">
      <c r="A16" s="30"/>
      <c r="B16" s="32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29"/>
      <c r="BN16" s="29"/>
      <c r="BO16" s="29"/>
      <c r="BP16" s="29"/>
      <c r="BQ16" s="29"/>
      <c r="BR16" s="29"/>
      <c r="BS16" s="29" t="s">
        <v>28</v>
      </c>
      <c r="BT16" s="29"/>
      <c r="BU16" s="29"/>
      <c r="BV16" s="29" t="s">
        <v>24</v>
      </c>
      <c r="BW16" s="29"/>
      <c r="BX16" s="29" t="s">
        <v>29</v>
      </c>
      <c r="BY16" s="29"/>
      <c r="BZ16" s="29"/>
      <c r="CA16" s="29"/>
      <c r="CB16" s="29" t="s">
        <v>25</v>
      </c>
      <c r="CC16" s="29" t="s">
        <v>17</v>
      </c>
      <c r="CD16" s="29"/>
      <c r="CE16" s="29"/>
      <c r="CF16" s="29"/>
      <c r="CG16" s="29" t="s">
        <v>3</v>
      </c>
      <c r="CH16" s="29"/>
      <c r="CI16" s="29" t="s">
        <v>30</v>
      </c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 t="s">
        <v>28</v>
      </c>
      <c r="CV16" s="29"/>
      <c r="CW16" s="29"/>
      <c r="CX16" s="29" t="s">
        <v>24</v>
      </c>
      <c r="CY16" s="29"/>
      <c r="CZ16" s="29" t="s">
        <v>29</v>
      </c>
      <c r="DA16" s="29"/>
      <c r="DB16" s="29"/>
      <c r="DC16" s="29"/>
      <c r="DD16" s="29" t="s">
        <v>25</v>
      </c>
      <c r="DE16" s="29" t="s">
        <v>17</v>
      </c>
      <c r="DF16" s="29"/>
      <c r="DG16" s="29"/>
      <c r="DH16" s="29"/>
      <c r="DI16" s="29" t="s">
        <v>3</v>
      </c>
      <c r="DJ16" s="29"/>
      <c r="DK16" s="29" t="s">
        <v>30</v>
      </c>
      <c r="DL16" s="29"/>
      <c r="DM16" s="29"/>
      <c r="DN16" s="29"/>
      <c r="DO16" s="29"/>
      <c r="DP16" s="29"/>
      <c r="DQ16" s="29"/>
      <c r="DR16" s="29"/>
      <c r="DS16" s="29" t="s">
        <v>28</v>
      </c>
      <c r="DT16" s="29"/>
      <c r="DU16" s="29"/>
      <c r="DV16" s="29" t="s">
        <v>24</v>
      </c>
      <c r="DW16" s="29"/>
      <c r="DX16" s="29" t="s">
        <v>29</v>
      </c>
      <c r="DY16" s="29"/>
      <c r="DZ16" s="29"/>
      <c r="EA16" s="29"/>
      <c r="EB16" s="29" t="s">
        <v>25</v>
      </c>
      <c r="EC16" s="29" t="s">
        <v>17</v>
      </c>
      <c r="ED16" s="29"/>
      <c r="EE16" s="29"/>
      <c r="EF16" s="29"/>
      <c r="EG16" s="29" t="s">
        <v>3</v>
      </c>
      <c r="EH16" s="29"/>
      <c r="EI16" s="29" t="s">
        <v>30</v>
      </c>
      <c r="EJ16" s="29"/>
      <c r="EK16" s="29"/>
      <c r="EL16" s="29"/>
      <c r="EM16" s="29"/>
      <c r="EN16" s="29"/>
      <c r="EO16" s="29"/>
      <c r="EP16" s="29"/>
      <c r="EQ16" s="29"/>
      <c r="ER16" s="29" t="s">
        <v>28</v>
      </c>
      <c r="ES16" s="29"/>
      <c r="ET16" s="29"/>
      <c r="EU16" s="29" t="s">
        <v>24</v>
      </c>
      <c r="EV16" s="29"/>
      <c r="EW16" s="29" t="s">
        <v>29</v>
      </c>
      <c r="EX16" s="29"/>
      <c r="EY16" s="29"/>
      <c r="EZ16" s="29"/>
      <c r="FA16" s="29" t="s">
        <v>25</v>
      </c>
      <c r="FB16" s="29" t="s">
        <v>17</v>
      </c>
      <c r="FC16" s="29"/>
      <c r="FD16" s="29"/>
      <c r="FE16" s="29"/>
      <c r="FF16" s="29" t="s">
        <v>3</v>
      </c>
      <c r="FG16" s="29"/>
      <c r="FH16" s="29" t="s">
        <v>30</v>
      </c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 t="s">
        <v>28</v>
      </c>
      <c r="FV16" s="29"/>
      <c r="FW16" s="29"/>
      <c r="FX16" s="29" t="s">
        <v>24</v>
      </c>
      <c r="FY16" s="29"/>
      <c r="FZ16" s="29" t="s">
        <v>29</v>
      </c>
      <c r="GA16" s="29"/>
      <c r="GB16" s="29"/>
      <c r="GC16" s="29"/>
      <c r="GD16" s="29" t="s">
        <v>25</v>
      </c>
      <c r="GE16" s="29" t="s">
        <v>17</v>
      </c>
      <c r="GF16" s="29"/>
      <c r="GG16" s="29"/>
      <c r="GH16" s="29"/>
      <c r="GI16" s="29" t="s">
        <v>3</v>
      </c>
      <c r="GJ16" s="29"/>
      <c r="GK16" s="29" t="s">
        <v>30</v>
      </c>
      <c r="GL16" s="29"/>
      <c r="GM16" s="29"/>
      <c r="GN16" s="29"/>
      <c r="GO16" s="29"/>
      <c r="GP16" s="29"/>
      <c r="GQ16" s="29"/>
      <c r="GR16" s="29"/>
      <c r="GS16" s="29"/>
      <c r="GT16" s="29" t="s">
        <v>74</v>
      </c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 t="s">
        <v>75</v>
      </c>
      <c r="HF16" s="29"/>
      <c r="HG16" s="29"/>
      <c r="HH16" s="29" t="s">
        <v>76</v>
      </c>
      <c r="HI16" s="29"/>
      <c r="HJ16" s="29"/>
      <c r="HK16" s="29"/>
      <c r="HL16" s="29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29"/>
      <c r="JW16" s="29"/>
      <c r="JX16" s="29"/>
      <c r="JY16" s="29"/>
      <c r="JZ16" s="29"/>
      <c r="KA16" s="29"/>
      <c r="KB16" s="29" t="s">
        <v>28</v>
      </c>
      <c r="KC16" s="29"/>
      <c r="KD16" s="29"/>
      <c r="KE16" s="29" t="s">
        <v>24</v>
      </c>
      <c r="KF16" s="29"/>
      <c r="KG16" s="29" t="s">
        <v>29</v>
      </c>
      <c r="KH16" s="29"/>
      <c r="KI16" s="29"/>
      <c r="KJ16" s="29"/>
      <c r="KK16" s="29" t="s">
        <v>25</v>
      </c>
      <c r="KL16" s="29" t="s">
        <v>17</v>
      </c>
      <c r="KM16" s="29"/>
      <c r="KN16" s="29"/>
      <c r="KO16" s="29"/>
      <c r="KP16" s="29" t="s">
        <v>3</v>
      </c>
      <c r="KQ16" s="29"/>
      <c r="KR16" s="29" t="s">
        <v>30</v>
      </c>
      <c r="KS16" s="29"/>
      <c r="KT16" s="29"/>
      <c r="KU16" s="29"/>
      <c r="KV16" s="29"/>
      <c r="KW16" s="29"/>
      <c r="KX16" s="29"/>
      <c r="KY16" s="29"/>
      <c r="KZ16" s="29"/>
      <c r="LA16" s="29"/>
      <c r="LB16" s="29"/>
      <c r="LC16" s="29"/>
      <c r="LD16" s="29" t="s">
        <v>28</v>
      </c>
      <c r="LE16" s="29"/>
      <c r="LF16" s="29"/>
      <c r="LG16" s="29" t="s">
        <v>24</v>
      </c>
      <c r="LH16" s="29"/>
      <c r="LI16" s="29" t="s">
        <v>29</v>
      </c>
      <c r="LJ16" s="29"/>
      <c r="LK16" s="29"/>
      <c r="LL16" s="29"/>
      <c r="LM16" s="29" t="s">
        <v>25</v>
      </c>
      <c r="LN16" s="29" t="s">
        <v>17</v>
      </c>
      <c r="LO16" s="29"/>
      <c r="LP16" s="29"/>
      <c r="LQ16" s="29"/>
      <c r="LR16" s="29" t="s">
        <v>3</v>
      </c>
      <c r="LS16" s="29"/>
      <c r="LT16" s="29" t="s">
        <v>30</v>
      </c>
      <c r="LU16" s="29"/>
      <c r="LV16" s="29"/>
      <c r="LW16" s="29"/>
      <c r="LX16" s="29"/>
      <c r="LY16" s="29"/>
      <c r="LZ16" s="29"/>
      <c r="MA16" s="29"/>
      <c r="MB16" s="29" t="s">
        <v>28</v>
      </c>
      <c r="MC16" s="29"/>
      <c r="MD16" s="29"/>
      <c r="ME16" s="29" t="s">
        <v>24</v>
      </c>
      <c r="MF16" s="29"/>
      <c r="MG16" s="29" t="s">
        <v>29</v>
      </c>
      <c r="MH16" s="29"/>
      <c r="MI16" s="29"/>
      <c r="MJ16" s="29"/>
      <c r="MK16" s="29" t="s">
        <v>25</v>
      </c>
      <c r="ML16" s="29" t="s">
        <v>17</v>
      </c>
      <c r="MM16" s="29"/>
      <c r="MN16" s="29"/>
      <c r="MO16" s="29"/>
      <c r="MP16" s="29" t="s">
        <v>3</v>
      </c>
      <c r="MQ16" s="29"/>
      <c r="MR16" s="29" t="s">
        <v>30</v>
      </c>
      <c r="MS16" s="29"/>
      <c r="MT16" s="29"/>
      <c r="MU16" s="29"/>
      <c r="MV16" s="29"/>
      <c r="MW16" s="29"/>
      <c r="MX16" s="29"/>
      <c r="MY16" s="29"/>
      <c r="MZ16" s="29"/>
      <c r="NA16" s="29" t="s">
        <v>28</v>
      </c>
      <c r="NB16" s="29"/>
      <c r="NC16" s="29"/>
      <c r="ND16" s="29" t="s">
        <v>24</v>
      </c>
      <c r="NE16" s="29"/>
      <c r="NF16" s="29" t="s">
        <v>29</v>
      </c>
      <c r="NG16" s="29"/>
      <c r="NH16" s="29"/>
      <c r="NI16" s="29"/>
      <c r="NJ16" s="29" t="s">
        <v>25</v>
      </c>
      <c r="NK16" s="29" t="s">
        <v>17</v>
      </c>
      <c r="NL16" s="29"/>
      <c r="NM16" s="29"/>
      <c r="NN16" s="29"/>
      <c r="NO16" s="29" t="s">
        <v>3</v>
      </c>
      <c r="NP16" s="29"/>
      <c r="NQ16" s="29" t="s">
        <v>30</v>
      </c>
      <c r="NR16" s="29"/>
      <c r="NS16" s="29"/>
      <c r="NT16" s="29"/>
      <c r="NU16" s="29"/>
      <c r="NV16" s="29"/>
      <c r="NW16" s="29"/>
      <c r="NX16" s="29"/>
      <c r="NY16" s="29"/>
      <c r="NZ16" s="29"/>
      <c r="OA16" s="29"/>
      <c r="OB16" s="29"/>
      <c r="OC16" s="29"/>
      <c r="OD16" s="29" t="s">
        <v>28</v>
      </c>
      <c r="OE16" s="29"/>
      <c r="OF16" s="29"/>
      <c r="OG16" s="29" t="s">
        <v>24</v>
      </c>
      <c r="OH16" s="29"/>
      <c r="OI16" s="29" t="s">
        <v>29</v>
      </c>
      <c r="OJ16" s="29"/>
      <c r="OK16" s="29"/>
      <c r="OL16" s="29"/>
      <c r="OM16" s="29" t="s">
        <v>25</v>
      </c>
      <c r="ON16" s="29" t="s">
        <v>17</v>
      </c>
      <c r="OO16" s="29"/>
      <c r="OP16" s="29"/>
      <c r="OQ16" s="29"/>
      <c r="OR16" s="29" t="s">
        <v>3</v>
      </c>
      <c r="OS16" s="29"/>
      <c r="OT16" s="29" t="s">
        <v>30</v>
      </c>
      <c r="OU16" s="29"/>
      <c r="OV16" s="29"/>
      <c r="OW16" s="29"/>
      <c r="OX16" s="29"/>
      <c r="OY16" s="29"/>
      <c r="OZ16" s="29"/>
      <c r="PA16" s="29"/>
      <c r="PB16" s="29"/>
      <c r="PC16" s="29" t="s">
        <v>74</v>
      </c>
      <c r="PD16" s="29"/>
      <c r="PE16" s="29"/>
      <c r="PF16" s="29"/>
      <c r="PG16" s="29"/>
      <c r="PH16" s="29"/>
      <c r="PI16" s="29"/>
      <c r="PJ16" s="29"/>
      <c r="PK16" s="29"/>
      <c r="PL16" s="29"/>
      <c r="PM16" s="29"/>
      <c r="PN16" s="29" t="s">
        <v>75</v>
      </c>
      <c r="PO16" s="29"/>
      <c r="PP16" s="29"/>
      <c r="PQ16" s="29" t="s">
        <v>76</v>
      </c>
      <c r="PR16" s="29"/>
      <c r="PS16" s="29"/>
      <c r="PT16" s="29"/>
      <c r="PU16" s="29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29"/>
      <c r="SF16" s="29"/>
      <c r="SG16" s="29"/>
      <c r="SH16" s="29"/>
      <c r="SI16" s="29"/>
      <c r="SJ16" s="29"/>
      <c r="SK16" s="29" t="s">
        <v>28</v>
      </c>
      <c r="SL16" s="29"/>
      <c r="SM16" s="29"/>
      <c r="SN16" s="29" t="s">
        <v>24</v>
      </c>
      <c r="SO16" s="29"/>
      <c r="SP16" s="29" t="s">
        <v>29</v>
      </c>
      <c r="SQ16" s="29"/>
      <c r="SR16" s="29"/>
      <c r="SS16" s="29"/>
      <c r="ST16" s="29" t="s">
        <v>25</v>
      </c>
      <c r="SU16" s="29" t="s">
        <v>17</v>
      </c>
      <c r="SV16" s="29"/>
      <c r="SW16" s="29"/>
      <c r="SX16" s="29"/>
      <c r="SY16" s="29" t="s">
        <v>3</v>
      </c>
      <c r="SZ16" s="29"/>
      <c r="TA16" s="29" t="s">
        <v>30</v>
      </c>
      <c r="TB16" s="29"/>
      <c r="TC16" s="29"/>
      <c r="TD16" s="29"/>
      <c r="TE16" s="29"/>
      <c r="TF16" s="29"/>
      <c r="TG16" s="29"/>
      <c r="TH16" s="29"/>
      <c r="TI16" s="29"/>
      <c r="TJ16" s="29"/>
      <c r="TK16" s="29"/>
      <c r="TL16" s="29"/>
      <c r="TM16" s="29" t="s">
        <v>28</v>
      </c>
      <c r="TN16" s="29"/>
      <c r="TO16" s="29"/>
      <c r="TP16" s="29" t="s">
        <v>24</v>
      </c>
      <c r="TQ16" s="29"/>
      <c r="TR16" s="29" t="s">
        <v>29</v>
      </c>
      <c r="TS16" s="29"/>
      <c r="TT16" s="29"/>
      <c r="TU16" s="29"/>
      <c r="TV16" s="29" t="s">
        <v>25</v>
      </c>
      <c r="TW16" s="29" t="s">
        <v>17</v>
      </c>
      <c r="TX16" s="29"/>
      <c r="TY16" s="29"/>
      <c r="TZ16" s="29"/>
      <c r="UA16" s="29" t="s">
        <v>3</v>
      </c>
      <c r="UB16" s="29"/>
      <c r="UC16" s="29" t="s">
        <v>30</v>
      </c>
      <c r="UD16" s="29"/>
      <c r="UE16" s="29"/>
      <c r="UF16" s="29"/>
      <c r="UG16" s="29"/>
      <c r="UH16" s="29"/>
      <c r="UI16" s="29"/>
      <c r="UJ16" s="29"/>
      <c r="UK16" s="29" t="s">
        <v>28</v>
      </c>
      <c r="UL16" s="29"/>
      <c r="UM16" s="29"/>
      <c r="UN16" s="29" t="s">
        <v>24</v>
      </c>
      <c r="UO16" s="29"/>
      <c r="UP16" s="29" t="s">
        <v>29</v>
      </c>
      <c r="UQ16" s="29"/>
      <c r="UR16" s="29"/>
      <c r="US16" s="29"/>
      <c r="UT16" s="29" t="s">
        <v>25</v>
      </c>
      <c r="UU16" s="29" t="s">
        <v>17</v>
      </c>
      <c r="UV16" s="29"/>
      <c r="UW16" s="29"/>
      <c r="UX16" s="29"/>
      <c r="UY16" s="29" t="s">
        <v>3</v>
      </c>
      <c r="UZ16" s="29"/>
      <c r="VA16" s="29" t="s">
        <v>30</v>
      </c>
      <c r="VB16" s="29"/>
      <c r="VC16" s="29"/>
      <c r="VD16" s="29"/>
      <c r="VE16" s="29"/>
      <c r="VF16" s="29"/>
      <c r="VG16" s="29"/>
      <c r="VH16" s="29"/>
      <c r="VI16" s="29"/>
      <c r="VJ16" s="29" t="s">
        <v>28</v>
      </c>
      <c r="VK16" s="29"/>
      <c r="VL16" s="29"/>
      <c r="VM16" s="29" t="s">
        <v>24</v>
      </c>
      <c r="VN16" s="29"/>
      <c r="VO16" s="29" t="s">
        <v>29</v>
      </c>
      <c r="VP16" s="29"/>
      <c r="VQ16" s="29"/>
      <c r="VR16" s="29"/>
      <c r="VS16" s="29" t="s">
        <v>25</v>
      </c>
      <c r="VT16" s="29" t="s">
        <v>17</v>
      </c>
      <c r="VU16" s="29"/>
      <c r="VV16" s="29"/>
      <c r="VW16" s="29"/>
      <c r="VX16" s="29" t="s">
        <v>3</v>
      </c>
      <c r="VY16" s="29"/>
      <c r="VZ16" s="29" t="s">
        <v>30</v>
      </c>
      <c r="WA16" s="29"/>
      <c r="WB16" s="29"/>
      <c r="WC16" s="29"/>
      <c r="WD16" s="29"/>
      <c r="WE16" s="29"/>
      <c r="WF16" s="29"/>
      <c r="WG16" s="29"/>
      <c r="WH16" s="29"/>
      <c r="WI16" s="29"/>
      <c r="WJ16" s="29"/>
      <c r="WK16" s="29"/>
      <c r="WL16" s="29"/>
      <c r="WM16" s="29" t="s">
        <v>28</v>
      </c>
      <c r="WN16" s="29"/>
      <c r="WO16" s="29"/>
      <c r="WP16" s="29" t="s">
        <v>24</v>
      </c>
      <c r="WQ16" s="29"/>
      <c r="WR16" s="29" t="s">
        <v>29</v>
      </c>
      <c r="WS16" s="29"/>
      <c r="WT16" s="29"/>
      <c r="WU16" s="29"/>
      <c r="WV16" s="29" t="s">
        <v>25</v>
      </c>
      <c r="WW16" s="29" t="s">
        <v>17</v>
      </c>
      <c r="WX16" s="29"/>
      <c r="WY16" s="29"/>
      <c r="WZ16" s="29"/>
      <c r="XA16" s="29" t="s">
        <v>3</v>
      </c>
      <c r="XB16" s="29"/>
      <c r="XC16" s="29" t="s">
        <v>30</v>
      </c>
      <c r="XD16" s="29"/>
      <c r="XE16" s="29"/>
      <c r="XF16" s="29"/>
      <c r="XG16" s="29"/>
      <c r="XH16" s="29"/>
      <c r="XI16" s="29"/>
      <c r="XJ16" s="29"/>
      <c r="XK16" s="29"/>
      <c r="XL16" s="29" t="s">
        <v>74</v>
      </c>
      <c r="XM16" s="29"/>
      <c r="XN16" s="29"/>
      <c r="XO16" s="29"/>
      <c r="XP16" s="29"/>
      <c r="XQ16" s="29"/>
      <c r="XR16" s="29"/>
      <c r="XS16" s="29"/>
      <c r="XT16" s="29"/>
      <c r="XU16" s="29"/>
      <c r="XV16" s="29"/>
      <c r="XW16" s="29" t="s">
        <v>75</v>
      </c>
      <c r="XX16" s="29"/>
      <c r="XY16" s="29"/>
      <c r="XZ16" s="29" t="s">
        <v>76</v>
      </c>
      <c r="YA16" s="29"/>
      <c r="YB16" s="29"/>
      <c r="YC16" s="29"/>
      <c r="YD16" s="29"/>
      <c r="YE16" s="30"/>
      <c r="YF16" s="30"/>
      <c r="YG16" s="30"/>
      <c r="YH16" s="30"/>
      <c r="YI16" s="30"/>
      <c r="YJ16" s="30"/>
      <c r="YK16" s="30"/>
      <c r="YL16" s="30"/>
      <c r="YM16" s="30"/>
      <c r="YN16" s="30"/>
      <c r="YO16" s="30"/>
      <c r="YP16" s="30"/>
      <c r="YQ16" s="30"/>
      <c r="YR16" s="30"/>
      <c r="YS16" s="30"/>
      <c r="YT16" s="30"/>
      <c r="YU16" s="30"/>
      <c r="YV16" s="30"/>
      <c r="YW16" s="30"/>
      <c r="YX16" s="30"/>
      <c r="YY16" s="30"/>
      <c r="YZ16" s="30"/>
      <c r="ZA16" s="30"/>
      <c r="ZB16" s="30"/>
      <c r="ZC16" s="30"/>
      <c r="ZD16" s="30"/>
      <c r="ZE16" s="30"/>
      <c r="ZF16" s="30"/>
      <c r="ZG16" s="30"/>
      <c r="ZH16" s="30"/>
      <c r="ZI16" s="30"/>
      <c r="ZJ16" s="30"/>
      <c r="ZK16" s="30"/>
      <c r="ZL16" s="30"/>
      <c r="ZM16" s="30"/>
      <c r="ZN16" s="30"/>
      <c r="ZO16" s="30"/>
      <c r="ZP16" s="30"/>
      <c r="ZQ16" s="30"/>
      <c r="ZR16" s="30"/>
      <c r="ZS16" s="30"/>
      <c r="ZT16" s="30"/>
      <c r="ZU16" s="30"/>
      <c r="ZV16" s="30"/>
      <c r="ZW16" s="30"/>
      <c r="ZX16" s="30"/>
      <c r="ZY16" s="30"/>
      <c r="ZZ16" s="30"/>
      <c r="AAA16" s="30"/>
      <c r="AAB16" s="30"/>
      <c r="AAC16" s="30"/>
      <c r="AAD16" s="30"/>
      <c r="AAE16" s="30"/>
      <c r="AAF16" s="30"/>
      <c r="AAG16" s="30"/>
      <c r="AAH16" s="30"/>
      <c r="AAI16" s="30"/>
      <c r="AAJ16" s="30"/>
      <c r="AAK16" s="30"/>
      <c r="AAL16" s="30"/>
      <c r="AAM16" s="30"/>
      <c r="AAN16" s="29"/>
      <c r="AAO16" s="29"/>
      <c r="AAP16" s="29"/>
      <c r="AAQ16" s="29"/>
      <c r="AAR16" s="29"/>
      <c r="AAS16" s="29"/>
      <c r="AAT16" s="29" t="s">
        <v>28</v>
      </c>
      <c r="AAU16" s="29"/>
      <c r="AAV16" s="29"/>
      <c r="AAW16" s="29" t="s">
        <v>24</v>
      </c>
      <c r="AAX16" s="29"/>
      <c r="AAY16" s="29" t="s">
        <v>29</v>
      </c>
      <c r="AAZ16" s="29"/>
      <c r="ABA16" s="29"/>
      <c r="ABB16" s="29"/>
      <c r="ABC16" s="29" t="s">
        <v>25</v>
      </c>
      <c r="ABD16" s="29" t="s">
        <v>17</v>
      </c>
      <c r="ABE16" s="29"/>
      <c r="ABF16" s="29"/>
      <c r="ABG16" s="29"/>
      <c r="ABH16" s="29" t="s">
        <v>3</v>
      </c>
      <c r="ABI16" s="29"/>
      <c r="ABJ16" s="29" t="s">
        <v>30</v>
      </c>
      <c r="ABK16" s="29"/>
      <c r="ABL16" s="29"/>
      <c r="ABM16" s="29"/>
      <c r="ABN16" s="29"/>
      <c r="ABO16" s="29"/>
      <c r="ABP16" s="29"/>
      <c r="ABQ16" s="29"/>
      <c r="ABR16" s="29"/>
      <c r="ABS16" s="29"/>
      <c r="ABT16" s="29"/>
      <c r="ABU16" s="29"/>
      <c r="ABV16" s="29" t="s">
        <v>28</v>
      </c>
      <c r="ABW16" s="29"/>
      <c r="ABX16" s="29"/>
      <c r="ABY16" s="29" t="s">
        <v>24</v>
      </c>
      <c r="ABZ16" s="29"/>
      <c r="ACA16" s="29" t="s">
        <v>29</v>
      </c>
      <c r="ACB16" s="29"/>
      <c r="ACC16" s="29"/>
      <c r="ACD16" s="29"/>
      <c r="ACE16" s="29" t="s">
        <v>25</v>
      </c>
      <c r="ACF16" s="29" t="s">
        <v>17</v>
      </c>
      <c r="ACG16" s="29"/>
      <c r="ACH16" s="29"/>
      <c r="ACI16" s="29"/>
      <c r="ACJ16" s="29" t="s">
        <v>3</v>
      </c>
      <c r="ACK16" s="29"/>
      <c r="ACL16" s="29" t="s">
        <v>30</v>
      </c>
      <c r="ACM16" s="29"/>
      <c r="ACN16" s="29"/>
      <c r="ACO16" s="29"/>
      <c r="ACP16" s="29"/>
      <c r="ACQ16" s="29"/>
      <c r="ACR16" s="29"/>
      <c r="ACS16" s="29"/>
      <c r="ACT16" s="29" t="s">
        <v>28</v>
      </c>
      <c r="ACU16" s="29"/>
      <c r="ACV16" s="29"/>
      <c r="ACW16" s="29" t="s">
        <v>24</v>
      </c>
      <c r="ACX16" s="29"/>
      <c r="ACY16" s="29" t="s">
        <v>29</v>
      </c>
      <c r="ACZ16" s="29"/>
      <c r="ADA16" s="29"/>
      <c r="ADB16" s="29"/>
      <c r="ADC16" s="29" t="s">
        <v>25</v>
      </c>
      <c r="ADD16" s="29" t="s">
        <v>17</v>
      </c>
      <c r="ADE16" s="29"/>
      <c r="ADF16" s="29"/>
      <c r="ADG16" s="29"/>
      <c r="ADH16" s="29" t="s">
        <v>3</v>
      </c>
      <c r="ADI16" s="29"/>
      <c r="ADJ16" s="29" t="s">
        <v>30</v>
      </c>
      <c r="ADK16" s="29"/>
      <c r="ADL16" s="29"/>
      <c r="ADM16" s="29"/>
      <c r="ADN16" s="29"/>
      <c r="ADO16" s="29"/>
      <c r="ADP16" s="29"/>
      <c r="ADQ16" s="29"/>
      <c r="ADR16" s="29"/>
      <c r="ADS16" s="29" t="s">
        <v>28</v>
      </c>
      <c r="ADT16" s="29"/>
      <c r="ADU16" s="29"/>
      <c r="ADV16" s="29" t="s">
        <v>24</v>
      </c>
      <c r="ADW16" s="29"/>
      <c r="ADX16" s="29" t="s">
        <v>29</v>
      </c>
      <c r="ADY16" s="29"/>
      <c r="ADZ16" s="29"/>
      <c r="AEA16" s="29"/>
      <c r="AEB16" s="29" t="s">
        <v>25</v>
      </c>
      <c r="AEC16" s="29" t="s">
        <v>17</v>
      </c>
      <c r="AED16" s="29"/>
      <c r="AEE16" s="29"/>
      <c r="AEF16" s="29"/>
      <c r="AEG16" s="29" t="s">
        <v>3</v>
      </c>
      <c r="AEH16" s="29"/>
      <c r="AEI16" s="29" t="s">
        <v>30</v>
      </c>
      <c r="AEJ16" s="29"/>
      <c r="AEK16" s="29"/>
      <c r="AEL16" s="29"/>
      <c r="AEM16" s="29"/>
      <c r="AEN16" s="29"/>
      <c r="AEO16" s="29"/>
      <c r="AEP16" s="29"/>
      <c r="AEQ16" s="29"/>
      <c r="AER16" s="29"/>
      <c r="AES16" s="29"/>
      <c r="AET16" s="29"/>
      <c r="AEU16" s="29"/>
      <c r="AEV16" s="29" t="s">
        <v>28</v>
      </c>
      <c r="AEW16" s="29"/>
      <c r="AEX16" s="29"/>
      <c r="AEY16" s="29" t="s">
        <v>24</v>
      </c>
      <c r="AEZ16" s="29"/>
      <c r="AFA16" s="29" t="s">
        <v>29</v>
      </c>
      <c r="AFB16" s="29"/>
      <c r="AFC16" s="29"/>
      <c r="AFD16" s="29"/>
      <c r="AFE16" s="29" t="s">
        <v>25</v>
      </c>
      <c r="AFF16" s="29" t="s">
        <v>17</v>
      </c>
      <c r="AFG16" s="29"/>
      <c r="AFH16" s="29"/>
      <c r="AFI16" s="29"/>
      <c r="AFJ16" s="29" t="s">
        <v>3</v>
      </c>
      <c r="AFK16" s="29"/>
      <c r="AFL16" s="29" t="s">
        <v>30</v>
      </c>
      <c r="AFM16" s="29"/>
      <c r="AFN16" s="29"/>
      <c r="AFO16" s="29"/>
      <c r="AFP16" s="29"/>
      <c r="AFQ16" s="29"/>
      <c r="AFR16" s="29"/>
      <c r="AFS16" s="29"/>
      <c r="AFT16" s="29"/>
      <c r="AFU16" s="29" t="s">
        <v>74</v>
      </c>
      <c r="AFV16" s="29"/>
      <c r="AFW16" s="29"/>
      <c r="AFX16" s="29"/>
      <c r="AFY16" s="29"/>
      <c r="AFZ16" s="29"/>
      <c r="AGA16" s="29"/>
      <c r="AGB16" s="29"/>
      <c r="AGC16" s="29"/>
      <c r="AGD16" s="29"/>
      <c r="AGE16" s="29"/>
      <c r="AGF16" s="29" t="s">
        <v>75</v>
      </c>
      <c r="AGG16" s="29"/>
      <c r="AGH16" s="29"/>
      <c r="AGI16" s="29" t="s">
        <v>76</v>
      </c>
      <c r="AGJ16" s="29"/>
      <c r="AGK16" s="29"/>
      <c r="AGL16" s="29"/>
      <c r="AGM16" s="29"/>
    </row>
    <row r="17" spans="1:871" s="4" customFormat="1" ht="37.5" customHeight="1" x14ac:dyDescent="0.25">
      <c r="A17" s="30"/>
      <c r="B17" s="32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3" t="s">
        <v>59</v>
      </c>
      <c r="R17" s="33" t="s">
        <v>60</v>
      </c>
      <c r="S17" s="33" t="s">
        <v>61</v>
      </c>
      <c r="T17" s="33" t="s">
        <v>62</v>
      </c>
      <c r="U17" s="33" t="s">
        <v>63</v>
      </c>
      <c r="V17" s="33" t="s">
        <v>64</v>
      </c>
      <c r="W17" s="33" t="s">
        <v>65</v>
      </c>
      <c r="X17" s="33" t="s">
        <v>66</v>
      </c>
      <c r="Y17" s="33" t="s">
        <v>67</v>
      </c>
      <c r="Z17" s="33" t="s">
        <v>59</v>
      </c>
      <c r="AA17" s="33" t="s">
        <v>60</v>
      </c>
      <c r="AB17" s="33" t="s">
        <v>61</v>
      </c>
      <c r="AC17" s="33" t="s">
        <v>62</v>
      </c>
      <c r="AD17" s="33" t="s">
        <v>63</v>
      </c>
      <c r="AE17" s="33" t="s">
        <v>64</v>
      </c>
      <c r="AF17" s="33" t="s">
        <v>65</v>
      </c>
      <c r="AG17" s="33" t="s">
        <v>66</v>
      </c>
      <c r="AH17" s="33" t="s">
        <v>67</v>
      </c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3" t="s">
        <v>59</v>
      </c>
      <c r="BA17" s="33" t="s">
        <v>60</v>
      </c>
      <c r="BB17" s="33" t="s">
        <v>61</v>
      </c>
      <c r="BC17" s="33" t="s">
        <v>62</v>
      </c>
      <c r="BD17" s="33" t="s">
        <v>63</v>
      </c>
      <c r="BE17" s="33" t="s">
        <v>64</v>
      </c>
      <c r="BF17" s="33" t="s">
        <v>65</v>
      </c>
      <c r="BG17" s="33" t="s">
        <v>66</v>
      </c>
      <c r="BH17" s="33" t="s">
        <v>67</v>
      </c>
      <c r="BI17" s="30"/>
      <c r="BJ17" s="30"/>
      <c r="BK17" s="30"/>
      <c r="BL17" s="30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3" t="s">
        <v>59</v>
      </c>
      <c r="IA17" s="33" t="s">
        <v>60</v>
      </c>
      <c r="IB17" s="33" t="s">
        <v>61</v>
      </c>
      <c r="IC17" s="33" t="s">
        <v>62</v>
      </c>
      <c r="ID17" s="33" t="s">
        <v>63</v>
      </c>
      <c r="IE17" s="33" t="s">
        <v>64</v>
      </c>
      <c r="IF17" s="33" t="s">
        <v>65</v>
      </c>
      <c r="IG17" s="33" t="s">
        <v>66</v>
      </c>
      <c r="IH17" s="33" t="s">
        <v>67</v>
      </c>
      <c r="II17" s="33" t="s">
        <v>59</v>
      </c>
      <c r="IJ17" s="33" t="s">
        <v>60</v>
      </c>
      <c r="IK17" s="33" t="s">
        <v>61</v>
      </c>
      <c r="IL17" s="33" t="s">
        <v>62</v>
      </c>
      <c r="IM17" s="33" t="s">
        <v>63</v>
      </c>
      <c r="IN17" s="33" t="s">
        <v>64</v>
      </c>
      <c r="IO17" s="33" t="s">
        <v>65</v>
      </c>
      <c r="IP17" s="33" t="s">
        <v>66</v>
      </c>
      <c r="IQ17" s="33" t="s">
        <v>67</v>
      </c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3" t="s">
        <v>59</v>
      </c>
      <c r="JJ17" s="33" t="s">
        <v>60</v>
      </c>
      <c r="JK17" s="33" t="s">
        <v>61</v>
      </c>
      <c r="JL17" s="33" t="s">
        <v>62</v>
      </c>
      <c r="JM17" s="33" t="s">
        <v>63</v>
      </c>
      <c r="JN17" s="33" t="s">
        <v>64</v>
      </c>
      <c r="JO17" s="33" t="s">
        <v>65</v>
      </c>
      <c r="JP17" s="33" t="s">
        <v>66</v>
      </c>
      <c r="JQ17" s="33" t="s">
        <v>67</v>
      </c>
      <c r="JR17" s="30"/>
      <c r="JS17" s="30"/>
      <c r="JT17" s="30"/>
      <c r="JU17" s="30"/>
      <c r="JV17" s="29"/>
      <c r="JW17" s="29"/>
      <c r="JX17" s="29"/>
      <c r="JY17" s="29"/>
      <c r="JZ17" s="29"/>
      <c r="KA17" s="29"/>
      <c r="KB17" s="29"/>
      <c r="KC17" s="29"/>
      <c r="KD17" s="29"/>
      <c r="KE17" s="29"/>
      <c r="KF17" s="29"/>
      <c r="KG17" s="29"/>
      <c r="KH17" s="29"/>
      <c r="KI17" s="29"/>
      <c r="KJ17" s="29"/>
      <c r="KK17" s="29"/>
      <c r="KL17" s="29"/>
      <c r="KM17" s="29"/>
      <c r="KN17" s="29"/>
      <c r="KO17" s="29"/>
      <c r="KP17" s="29"/>
      <c r="KQ17" s="29"/>
      <c r="KR17" s="29"/>
      <c r="KS17" s="29"/>
      <c r="KT17" s="29"/>
      <c r="KU17" s="29"/>
      <c r="KV17" s="29"/>
      <c r="KW17" s="29"/>
      <c r="KX17" s="29"/>
      <c r="KY17" s="29"/>
      <c r="KZ17" s="29"/>
      <c r="LA17" s="29"/>
      <c r="LB17" s="29"/>
      <c r="LC17" s="29"/>
      <c r="LD17" s="29"/>
      <c r="LE17" s="29"/>
      <c r="LF17" s="29"/>
      <c r="LG17" s="29"/>
      <c r="LH17" s="29"/>
      <c r="LI17" s="29"/>
      <c r="LJ17" s="29"/>
      <c r="LK17" s="29"/>
      <c r="LL17" s="29"/>
      <c r="LM17" s="29"/>
      <c r="LN17" s="29"/>
      <c r="LO17" s="29"/>
      <c r="LP17" s="29"/>
      <c r="LQ17" s="29"/>
      <c r="LR17" s="29"/>
      <c r="LS17" s="29"/>
      <c r="LT17" s="29"/>
      <c r="LU17" s="29"/>
      <c r="LV17" s="29"/>
      <c r="LW17" s="29"/>
      <c r="LX17" s="29"/>
      <c r="LY17" s="29"/>
      <c r="LZ17" s="29"/>
      <c r="MA17" s="29"/>
      <c r="MB17" s="29"/>
      <c r="MC17" s="29"/>
      <c r="MD17" s="29"/>
      <c r="ME17" s="29"/>
      <c r="MF17" s="29"/>
      <c r="MG17" s="29"/>
      <c r="MH17" s="29"/>
      <c r="MI17" s="29"/>
      <c r="MJ17" s="29"/>
      <c r="MK17" s="29"/>
      <c r="ML17" s="29"/>
      <c r="MM17" s="29"/>
      <c r="MN17" s="29"/>
      <c r="MO17" s="29"/>
      <c r="MP17" s="29"/>
      <c r="MQ17" s="29"/>
      <c r="MR17" s="29"/>
      <c r="MS17" s="29"/>
      <c r="MT17" s="29"/>
      <c r="MU17" s="29"/>
      <c r="MV17" s="29"/>
      <c r="MW17" s="29"/>
      <c r="MX17" s="29"/>
      <c r="MY17" s="29"/>
      <c r="MZ17" s="29"/>
      <c r="NA17" s="29"/>
      <c r="NB17" s="29"/>
      <c r="NC17" s="29"/>
      <c r="ND17" s="29"/>
      <c r="NE17" s="29"/>
      <c r="NF17" s="29"/>
      <c r="NG17" s="29"/>
      <c r="NH17" s="29"/>
      <c r="NI17" s="29"/>
      <c r="NJ17" s="29"/>
      <c r="NK17" s="29"/>
      <c r="NL17" s="29"/>
      <c r="NM17" s="29"/>
      <c r="NN17" s="29"/>
      <c r="NO17" s="29"/>
      <c r="NP17" s="29"/>
      <c r="NQ17" s="29"/>
      <c r="NR17" s="29"/>
      <c r="NS17" s="29"/>
      <c r="NT17" s="29"/>
      <c r="NU17" s="29"/>
      <c r="NV17" s="29"/>
      <c r="NW17" s="29"/>
      <c r="NX17" s="29"/>
      <c r="NY17" s="29"/>
      <c r="NZ17" s="29"/>
      <c r="OA17" s="29"/>
      <c r="OB17" s="29"/>
      <c r="OC17" s="29"/>
      <c r="OD17" s="29"/>
      <c r="OE17" s="29"/>
      <c r="OF17" s="29"/>
      <c r="OG17" s="29"/>
      <c r="OH17" s="29"/>
      <c r="OI17" s="29"/>
      <c r="OJ17" s="29"/>
      <c r="OK17" s="29"/>
      <c r="OL17" s="29"/>
      <c r="OM17" s="29"/>
      <c r="ON17" s="29"/>
      <c r="OO17" s="29"/>
      <c r="OP17" s="29"/>
      <c r="OQ17" s="29"/>
      <c r="OR17" s="29"/>
      <c r="OS17" s="29"/>
      <c r="OT17" s="29"/>
      <c r="OU17" s="29"/>
      <c r="OV17" s="29"/>
      <c r="OW17" s="29"/>
      <c r="OX17" s="29"/>
      <c r="OY17" s="29"/>
      <c r="OZ17" s="29"/>
      <c r="PA17" s="29"/>
      <c r="PB17" s="29"/>
      <c r="PC17" s="29"/>
      <c r="PD17" s="29"/>
      <c r="PE17" s="29"/>
      <c r="PF17" s="29"/>
      <c r="PG17" s="29"/>
      <c r="PH17" s="29"/>
      <c r="PI17" s="29"/>
      <c r="PJ17" s="29"/>
      <c r="PK17" s="29"/>
      <c r="PL17" s="29"/>
      <c r="PM17" s="29"/>
      <c r="PN17" s="29"/>
      <c r="PO17" s="29"/>
      <c r="PP17" s="29"/>
      <c r="PQ17" s="29"/>
      <c r="PR17" s="29"/>
      <c r="PS17" s="29"/>
      <c r="PT17" s="29"/>
      <c r="PU17" s="29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3" t="s">
        <v>59</v>
      </c>
      <c r="QJ17" s="33" t="s">
        <v>60</v>
      </c>
      <c r="QK17" s="33" t="s">
        <v>61</v>
      </c>
      <c r="QL17" s="33" t="s">
        <v>62</v>
      </c>
      <c r="QM17" s="33" t="s">
        <v>63</v>
      </c>
      <c r="QN17" s="33" t="s">
        <v>64</v>
      </c>
      <c r="QO17" s="33" t="s">
        <v>65</v>
      </c>
      <c r="QP17" s="33" t="s">
        <v>66</v>
      </c>
      <c r="QQ17" s="33" t="s">
        <v>67</v>
      </c>
      <c r="QR17" s="33" t="s">
        <v>59</v>
      </c>
      <c r="QS17" s="33" t="s">
        <v>60</v>
      </c>
      <c r="QT17" s="33" t="s">
        <v>61</v>
      </c>
      <c r="QU17" s="33" t="s">
        <v>62</v>
      </c>
      <c r="QV17" s="33" t="s">
        <v>63</v>
      </c>
      <c r="QW17" s="33" t="s">
        <v>64</v>
      </c>
      <c r="QX17" s="33" t="s">
        <v>65</v>
      </c>
      <c r="QY17" s="33" t="s">
        <v>66</v>
      </c>
      <c r="QZ17" s="33" t="s">
        <v>67</v>
      </c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3" t="s">
        <v>59</v>
      </c>
      <c r="RS17" s="33" t="s">
        <v>60</v>
      </c>
      <c r="RT17" s="33" t="s">
        <v>61</v>
      </c>
      <c r="RU17" s="33" t="s">
        <v>62</v>
      </c>
      <c r="RV17" s="33" t="s">
        <v>63</v>
      </c>
      <c r="RW17" s="33" t="s">
        <v>64</v>
      </c>
      <c r="RX17" s="33" t="s">
        <v>65</v>
      </c>
      <c r="RY17" s="33" t="s">
        <v>66</v>
      </c>
      <c r="RZ17" s="33" t="s">
        <v>67</v>
      </c>
      <c r="SA17" s="30"/>
      <c r="SB17" s="30"/>
      <c r="SC17" s="30"/>
      <c r="SD17" s="30"/>
      <c r="SE17" s="29"/>
      <c r="SF17" s="29"/>
      <c r="SG17" s="29"/>
      <c r="SH17" s="29"/>
      <c r="SI17" s="29"/>
      <c r="SJ17" s="29"/>
      <c r="SK17" s="29"/>
      <c r="SL17" s="29"/>
      <c r="SM17" s="29"/>
      <c r="SN17" s="29"/>
      <c r="SO17" s="29"/>
      <c r="SP17" s="29"/>
      <c r="SQ17" s="29"/>
      <c r="SR17" s="29"/>
      <c r="SS17" s="29"/>
      <c r="ST17" s="29"/>
      <c r="SU17" s="29"/>
      <c r="SV17" s="29"/>
      <c r="SW17" s="29"/>
      <c r="SX17" s="29"/>
      <c r="SY17" s="29"/>
      <c r="SZ17" s="29"/>
      <c r="TA17" s="29"/>
      <c r="TB17" s="29"/>
      <c r="TC17" s="29"/>
      <c r="TD17" s="29"/>
      <c r="TE17" s="29"/>
      <c r="TF17" s="29"/>
      <c r="TG17" s="29"/>
      <c r="TH17" s="29"/>
      <c r="TI17" s="29"/>
      <c r="TJ17" s="29"/>
      <c r="TK17" s="29"/>
      <c r="TL17" s="29"/>
      <c r="TM17" s="29"/>
      <c r="TN17" s="29"/>
      <c r="TO17" s="29"/>
      <c r="TP17" s="29"/>
      <c r="TQ17" s="29"/>
      <c r="TR17" s="29"/>
      <c r="TS17" s="29"/>
      <c r="TT17" s="29"/>
      <c r="TU17" s="29"/>
      <c r="TV17" s="29"/>
      <c r="TW17" s="29"/>
      <c r="TX17" s="29"/>
      <c r="TY17" s="29"/>
      <c r="TZ17" s="29"/>
      <c r="UA17" s="29"/>
      <c r="UB17" s="29"/>
      <c r="UC17" s="29"/>
      <c r="UD17" s="29"/>
      <c r="UE17" s="29"/>
      <c r="UF17" s="29"/>
      <c r="UG17" s="29"/>
      <c r="UH17" s="29"/>
      <c r="UI17" s="29"/>
      <c r="UJ17" s="29"/>
      <c r="UK17" s="29"/>
      <c r="UL17" s="29"/>
      <c r="UM17" s="29"/>
      <c r="UN17" s="29"/>
      <c r="UO17" s="29"/>
      <c r="UP17" s="29"/>
      <c r="UQ17" s="29"/>
      <c r="UR17" s="29"/>
      <c r="US17" s="29"/>
      <c r="UT17" s="29"/>
      <c r="UU17" s="29"/>
      <c r="UV17" s="29"/>
      <c r="UW17" s="29"/>
      <c r="UX17" s="29"/>
      <c r="UY17" s="29"/>
      <c r="UZ17" s="29"/>
      <c r="VA17" s="29"/>
      <c r="VB17" s="29"/>
      <c r="VC17" s="29"/>
      <c r="VD17" s="29"/>
      <c r="VE17" s="29"/>
      <c r="VF17" s="29"/>
      <c r="VG17" s="29"/>
      <c r="VH17" s="29"/>
      <c r="VI17" s="29"/>
      <c r="VJ17" s="29"/>
      <c r="VK17" s="29"/>
      <c r="VL17" s="29"/>
      <c r="VM17" s="29"/>
      <c r="VN17" s="29"/>
      <c r="VO17" s="29"/>
      <c r="VP17" s="29"/>
      <c r="VQ17" s="29"/>
      <c r="VR17" s="29"/>
      <c r="VS17" s="29"/>
      <c r="VT17" s="29"/>
      <c r="VU17" s="29"/>
      <c r="VV17" s="29"/>
      <c r="VW17" s="29"/>
      <c r="VX17" s="29"/>
      <c r="VY17" s="29"/>
      <c r="VZ17" s="29"/>
      <c r="WA17" s="29"/>
      <c r="WB17" s="29"/>
      <c r="WC17" s="29"/>
      <c r="WD17" s="29"/>
      <c r="WE17" s="29"/>
      <c r="WF17" s="29"/>
      <c r="WG17" s="29"/>
      <c r="WH17" s="29"/>
      <c r="WI17" s="29"/>
      <c r="WJ17" s="29"/>
      <c r="WK17" s="29"/>
      <c r="WL17" s="29"/>
      <c r="WM17" s="29"/>
      <c r="WN17" s="29"/>
      <c r="WO17" s="29"/>
      <c r="WP17" s="29"/>
      <c r="WQ17" s="29"/>
      <c r="WR17" s="29"/>
      <c r="WS17" s="29"/>
      <c r="WT17" s="29"/>
      <c r="WU17" s="29"/>
      <c r="WV17" s="29"/>
      <c r="WW17" s="29"/>
      <c r="WX17" s="29"/>
      <c r="WY17" s="29"/>
      <c r="WZ17" s="29"/>
      <c r="XA17" s="29"/>
      <c r="XB17" s="29"/>
      <c r="XC17" s="29"/>
      <c r="XD17" s="29"/>
      <c r="XE17" s="29"/>
      <c r="XF17" s="29"/>
      <c r="XG17" s="29"/>
      <c r="XH17" s="29"/>
      <c r="XI17" s="29"/>
      <c r="XJ17" s="29"/>
      <c r="XK17" s="29"/>
      <c r="XL17" s="29"/>
      <c r="XM17" s="29"/>
      <c r="XN17" s="29"/>
      <c r="XO17" s="29"/>
      <c r="XP17" s="29"/>
      <c r="XQ17" s="29"/>
      <c r="XR17" s="29"/>
      <c r="XS17" s="29"/>
      <c r="XT17" s="29"/>
      <c r="XU17" s="29"/>
      <c r="XV17" s="29"/>
      <c r="XW17" s="29"/>
      <c r="XX17" s="29"/>
      <c r="XY17" s="29"/>
      <c r="XZ17" s="29"/>
      <c r="YA17" s="29"/>
      <c r="YB17" s="29"/>
      <c r="YC17" s="29"/>
      <c r="YD17" s="29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3" t="s">
        <v>59</v>
      </c>
      <c r="YS17" s="33" t="s">
        <v>60</v>
      </c>
      <c r="YT17" s="33" t="s">
        <v>61</v>
      </c>
      <c r="YU17" s="33" t="s">
        <v>62</v>
      </c>
      <c r="YV17" s="33" t="s">
        <v>63</v>
      </c>
      <c r="YW17" s="33" t="s">
        <v>64</v>
      </c>
      <c r="YX17" s="33" t="s">
        <v>65</v>
      </c>
      <c r="YY17" s="33" t="s">
        <v>66</v>
      </c>
      <c r="YZ17" s="33" t="s">
        <v>67</v>
      </c>
      <c r="ZA17" s="33" t="s">
        <v>59</v>
      </c>
      <c r="ZB17" s="33" t="s">
        <v>60</v>
      </c>
      <c r="ZC17" s="33" t="s">
        <v>61</v>
      </c>
      <c r="ZD17" s="33" t="s">
        <v>62</v>
      </c>
      <c r="ZE17" s="33" t="s">
        <v>63</v>
      </c>
      <c r="ZF17" s="33" t="s">
        <v>64</v>
      </c>
      <c r="ZG17" s="33" t="s">
        <v>65</v>
      </c>
      <c r="ZH17" s="33" t="s">
        <v>66</v>
      </c>
      <c r="ZI17" s="33" t="s">
        <v>67</v>
      </c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3" t="s">
        <v>59</v>
      </c>
      <c r="AAB17" s="33" t="s">
        <v>60</v>
      </c>
      <c r="AAC17" s="33" t="s">
        <v>61</v>
      </c>
      <c r="AAD17" s="33" t="s">
        <v>62</v>
      </c>
      <c r="AAE17" s="33" t="s">
        <v>63</v>
      </c>
      <c r="AAF17" s="33" t="s">
        <v>64</v>
      </c>
      <c r="AAG17" s="33" t="s">
        <v>65</v>
      </c>
      <c r="AAH17" s="33" t="s">
        <v>66</v>
      </c>
      <c r="AAI17" s="33" t="s">
        <v>67</v>
      </c>
      <c r="AAJ17" s="30"/>
      <c r="AAK17" s="30"/>
      <c r="AAL17" s="30"/>
      <c r="AAM17" s="30"/>
      <c r="AAN17" s="29"/>
      <c r="AAO17" s="29"/>
      <c r="AAP17" s="29"/>
      <c r="AAQ17" s="29"/>
      <c r="AAR17" s="29"/>
      <c r="AAS17" s="29"/>
      <c r="AAT17" s="29"/>
      <c r="AAU17" s="29"/>
      <c r="AAV17" s="29"/>
      <c r="AAW17" s="29"/>
      <c r="AAX17" s="29"/>
      <c r="AAY17" s="29"/>
      <c r="AAZ17" s="29"/>
      <c r="ABA17" s="29"/>
      <c r="ABB17" s="29"/>
      <c r="ABC17" s="29"/>
      <c r="ABD17" s="29"/>
      <c r="ABE17" s="29"/>
      <c r="ABF17" s="29"/>
      <c r="ABG17" s="29"/>
      <c r="ABH17" s="29"/>
      <c r="ABI17" s="29"/>
      <c r="ABJ17" s="29"/>
      <c r="ABK17" s="29"/>
      <c r="ABL17" s="29"/>
      <c r="ABM17" s="29"/>
      <c r="ABN17" s="29"/>
      <c r="ABO17" s="29"/>
      <c r="ABP17" s="29"/>
      <c r="ABQ17" s="29"/>
      <c r="ABR17" s="29"/>
      <c r="ABS17" s="29"/>
      <c r="ABT17" s="29"/>
      <c r="ABU17" s="29"/>
      <c r="ABV17" s="29"/>
      <c r="ABW17" s="29"/>
      <c r="ABX17" s="29"/>
      <c r="ABY17" s="29"/>
      <c r="ABZ17" s="29"/>
      <c r="ACA17" s="29"/>
      <c r="ACB17" s="29"/>
      <c r="ACC17" s="29"/>
      <c r="ACD17" s="29"/>
      <c r="ACE17" s="29"/>
      <c r="ACF17" s="29"/>
      <c r="ACG17" s="29"/>
      <c r="ACH17" s="29"/>
      <c r="ACI17" s="29"/>
      <c r="ACJ17" s="29"/>
      <c r="ACK17" s="29"/>
      <c r="ACL17" s="29"/>
      <c r="ACM17" s="29"/>
      <c r="ACN17" s="29"/>
      <c r="ACO17" s="29"/>
      <c r="ACP17" s="29"/>
      <c r="ACQ17" s="29"/>
      <c r="ACR17" s="29"/>
      <c r="ACS17" s="29"/>
      <c r="ACT17" s="29"/>
      <c r="ACU17" s="29"/>
      <c r="ACV17" s="29"/>
      <c r="ACW17" s="29"/>
      <c r="ACX17" s="29"/>
      <c r="ACY17" s="29"/>
      <c r="ACZ17" s="29"/>
      <c r="ADA17" s="29"/>
      <c r="ADB17" s="29"/>
      <c r="ADC17" s="29"/>
      <c r="ADD17" s="29"/>
      <c r="ADE17" s="29"/>
      <c r="ADF17" s="29"/>
      <c r="ADG17" s="29"/>
      <c r="ADH17" s="29"/>
      <c r="ADI17" s="29"/>
      <c r="ADJ17" s="29"/>
      <c r="ADK17" s="29"/>
      <c r="ADL17" s="29"/>
      <c r="ADM17" s="29"/>
      <c r="ADN17" s="29"/>
      <c r="ADO17" s="29"/>
      <c r="ADP17" s="29"/>
      <c r="ADQ17" s="29"/>
      <c r="ADR17" s="29"/>
      <c r="ADS17" s="29"/>
      <c r="ADT17" s="29"/>
      <c r="ADU17" s="29"/>
      <c r="ADV17" s="29"/>
      <c r="ADW17" s="29"/>
      <c r="ADX17" s="29"/>
      <c r="ADY17" s="29"/>
      <c r="ADZ17" s="29"/>
      <c r="AEA17" s="29"/>
      <c r="AEB17" s="29"/>
      <c r="AEC17" s="29"/>
      <c r="AED17" s="29"/>
      <c r="AEE17" s="29"/>
      <c r="AEF17" s="29"/>
      <c r="AEG17" s="29"/>
      <c r="AEH17" s="29"/>
      <c r="AEI17" s="29"/>
      <c r="AEJ17" s="29"/>
      <c r="AEK17" s="29"/>
      <c r="AEL17" s="29"/>
      <c r="AEM17" s="29"/>
      <c r="AEN17" s="29"/>
      <c r="AEO17" s="29"/>
      <c r="AEP17" s="29"/>
      <c r="AEQ17" s="29"/>
      <c r="AER17" s="29"/>
      <c r="AES17" s="29"/>
      <c r="AET17" s="29"/>
      <c r="AEU17" s="29"/>
      <c r="AEV17" s="29"/>
      <c r="AEW17" s="29"/>
      <c r="AEX17" s="29"/>
      <c r="AEY17" s="29"/>
      <c r="AEZ17" s="29"/>
      <c r="AFA17" s="29"/>
      <c r="AFB17" s="29"/>
      <c r="AFC17" s="29"/>
      <c r="AFD17" s="29"/>
      <c r="AFE17" s="29"/>
      <c r="AFF17" s="29"/>
      <c r="AFG17" s="29"/>
      <c r="AFH17" s="29"/>
      <c r="AFI17" s="29"/>
      <c r="AFJ17" s="29"/>
      <c r="AFK17" s="29"/>
      <c r="AFL17" s="29"/>
      <c r="AFM17" s="29"/>
      <c r="AFN17" s="29"/>
      <c r="AFO17" s="29"/>
      <c r="AFP17" s="29"/>
      <c r="AFQ17" s="29"/>
      <c r="AFR17" s="29"/>
      <c r="AFS17" s="29"/>
      <c r="AFT17" s="29"/>
      <c r="AFU17" s="29"/>
      <c r="AFV17" s="29"/>
      <c r="AFW17" s="29"/>
      <c r="AFX17" s="29"/>
      <c r="AFY17" s="29"/>
      <c r="AFZ17" s="29"/>
      <c r="AGA17" s="29"/>
      <c r="AGB17" s="29"/>
      <c r="AGC17" s="29"/>
      <c r="AGD17" s="29"/>
      <c r="AGE17" s="29"/>
      <c r="AGF17" s="29"/>
      <c r="AGG17" s="29"/>
      <c r="AGH17" s="29"/>
      <c r="AGI17" s="29"/>
      <c r="AGJ17" s="29"/>
      <c r="AGK17" s="29"/>
      <c r="AGL17" s="29"/>
      <c r="AGM17" s="29"/>
    </row>
    <row r="18" spans="1:871" s="4" customFormat="1" ht="48" customHeight="1" x14ac:dyDescent="0.25">
      <c r="A18" s="30"/>
      <c r="B18" s="32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3"/>
      <c r="BA18" s="33"/>
      <c r="BB18" s="33"/>
      <c r="BC18" s="33"/>
      <c r="BD18" s="33"/>
      <c r="BE18" s="33"/>
      <c r="BF18" s="33"/>
      <c r="BG18" s="33"/>
      <c r="BH18" s="33"/>
      <c r="BI18" s="30"/>
      <c r="BJ18" s="30"/>
      <c r="BK18" s="30"/>
      <c r="BL18" s="30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 t="s">
        <v>77</v>
      </c>
      <c r="GU18" s="29" t="s">
        <v>78</v>
      </c>
      <c r="GV18" s="29" t="s">
        <v>79</v>
      </c>
      <c r="GW18" s="29"/>
      <c r="GX18" s="29"/>
      <c r="GY18" s="29"/>
      <c r="GZ18" s="29"/>
      <c r="HA18" s="29"/>
      <c r="HB18" s="29"/>
      <c r="HC18" s="29"/>
      <c r="HD18" s="29"/>
      <c r="HE18" s="29" t="s">
        <v>77</v>
      </c>
      <c r="HF18" s="29" t="s">
        <v>78</v>
      </c>
      <c r="HG18" s="29" t="s">
        <v>79</v>
      </c>
      <c r="HH18" s="29" t="s">
        <v>77</v>
      </c>
      <c r="HI18" s="29" t="s">
        <v>78</v>
      </c>
      <c r="HJ18" s="29" t="s">
        <v>79</v>
      </c>
      <c r="HK18" s="29"/>
      <c r="HL18" s="29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3"/>
      <c r="JJ18" s="33"/>
      <c r="JK18" s="33"/>
      <c r="JL18" s="33"/>
      <c r="JM18" s="33"/>
      <c r="JN18" s="33"/>
      <c r="JO18" s="33"/>
      <c r="JP18" s="33"/>
      <c r="JQ18" s="33"/>
      <c r="JR18" s="30"/>
      <c r="JS18" s="30"/>
      <c r="JT18" s="30"/>
      <c r="JU18" s="30"/>
      <c r="JV18" s="29"/>
      <c r="JW18" s="29"/>
      <c r="JX18" s="29"/>
      <c r="JY18" s="29"/>
      <c r="JZ18" s="29"/>
      <c r="KA18" s="29"/>
      <c r="KB18" s="29"/>
      <c r="KC18" s="29"/>
      <c r="KD18" s="29"/>
      <c r="KE18" s="29"/>
      <c r="KF18" s="29"/>
      <c r="KG18" s="29"/>
      <c r="KH18" s="29"/>
      <c r="KI18" s="29"/>
      <c r="KJ18" s="29"/>
      <c r="KK18" s="29"/>
      <c r="KL18" s="29"/>
      <c r="KM18" s="29"/>
      <c r="KN18" s="29"/>
      <c r="KO18" s="29"/>
      <c r="KP18" s="29"/>
      <c r="KQ18" s="29"/>
      <c r="KR18" s="29"/>
      <c r="KS18" s="29"/>
      <c r="KT18" s="29"/>
      <c r="KU18" s="29"/>
      <c r="KV18" s="29"/>
      <c r="KW18" s="29"/>
      <c r="KX18" s="29"/>
      <c r="KY18" s="29"/>
      <c r="KZ18" s="29"/>
      <c r="LA18" s="29"/>
      <c r="LB18" s="29"/>
      <c r="LC18" s="29"/>
      <c r="LD18" s="29"/>
      <c r="LE18" s="29"/>
      <c r="LF18" s="29"/>
      <c r="LG18" s="29"/>
      <c r="LH18" s="29"/>
      <c r="LI18" s="29"/>
      <c r="LJ18" s="29"/>
      <c r="LK18" s="29"/>
      <c r="LL18" s="29"/>
      <c r="LM18" s="29"/>
      <c r="LN18" s="29"/>
      <c r="LO18" s="29"/>
      <c r="LP18" s="29"/>
      <c r="LQ18" s="29"/>
      <c r="LR18" s="29"/>
      <c r="LS18" s="29"/>
      <c r="LT18" s="29"/>
      <c r="LU18" s="29"/>
      <c r="LV18" s="29"/>
      <c r="LW18" s="29"/>
      <c r="LX18" s="29"/>
      <c r="LY18" s="29"/>
      <c r="LZ18" s="29"/>
      <c r="MA18" s="29"/>
      <c r="MB18" s="29"/>
      <c r="MC18" s="29"/>
      <c r="MD18" s="29"/>
      <c r="ME18" s="29"/>
      <c r="MF18" s="29"/>
      <c r="MG18" s="29"/>
      <c r="MH18" s="29"/>
      <c r="MI18" s="29"/>
      <c r="MJ18" s="29"/>
      <c r="MK18" s="29"/>
      <c r="ML18" s="29"/>
      <c r="MM18" s="29"/>
      <c r="MN18" s="29"/>
      <c r="MO18" s="29"/>
      <c r="MP18" s="29"/>
      <c r="MQ18" s="29"/>
      <c r="MR18" s="29"/>
      <c r="MS18" s="29"/>
      <c r="MT18" s="29"/>
      <c r="MU18" s="29"/>
      <c r="MV18" s="29"/>
      <c r="MW18" s="29"/>
      <c r="MX18" s="29"/>
      <c r="MY18" s="29"/>
      <c r="MZ18" s="29"/>
      <c r="NA18" s="29"/>
      <c r="NB18" s="29"/>
      <c r="NC18" s="29"/>
      <c r="ND18" s="29"/>
      <c r="NE18" s="29"/>
      <c r="NF18" s="29"/>
      <c r="NG18" s="29"/>
      <c r="NH18" s="29"/>
      <c r="NI18" s="29"/>
      <c r="NJ18" s="29"/>
      <c r="NK18" s="29"/>
      <c r="NL18" s="29"/>
      <c r="NM18" s="29"/>
      <c r="NN18" s="29"/>
      <c r="NO18" s="29"/>
      <c r="NP18" s="29"/>
      <c r="NQ18" s="29"/>
      <c r="NR18" s="29"/>
      <c r="NS18" s="29"/>
      <c r="NT18" s="29"/>
      <c r="NU18" s="29"/>
      <c r="NV18" s="29"/>
      <c r="NW18" s="29"/>
      <c r="NX18" s="29"/>
      <c r="NY18" s="29"/>
      <c r="NZ18" s="29"/>
      <c r="OA18" s="29"/>
      <c r="OB18" s="29"/>
      <c r="OC18" s="29"/>
      <c r="OD18" s="29"/>
      <c r="OE18" s="29"/>
      <c r="OF18" s="29"/>
      <c r="OG18" s="29"/>
      <c r="OH18" s="29"/>
      <c r="OI18" s="29"/>
      <c r="OJ18" s="29"/>
      <c r="OK18" s="29"/>
      <c r="OL18" s="29"/>
      <c r="OM18" s="29"/>
      <c r="ON18" s="29"/>
      <c r="OO18" s="29"/>
      <c r="OP18" s="29"/>
      <c r="OQ18" s="29"/>
      <c r="OR18" s="29"/>
      <c r="OS18" s="29"/>
      <c r="OT18" s="29"/>
      <c r="OU18" s="29"/>
      <c r="OV18" s="29"/>
      <c r="OW18" s="29"/>
      <c r="OX18" s="29"/>
      <c r="OY18" s="29"/>
      <c r="OZ18" s="29"/>
      <c r="PA18" s="29"/>
      <c r="PB18" s="29"/>
      <c r="PC18" s="29" t="s">
        <v>77</v>
      </c>
      <c r="PD18" s="29" t="s">
        <v>78</v>
      </c>
      <c r="PE18" s="29" t="s">
        <v>79</v>
      </c>
      <c r="PF18" s="29"/>
      <c r="PG18" s="29"/>
      <c r="PH18" s="29"/>
      <c r="PI18" s="29"/>
      <c r="PJ18" s="29"/>
      <c r="PK18" s="29"/>
      <c r="PL18" s="29"/>
      <c r="PM18" s="29"/>
      <c r="PN18" s="29" t="s">
        <v>77</v>
      </c>
      <c r="PO18" s="29" t="s">
        <v>78</v>
      </c>
      <c r="PP18" s="29" t="s">
        <v>79</v>
      </c>
      <c r="PQ18" s="29" t="s">
        <v>77</v>
      </c>
      <c r="PR18" s="29" t="s">
        <v>78</v>
      </c>
      <c r="PS18" s="29" t="s">
        <v>79</v>
      </c>
      <c r="PT18" s="29"/>
      <c r="PU18" s="29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3"/>
      <c r="QJ18" s="33"/>
      <c r="QK18" s="33"/>
      <c r="QL18" s="33"/>
      <c r="QM18" s="33"/>
      <c r="QN18" s="33"/>
      <c r="QO18" s="33"/>
      <c r="QP18" s="33"/>
      <c r="QQ18" s="33"/>
      <c r="QR18" s="33"/>
      <c r="QS18" s="33"/>
      <c r="QT18" s="33"/>
      <c r="QU18" s="33"/>
      <c r="QV18" s="33"/>
      <c r="QW18" s="33"/>
      <c r="QX18" s="33"/>
      <c r="QY18" s="33"/>
      <c r="QZ18" s="33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3"/>
      <c r="RS18" s="33"/>
      <c r="RT18" s="33"/>
      <c r="RU18" s="33"/>
      <c r="RV18" s="33"/>
      <c r="RW18" s="33"/>
      <c r="RX18" s="33"/>
      <c r="RY18" s="33"/>
      <c r="RZ18" s="33"/>
      <c r="SA18" s="30"/>
      <c r="SB18" s="30"/>
      <c r="SC18" s="30"/>
      <c r="SD18" s="30"/>
      <c r="SE18" s="29"/>
      <c r="SF18" s="29"/>
      <c r="SG18" s="29"/>
      <c r="SH18" s="29"/>
      <c r="SI18" s="29"/>
      <c r="SJ18" s="29"/>
      <c r="SK18" s="29"/>
      <c r="SL18" s="29"/>
      <c r="SM18" s="29"/>
      <c r="SN18" s="29"/>
      <c r="SO18" s="29"/>
      <c r="SP18" s="29"/>
      <c r="SQ18" s="29"/>
      <c r="SR18" s="29"/>
      <c r="SS18" s="29"/>
      <c r="ST18" s="29"/>
      <c r="SU18" s="29"/>
      <c r="SV18" s="29"/>
      <c r="SW18" s="29"/>
      <c r="SX18" s="29"/>
      <c r="SY18" s="29"/>
      <c r="SZ18" s="29"/>
      <c r="TA18" s="29"/>
      <c r="TB18" s="29"/>
      <c r="TC18" s="29"/>
      <c r="TD18" s="29"/>
      <c r="TE18" s="29"/>
      <c r="TF18" s="29"/>
      <c r="TG18" s="29"/>
      <c r="TH18" s="29"/>
      <c r="TI18" s="29"/>
      <c r="TJ18" s="29"/>
      <c r="TK18" s="29"/>
      <c r="TL18" s="29"/>
      <c r="TM18" s="29"/>
      <c r="TN18" s="29"/>
      <c r="TO18" s="29"/>
      <c r="TP18" s="29"/>
      <c r="TQ18" s="29"/>
      <c r="TR18" s="29"/>
      <c r="TS18" s="29"/>
      <c r="TT18" s="29"/>
      <c r="TU18" s="29"/>
      <c r="TV18" s="29"/>
      <c r="TW18" s="29"/>
      <c r="TX18" s="29"/>
      <c r="TY18" s="29"/>
      <c r="TZ18" s="29"/>
      <c r="UA18" s="29"/>
      <c r="UB18" s="29"/>
      <c r="UC18" s="29"/>
      <c r="UD18" s="29"/>
      <c r="UE18" s="29"/>
      <c r="UF18" s="29"/>
      <c r="UG18" s="29"/>
      <c r="UH18" s="29"/>
      <c r="UI18" s="29"/>
      <c r="UJ18" s="29"/>
      <c r="UK18" s="29"/>
      <c r="UL18" s="29"/>
      <c r="UM18" s="29"/>
      <c r="UN18" s="29"/>
      <c r="UO18" s="29"/>
      <c r="UP18" s="29"/>
      <c r="UQ18" s="29"/>
      <c r="UR18" s="29"/>
      <c r="US18" s="29"/>
      <c r="UT18" s="29"/>
      <c r="UU18" s="29"/>
      <c r="UV18" s="29"/>
      <c r="UW18" s="29"/>
      <c r="UX18" s="29"/>
      <c r="UY18" s="29"/>
      <c r="UZ18" s="29"/>
      <c r="VA18" s="29"/>
      <c r="VB18" s="29"/>
      <c r="VC18" s="29"/>
      <c r="VD18" s="29"/>
      <c r="VE18" s="29"/>
      <c r="VF18" s="29"/>
      <c r="VG18" s="29"/>
      <c r="VH18" s="29"/>
      <c r="VI18" s="29"/>
      <c r="VJ18" s="29"/>
      <c r="VK18" s="29"/>
      <c r="VL18" s="29"/>
      <c r="VM18" s="29"/>
      <c r="VN18" s="29"/>
      <c r="VO18" s="29"/>
      <c r="VP18" s="29"/>
      <c r="VQ18" s="29"/>
      <c r="VR18" s="29"/>
      <c r="VS18" s="29"/>
      <c r="VT18" s="29"/>
      <c r="VU18" s="29"/>
      <c r="VV18" s="29"/>
      <c r="VW18" s="29"/>
      <c r="VX18" s="29"/>
      <c r="VY18" s="29"/>
      <c r="VZ18" s="29"/>
      <c r="WA18" s="29"/>
      <c r="WB18" s="29"/>
      <c r="WC18" s="29"/>
      <c r="WD18" s="29"/>
      <c r="WE18" s="29"/>
      <c r="WF18" s="29"/>
      <c r="WG18" s="29"/>
      <c r="WH18" s="29"/>
      <c r="WI18" s="29"/>
      <c r="WJ18" s="29"/>
      <c r="WK18" s="29"/>
      <c r="WL18" s="29"/>
      <c r="WM18" s="29"/>
      <c r="WN18" s="29"/>
      <c r="WO18" s="29"/>
      <c r="WP18" s="29"/>
      <c r="WQ18" s="29"/>
      <c r="WR18" s="29"/>
      <c r="WS18" s="29"/>
      <c r="WT18" s="29"/>
      <c r="WU18" s="29"/>
      <c r="WV18" s="29"/>
      <c r="WW18" s="29"/>
      <c r="WX18" s="29"/>
      <c r="WY18" s="29"/>
      <c r="WZ18" s="29"/>
      <c r="XA18" s="29"/>
      <c r="XB18" s="29"/>
      <c r="XC18" s="29"/>
      <c r="XD18" s="29"/>
      <c r="XE18" s="29"/>
      <c r="XF18" s="29"/>
      <c r="XG18" s="29"/>
      <c r="XH18" s="29"/>
      <c r="XI18" s="29"/>
      <c r="XJ18" s="29"/>
      <c r="XK18" s="29"/>
      <c r="XL18" s="29" t="s">
        <v>77</v>
      </c>
      <c r="XM18" s="29" t="s">
        <v>78</v>
      </c>
      <c r="XN18" s="29" t="s">
        <v>79</v>
      </c>
      <c r="XO18" s="29"/>
      <c r="XP18" s="29"/>
      <c r="XQ18" s="29"/>
      <c r="XR18" s="29"/>
      <c r="XS18" s="29"/>
      <c r="XT18" s="29"/>
      <c r="XU18" s="29"/>
      <c r="XV18" s="29"/>
      <c r="XW18" s="29" t="s">
        <v>77</v>
      </c>
      <c r="XX18" s="29" t="s">
        <v>78</v>
      </c>
      <c r="XY18" s="29" t="s">
        <v>79</v>
      </c>
      <c r="XZ18" s="29" t="s">
        <v>77</v>
      </c>
      <c r="YA18" s="29" t="s">
        <v>78</v>
      </c>
      <c r="YB18" s="29" t="s">
        <v>79</v>
      </c>
      <c r="YC18" s="29"/>
      <c r="YD18" s="29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3"/>
      <c r="YS18" s="33"/>
      <c r="YT18" s="33"/>
      <c r="YU18" s="33"/>
      <c r="YV18" s="33"/>
      <c r="YW18" s="33"/>
      <c r="YX18" s="33"/>
      <c r="YY18" s="33"/>
      <c r="YZ18" s="33"/>
      <c r="ZA18" s="33"/>
      <c r="ZB18" s="33"/>
      <c r="ZC18" s="33"/>
      <c r="ZD18" s="33"/>
      <c r="ZE18" s="33"/>
      <c r="ZF18" s="33"/>
      <c r="ZG18" s="33"/>
      <c r="ZH18" s="33"/>
      <c r="ZI18" s="33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3"/>
      <c r="AAB18" s="33"/>
      <c r="AAC18" s="33"/>
      <c r="AAD18" s="33"/>
      <c r="AAE18" s="33"/>
      <c r="AAF18" s="33"/>
      <c r="AAG18" s="33"/>
      <c r="AAH18" s="33"/>
      <c r="AAI18" s="33"/>
      <c r="AAJ18" s="30"/>
      <c r="AAK18" s="30"/>
      <c r="AAL18" s="30"/>
      <c r="AAM18" s="30"/>
      <c r="AAN18" s="29"/>
      <c r="AAO18" s="29"/>
      <c r="AAP18" s="29"/>
      <c r="AAQ18" s="29"/>
      <c r="AAR18" s="29"/>
      <c r="AAS18" s="29"/>
      <c r="AAT18" s="29"/>
      <c r="AAU18" s="29"/>
      <c r="AAV18" s="29"/>
      <c r="AAW18" s="29"/>
      <c r="AAX18" s="29"/>
      <c r="AAY18" s="29"/>
      <c r="AAZ18" s="29"/>
      <c r="ABA18" s="29"/>
      <c r="ABB18" s="29"/>
      <c r="ABC18" s="29"/>
      <c r="ABD18" s="29"/>
      <c r="ABE18" s="29"/>
      <c r="ABF18" s="29"/>
      <c r="ABG18" s="29"/>
      <c r="ABH18" s="29"/>
      <c r="ABI18" s="29"/>
      <c r="ABJ18" s="29"/>
      <c r="ABK18" s="29"/>
      <c r="ABL18" s="29"/>
      <c r="ABM18" s="29"/>
      <c r="ABN18" s="29"/>
      <c r="ABO18" s="29"/>
      <c r="ABP18" s="29"/>
      <c r="ABQ18" s="29"/>
      <c r="ABR18" s="29"/>
      <c r="ABS18" s="29"/>
      <c r="ABT18" s="29"/>
      <c r="ABU18" s="29"/>
      <c r="ABV18" s="29"/>
      <c r="ABW18" s="29"/>
      <c r="ABX18" s="29"/>
      <c r="ABY18" s="29"/>
      <c r="ABZ18" s="29"/>
      <c r="ACA18" s="29"/>
      <c r="ACB18" s="29"/>
      <c r="ACC18" s="29"/>
      <c r="ACD18" s="29"/>
      <c r="ACE18" s="29"/>
      <c r="ACF18" s="29"/>
      <c r="ACG18" s="29"/>
      <c r="ACH18" s="29"/>
      <c r="ACI18" s="29"/>
      <c r="ACJ18" s="29"/>
      <c r="ACK18" s="29"/>
      <c r="ACL18" s="29"/>
      <c r="ACM18" s="29"/>
      <c r="ACN18" s="29"/>
      <c r="ACO18" s="29"/>
      <c r="ACP18" s="29"/>
      <c r="ACQ18" s="29"/>
      <c r="ACR18" s="29"/>
      <c r="ACS18" s="29"/>
      <c r="ACT18" s="29"/>
      <c r="ACU18" s="29"/>
      <c r="ACV18" s="29"/>
      <c r="ACW18" s="29"/>
      <c r="ACX18" s="29"/>
      <c r="ACY18" s="29"/>
      <c r="ACZ18" s="29"/>
      <c r="ADA18" s="29"/>
      <c r="ADB18" s="29"/>
      <c r="ADC18" s="29"/>
      <c r="ADD18" s="29"/>
      <c r="ADE18" s="29"/>
      <c r="ADF18" s="29"/>
      <c r="ADG18" s="29"/>
      <c r="ADH18" s="29"/>
      <c r="ADI18" s="29"/>
      <c r="ADJ18" s="29"/>
      <c r="ADK18" s="29"/>
      <c r="ADL18" s="29"/>
      <c r="ADM18" s="29"/>
      <c r="ADN18" s="29"/>
      <c r="ADO18" s="29"/>
      <c r="ADP18" s="29"/>
      <c r="ADQ18" s="29"/>
      <c r="ADR18" s="29"/>
      <c r="ADS18" s="29"/>
      <c r="ADT18" s="29"/>
      <c r="ADU18" s="29"/>
      <c r="ADV18" s="29"/>
      <c r="ADW18" s="29"/>
      <c r="ADX18" s="29"/>
      <c r="ADY18" s="29"/>
      <c r="ADZ18" s="29"/>
      <c r="AEA18" s="29"/>
      <c r="AEB18" s="29"/>
      <c r="AEC18" s="29"/>
      <c r="AED18" s="29"/>
      <c r="AEE18" s="29"/>
      <c r="AEF18" s="29"/>
      <c r="AEG18" s="29"/>
      <c r="AEH18" s="29"/>
      <c r="AEI18" s="29"/>
      <c r="AEJ18" s="29"/>
      <c r="AEK18" s="29"/>
      <c r="AEL18" s="29"/>
      <c r="AEM18" s="29"/>
      <c r="AEN18" s="29"/>
      <c r="AEO18" s="29"/>
      <c r="AEP18" s="29"/>
      <c r="AEQ18" s="29"/>
      <c r="AER18" s="29"/>
      <c r="AES18" s="29"/>
      <c r="AET18" s="29"/>
      <c r="AEU18" s="29"/>
      <c r="AEV18" s="29"/>
      <c r="AEW18" s="29"/>
      <c r="AEX18" s="29"/>
      <c r="AEY18" s="29"/>
      <c r="AEZ18" s="29"/>
      <c r="AFA18" s="29"/>
      <c r="AFB18" s="29"/>
      <c r="AFC18" s="29"/>
      <c r="AFD18" s="29"/>
      <c r="AFE18" s="29"/>
      <c r="AFF18" s="29"/>
      <c r="AFG18" s="29"/>
      <c r="AFH18" s="29"/>
      <c r="AFI18" s="29"/>
      <c r="AFJ18" s="29"/>
      <c r="AFK18" s="29"/>
      <c r="AFL18" s="29"/>
      <c r="AFM18" s="29"/>
      <c r="AFN18" s="29"/>
      <c r="AFO18" s="29"/>
      <c r="AFP18" s="29"/>
      <c r="AFQ18" s="29"/>
      <c r="AFR18" s="29"/>
      <c r="AFS18" s="29"/>
      <c r="AFT18" s="29"/>
      <c r="AFU18" s="29" t="s">
        <v>77</v>
      </c>
      <c r="AFV18" s="29" t="s">
        <v>78</v>
      </c>
      <c r="AFW18" s="29" t="s">
        <v>79</v>
      </c>
      <c r="AFX18" s="29"/>
      <c r="AFY18" s="29"/>
      <c r="AFZ18" s="29"/>
      <c r="AGA18" s="29"/>
      <c r="AGB18" s="29"/>
      <c r="AGC18" s="29"/>
      <c r="AGD18" s="29"/>
      <c r="AGE18" s="29"/>
      <c r="AGF18" s="29" t="s">
        <v>77</v>
      </c>
      <c r="AGG18" s="29" t="s">
        <v>78</v>
      </c>
      <c r="AGH18" s="29" t="s">
        <v>79</v>
      </c>
      <c r="AGI18" s="29" t="s">
        <v>77</v>
      </c>
      <c r="AGJ18" s="29" t="s">
        <v>78</v>
      </c>
      <c r="AGK18" s="29" t="s">
        <v>79</v>
      </c>
      <c r="AGL18" s="29"/>
      <c r="AGM18" s="29"/>
    </row>
    <row r="19" spans="1:871" s="4" customFormat="1" ht="50.25" customHeight="1" x14ac:dyDescent="0.25">
      <c r="A19" s="30"/>
      <c r="B19" s="32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0"/>
      <c r="AJ19" s="30"/>
      <c r="AK19" s="30"/>
      <c r="AL19" s="30"/>
      <c r="AM19" s="30"/>
      <c r="AN19" s="30"/>
      <c r="AO19" s="30"/>
      <c r="AP19" s="30"/>
      <c r="AQ19" s="36" t="s">
        <v>68</v>
      </c>
      <c r="AR19" s="36" t="s">
        <v>69</v>
      </c>
      <c r="AS19" s="36" t="s">
        <v>70</v>
      </c>
      <c r="AT19" s="30"/>
      <c r="AU19" s="30"/>
      <c r="AV19" s="30"/>
      <c r="AW19" s="30"/>
      <c r="AX19" s="30"/>
      <c r="AY19" s="30"/>
      <c r="AZ19" s="33"/>
      <c r="BA19" s="33"/>
      <c r="BB19" s="33"/>
      <c r="BC19" s="33"/>
      <c r="BD19" s="33"/>
      <c r="BE19" s="33"/>
      <c r="BF19" s="33"/>
      <c r="BG19" s="33"/>
      <c r="BH19" s="33"/>
      <c r="BI19" s="30"/>
      <c r="BJ19" s="30"/>
      <c r="BK19" s="30"/>
      <c r="BL19" s="30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0"/>
      <c r="IS19" s="30"/>
      <c r="IT19" s="30"/>
      <c r="IU19" s="30"/>
      <c r="IV19" s="30"/>
      <c r="IW19" s="30"/>
      <c r="IX19" s="30"/>
      <c r="IY19" s="30"/>
      <c r="IZ19" s="36" t="s">
        <v>68</v>
      </c>
      <c r="JA19" s="36" t="s">
        <v>69</v>
      </c>
      <c r="JB19" s="36" t="s">
        <v>70</v>
      </c>
      <c r="JC19" s="30"/>
      <c r="JD19" s="30"/>
      <c r="JE19" s="30"/>
      <c r="JF19" s="30"/>
      <c r="JG19" s="30"/>
      <c r="JH19" s="30"/>
      <c r="JI19" s="33"/>
      <c r="JJ19" s="33"/>
      <c r="JK19" s="33"/>
      <c r="JL19" s="33"/>
      <c r="JM19" s="33"/>
      <c r="JN19" s="33"/>
      <c r="JO19" s="33"/>
      <c r="JP19" s="33"/>
      <c r="JQ19" s="33"/>
      <c r="JR19" s="30"/>
      <c r="JS19" s="30"/>
      <c r="JT19" s="30"/>
      <c r="JU19" s="30"/>
      <c r="JV19" s="29"/>
      <c r="JW19" s="29"/>
      <c r="JX19" s="29"/>
      <c r="JY19" s="29"/>
      <c r="JZ19" s="29"/>
      <c r="KA19" s="29"/>
      <c r="KB19" s="29"/>
      <c r="KC19" s="29"/>
      <c r="KD19" s="29"/>
      <c r="KE19" s="29"/>
      <c r="KF19" s="29"/>
      <c r="KG19" s="29"/>
      <c r="KH19" s="29"/>
      <c r="KI19" s="29"/>
      <c r="KJ19" s="29"/>
      <c r="KK19" s="29"/>
      <c r="KL19" s="29"/>
      <c r="KM19" s="29"/>
      <c r="KN19" s="29"/>
      <c r="KO19" s="29"/>
      <c r="KP19" s="29"/>
      <c r="KQ19" s="29"/>
      <c r="KR19" s="29"/>
      <c r="KS19" s="29"/>
      <c r="KT19" s="29"/>
      <c r="KU19" s="29"/>
      <c r="KV19" s="29"/>
      <c r="KW19" s="29"/>
      <c r="KX19" s="29"/>
      <c r="KY19" s="29"/>
      <c r="KZ19" s="29"/>
      <c r="LA19" s="29"/>
      <c r="LB19" s="29"/>
      <c r="LC19" s="29"/>
      <c r="LD19" s="29"/>
      <c r="LE19" s="29"/>
      <c r="LF19" s="29"/>
      <c r="LG19" s="29"/>
      <c r="LH19" s="29"/>
      <c r="LI19" s="29"/>
      <c r="LJ19" s="29"/>
      <c r="LK19" s="29"/>
      <c r="LL19" s="29"/>
      <c r="LM19" s="29"/>
      <c r="LN19" s="29"/>
      <c r="LO19" s="29"/>
      <c r="LP19" s="29"/>
      <c r="LQ19" s="29"/>
      <c r="LR19" s="29"/>
      <c r="LS19" s="29"/>
      <c r="LT19" s="29"/>
      <c r="LU19" s="29"/>
      <c r="LV19" s="29"/>
      <c r="LW19" s="29"/>
      <c r="LX19" s="29"/>
      <c r="LY19" s="29"/>
      <c r="LZ19" s="29"/>
      <c r="MA19" s="29"/>
      <c r="MB19" s="29"/>
      <c r="MC19" s="29"/>
      <c r="MD19" s="29"/>
      <c r="ME19" s="29"/>
      <c r="MF19" s="29"/>
      <c r="MG19" s="29"/>
      <c r="MH19" s="29"/>
      <c r="MI19" s="29"/>
      <c r="MJ19" s="29"/>
      <c r="MK19" s="29"/>
      <c r="ML19" s="29"/>
      <c r="MM19" s="29"/>
      <c r="MN19" s="29"/>
      <c r="MO19" s="29"/>
      <c r="MP19" s="29"/>
      <c r="MQ19" s="29"/>
      <c r="MR19" s="29"/>
      <c r="MS19" s="29"/>
      <c r="MT19" s="29"/>
      <c r="MU19" s="29"/>
      <c r="MV19" s="29"/>
      <c r="MW19" s="29"/>
      <c r="MX19" s="29"/>
      <c r="MY19" s="29"/>
      <c r="MZ19" s="29"/>
      <c r="NA19" s="29"/>
      <c r="NB19" s="29"/>
      <c r="NC19" s="29"/>
      <c r="ND19" s="29"/>
      <c r="NE19" s="29"/>
      <c r="NF19" s="29"/>
      <c r="NG19" s="29"/>
      <c r="NH19" s="29"/>
      <c r="NI19" s="29"/>
      <c r="NJ19" s="29"/>
      <c r="NK19" s="29"/>
      <c r="NL19" s="29"/>
      <c r="NM19" s="29"/>
      <c r="NN19" s="29"/>
      <c r="NO19" s="29"/>
      <c r="NP19" s="29"/>
      <c r="NQ19" s="29"/>
      <c r="NR19" s="29"/>
      <c r="NS19" s="29"/>
      <c r="NT19" s="29"/>
      <c r="NU19" s="29"/>
      <c r="NV19" s="29"/>
      <c r="NW19" s="29"/>
      <c r="NX19" s="29"/>
      <c r="NY19" s="29"/>
      <c r="NZ19" s="29"/>
      <c r="OA19" s="29"/>
      <c r="OB19" s="29"/>
      <c r="OC19" s="29"/>
      <c r="OD19" s="29"/>
      <c r="OE19" s="29"/>
      <c r="OF19" s="29"/>
      <c r="OG19" s="29"/>
      <c r="OH19" s="29"/>
      <c r="OI19" s="29"/>
      <c r="OJ19" s="29"/>
      <c r="OK19" s="29"/>
      <c r="OL19" s="29"/>
      <c r="OM19" s="29"/>
      <c r="ON19" s="29"/>
      <c r="OO19" s="29"/>
      <c r="OP19" s="29"/>
      <c r="OQ19" s="29"/>
      <c r="OR19" s="29"/>
      <c r="OS19" s="29"/>
      <c r="OT19" s="29"/>
      <c r="OU19" s="29"/>
      <c r="OV19" s="29"/>
      <c r="OW19" s="29"/>
      <c r="OX19" s="29"/>
      <c r="OY19" s="29"/>
      <c r="OZ19" s="29"/>
      <c r="PA19" s="29"/>
      <c r="PB19" s="29"/>
      <c r="PC19" s="29"/>
      <c r="PD19" s="29"/>
      <c r="PE19" s="29"/>
      <c r="PF19" s="29"/>
      <c r="PG19" s="29"/>
      <c r="PH19" s="29"/>
      <c r="PI19" s="29"/>
      <c r="PJ19" s="29"/>
      <c r="PK19" s="29"/>
      <c r="PL19" s="29"/>
      <c r="PM19" s="29"/>
      <c r="PN19" s="29"/>
      <c r="PO19" s="29"/>
      <c r="PP19" s="29"/>
      <c r="PQ19" s="29"/>
      <c r="PR19" s="29"/>
      <c r="PS19" s="29"/>
      <c r="PT19" s="29"/>
      <c r="PU19" s="29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0"/>
      <c r="RB19" s="30"/>
      <c r="RC19" s="30"/>
      <c r="RD19" s="30"/>
      <c r="RE19" s="30"/>
      <c r="RF19" s="30"/>
      <c r="RG19" s="30"/>
      <c r="RH19" s="30"/>
      <c r="RI19" s="36" t="s">
        <v>68</v>
      </c>
      <c r="RJ19" s="36" t="s">
        <v>69</v>
      </c>
      <c r="RK19" s="36" t="s">
        <v>70</v>
      </c>
      <c r="RL19" s="30"/>
      <c r="RM19" s="30"/>
      <c r="RN19" s="30"/>
      <c r="RO19" s="30"/>
      <c r="RP19" s="30"/>
      <c r="RQ19" s="30"/>
      <c r="RR19" s="33"/>
      <c r="RS19" s="33"/>
      <c r="RT19" s="33"/>
      <c r="RU19" s="33"/>
      <c r="RV19" s="33"/>
      <c r="RW19" s="33"/>
      <c r="RX19" s="33"/>
      <c r="RY19" s="33"/>
      <c r="RZ19" s="33"/>
      <c r="SA19" s="30"/>
      <c r="SB19" s="30"/>
      <c r="SC19" s="30"/>
      <c r="SD19" s="30"/>
      <c r="SE19" s="29"/>
      <c r="SF19" s="29"/>
      <c r="SG19" s="29"/>
      <c r="SH19" s="29"/>
      <c r="SI19" s="29"/>
      <c r="SJ19" s="29"/>
      <c r="SK19" s="29"/>
      <c r="SL19" s="29"/>
      <c r="SM19" s="29"/>
      <c r="SN19" s="29"/>
      <c r="SO19" s="29"/>
      <c r="SP19" s="29"/>
      <c r="SQ19" s="29"/>
      <c r="SR19" s="29"/>
      <c r="SS19" s="29"/>
      <c r="ST19" s="29"/>
      <c r="SU19" s="29"/>
      <c r="SV19" s="29"/>
      <c r="SW19" s="29"/>
      <c r="SX19" s="29"/>
      <c r="SY19" s="29"/>
      <c r="SZ19" s="29"/>
      <c r="TA19" s="29"/>
      <c r="TB19" s="29"/>
      <c r="TC19" s="29"/>
      <c r="TD19" s="29"/>
      <c r="TE19" s="29"/>
      <c r="TF19" s="29"/>
      <c r="TG19" s="29"/>
      <c r="TH19" s="29"/>
      <c r="TI19" s="29"/>
      <c r="TJ19" s="29"/>
      <c r="TK19" s="29"/>
      <c r="TL19" s="29"/>
      <c r="TM19" s="29"/>
      <c r="TN19" s="29"/>
      <c r="TO19" s="29"/>
      <c r="TP19" s="29"/>
      <c r="TQ19" s="29"/>
      <c r="TR19" s="29"/>
      <c r="TS19" s="29"/>
      <c r="TT19" s="29"/>
      <c r="TU19" s="29"/>
      <c r="TV19" s="29"/>
      <c r="TW19" s="29"/>
      <c r="TX19" s="29"/>
      <c r="TY19" s="29"/>
      <c r="TZ19" s="29"/>
      <c r="UA19" s="29"/>
      <c r="UB19" s="29"/>
      <c r="UC19" s="29"/>
      <c r="UD19" s="29"/>
      <c r="UE19" s="29"/>
      <c r="UF19" s="29"/>
      <c r="UG19" s="29"/>
      <c r="UH19" s="29"/>
      <c r="UI19" s="29"/>
      <c r="UJ19" s="29"/>
      <c r="UK19" s="29"/>
      <c r="UL19" s="29"/>
      <c r="UM19" s="29"/>
      <c r="UN19" s="29"/>
      <c r="UO19" s="29"/>
      <c r="UP19" s="29"/>
      <c r="UQ19" s="29"/>
      <c r="UR19" s="29"/>
      <c r="US19" s="29"/>
      <c r="UT19" s="29"/>
      <c r="UU19" s="29"/>
      <c r="UV19" s="29"/>
      <c r="UW19" s="29"/>
      <c r="UX19" s="29"/>
      <c r="UY19" s="29"/>
      <c r="UZ19" s="29"/>
      <c r="VA19" s="29"/>
      <c r="VB19" s="29"/>
      <c r="VC19" s="29"/>
      <c r="VD19" s="29"/>
      <c r="VE19" s="29"/>
      <c r="VF19" s="29"/>
      <c r="VG19" s="29"/>
      <c r="VH19" s="29"/>
      <c r="VI19" s="29"/>
      <c r="VJ19" s="29"/>
      <c r="VK19" s="29"/>
      <c r="VL19" s="29"/>
      <c r="VM19" s="29"/>
      <c r="VN19" s="29"/>
      <c r="VO19" s="29"/>
      <c r="VP19" s="29"/>
      <c r="VQ19" s="29"/>
      <c r="VR19" s="29"/>
      <c r="VS19" s="29"/>
      <c r="VT19" s="29"/>
      <c r="VU19" s="29"/>
      <c r="VV19" s="29"/>
      <c r="VW19" s="29"/>
      <c r="VX19" s="29"/>
      <c r="VY19" s="29"/>
      <c r="VZ19" s="29"/>
      <c r="WA19" s="29"/>
      <c r="WB19" s="29"/>
      <c r="WC19" s="29"/>
      <c r="WD19" s="29"/>
      <c r="WE19" s="29"/>
      <c r="WF19" s="29"/>
      <c r="WG19" s="29"/>
      <c r="WH19" s="29"/>
      <c r="WI19" s="29"/>
      <c r="WJ19" s="29"/>
      <c r="WK19" s="29"/>
      <c r="WL19" s="29"/>
      <c r="WM19" s="29"/>
      <c r="WN19" s="29"/>
      <c r="WO19" s="29"/>
      <c r="WP19" s="29"/>
      <c r="WQ19" s="29"/>
      <c r="WR19" s="29"/>
      <c r="WS19" s="29"/>
      <c r="WT19" s="29"/>
      <c r="WU19" s="29"/>
      <c r="WV19" s="29"/>
      <c r="WW19" s="29"/>
      <c r="WX19" s="29"/>
      <c r="WY19" s="29"/>
      <c r="WZ19" s="29"/>
      <c r="XA19" s="29"/>
      <c r="XB19" s="29"/>
      <c r="XC19" s="29"/>
      <c r="XD19" s="29"/>
      <c r="XE19" s="29"/>
      <c r="XF19" s="29"/>
      <c r="XG19" s="29"/>
      <c r="XH19" s="29"/>
      <c r="XI19" s="29"/>
      <c r="XJ19" s="29"/>
      <c r="XK19" s="29"/>
      <c r="XL19" s="29"/>
      <c r="XM19" s="29"/>
      <c r="XN19" s="29"/>
      <c r="XO19" s="29"/>
      <c r="XP19" s="29"/>
      <c r="XQ19" s="29"/>
      <c r="XR19" s="29"/>
      <c r="XS19" s="29"/>
      <c r="XT19" s="29"/>
      <c r="XU19" s="29"/>
      <c r="XV19" s="29"/>
      <c r="XW19" s="29"/>
      <c r="XX19" s="29"/>
      <c r="XY19" s="29"/>
      <c r="XZ19" s="29"/>
      <c r="YA19" s="29"/>
      <c r="YB19" s="29"/>
      <c r="YC19" s="29"/>
      <c r="YD19" s="29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0"/>
      <c r="ZK19" s="30"/>
      <c r="ZL19" s="30"/>
      <c r="ZM19" s="30"/>
      <c r="ZN19" s="30"/>
      <c r="ZO19" s="30"/>
      <c r="ZP19" s="30"/>
      <c r="ZQ19" s="30"/>
      <c r="ZR19" s="36" t="s">
        <v>68</v>
      </c>
      <c r="ZS19" s="36" t="s">
        <v>69</v>
      </c>
      <c r="ZT19" s="36" t="s">
        <v>70</v>
      </c>
      <c r="ZU19" s="30"/>
      <c r="ZV19" s="30"/>
      <c r="ZW19" s="30"/>
      <c r="ZX19" s="30"/>
      <c r="ZY19" s="30"/>
      <c r="ZZ19" s="30"/>
      <c r="AAA19" s="33"/>
      <c r="AAB19" s="33"/>
      <c r="AAC19" s="33"/>
      <c r="AAD19" s="33"/>
      <c r="AAE19" s="33"/>
      <c r="AAF19" s="33"/>
      <c r="AAG19" s="33"/>
      <c r="AAH19" s="33"/>
      <c r="AAI19" s="33"/>
      <c r="AAJ19" s="30"/>
      <c r="AAK19" s="30"/>
      <c r="AAL19" s="30"/>
      <c r="AAM19" s="30"/>
      <c r="AAN19" s="29"/>
      <c r="AAO19" s="29"/>
      <c r="AAP19" s="29"/>
      <c r="AAQ19" s="29"/>
      <c r="AAR19" s="29"/>
      <c r="AAS19" s="29"/>
      <c r="AAT19" s="29"/>
      <c r="AAU19" s="29"/>
      <c r="AAV19" s="29"/>
      <c r="AAW19" s="29"/>
      <c r="AAX19" s="29"/>
      <c r="AAY19" s="29"/>
      <c r="AAZ19" s="29"/>
      <c r="ABA19" s="29"/>
      <c r="ABB19" s="29"/>
      <c r="ABC19" s="29"/>
      <c r="ABD19" s="29"/>
      <c r="ABE19" s="29"/>
      <c r="ABF19" s="29"/>
      <c r="ABG19" s="29"/>
      <c r="ABH19" s="29"/>
      <c r="ABI19" s="29"/>
      <c r="ABJ19" s="29"/>
      <c r="ABK19" s="29"/>
      <c r="ABL19" s="29"/>
      <c r="ABM19" s="29"/>
      <c r="ABN19" s="29"/>
      <c r="ABO19" s="29"/>
      <c r="ABP19" s="29"/>
      <c r="ABQ19" s="29"/>
      <c r="ABR19" s="29"/>
      <c r="ABS19" s="29"/>
      <c r="ABT19" s="29"/>
      <c r="ABU19" s="29"/>
      <c r="ABV19" s="29"/>
      <c r="ABW19" s="29"/>
      <c r="ABX19" s="29"/>
      <c r="ABY19" s="29"/>
      <c r="ABZ19" s="29"/>
      <c r="ACA19" s="29"/>
      <c r="ACB19" s="29"/>
      <c r="ACC19" s="29"/>
      <c r="ACD19" s="29"/>
      <c r="ACE19" s="29"/>
      <c r="ACF19" s="29"/>
      <c r="ACG19" s="29"/>
      <c r="ACH19" s="29"/>
      <c r="ACI19" s="29"/>
      <c r="ACJ19" s="29"/>
      <c r="ACK19" s="29"/>
      <c r="ACL19" s="29"/>
      <c r="ACM19" s="29"/>
      <c r="ACN19" s="29"/>
      <c r="ACO19" s="29"/>
      <c r="ACP19" s="29"/>
      <c r="ACQ19" s="29"/>
      <c r="ACR19" s="29"/>
      <c r="ACS19" s="29"/>
      <c r="ACT19" s="29"/>
      <c r="ACU19" s="29"/>
      <c r="ACV19" s="29"/>
      <c r="ACW19" s="29"/>
      <c r="ACX19" s="29"/>
      <c r="ACY19" s="29"/>
      <c r="ACZ19" s="29"/>
      <c r="ADA19" s="29"/>
      <c r="ADB19" s="29"/>
      <c r="ADC19" s="29"/>
      <c r="ADD19" s="29"/>
      <c r="ADE19" s="29"/>
      <c r="ADF19" s="29"/>
      <c r="ADG19" s="29"/>
      <c r="ADH19" s="29"/>
      <c r="ADI19" s="29"/>
      <c r="ADJ19" s="29"/>
      <c r="ADK19" s="29"/>
      <c r="ADL19" s="29"/>
      <c r="ADM19" s="29"/>
      <c r="ADN19" s="29"/>
      <c r="ADO19" s="29"/>
      <c r="ADP19" s="29"/>
      <c r="ADQ19" s="29"/>
      <c r="ADR19" s="29"/>
      <c r="ADS19" s="29"/>
      <c r="ADT19" s="29"/>
      <c r="ADU19" s="29"/>
      <c r="ADV19" s="29"/>
      <c r="ADW19" s="29"/>
      <c r="ADX19" s="29"/>
      <c r="ADY19" s="29"/>
      <c r="ADZ19" s="29"/>
      <c r="AEA19" s="29"/>
      <c r="AEB19" s="29"/>
      <c r="AEC19" s="29"/>
      <c r="AED19" s="29"/>
      <c r="AEE19" s="29"/>
      <c r="AEF19" s="29"/>
      <c r="AEG19" s="29"/>
      <c r="AEH19" s="29"/>
      <c r="AEI19" s="29"/>
      <c r="AEJ19" s="29"/>
      <c r="AEK19" s="29"/>
      <c r="AEL19" s="29"/>
      <c r="AEM19" s="29"/>
      <c r="AEN19" s="29"/>
      <c r="AEO19" s="29"/>
      <c r="AEP19" s="29"/>
      <c r="AEQ19" s="29"/>
      <c r="AER19" s="29"/>
      <c r="AES19" s="29"/>
      <c r="AET19" s="29"/>
      <c r="AEU19" s="29"/>
      <c r="AEV19" s="29"/>
      <c r="AEW19" s="29"/>
      <c r="AEX19" s="29"/>
      <c r="AEY19" s="29"/>
      <c r="AEZ19" s="29"/>
      <c r="AFA19" s="29"/>
      <c r="AFB19" s="29"/>
      <c r="AFC19" s="29"/>
      <c r="AFD19" s="29"/>
      <c r="AFE19" s="29"/>
      <c r="AFF19" s="29"/>
      <c r="AFG19" s="29"/>
      <c r="AFH19" s="29"/>
      <c r="AFI19" s="29"/>
      <c r="AFJ19" s="29"/>
      <c r="AFK19" s="29"/>
      <c r="AFL19" s="29"/>
      <c r="AFM19" s="29"/>
      <c r="AFN19" s="29"/>
      <c r="AFO19" s="29"/>
      <c r="AFP19" s="29"/>
      <c r="AFQ19" s="29"/>
      <c r="AFR19" s="29"/>
      <c r="AFS19" s="29"/>
      <c r="AFT19" s="29"/>
      <c r="AFU19" s="29"/>
      <c r="AFV19" s="29"/>
      <c r="AFW19" s="29"/>
      <c r="AFX19" s="29"/>
      <c r="AFY19" s="29"/>
      <c r="AFZ19" s="29"/>
      <c r="AGA19" s="29"/>
      <c r="AGB19" s="29"/>
      <c r="AGC19" s="29"/>
      <c r="AGD19" s="29"/>
      <c r="AGE19" s="29"/>
      <c r="AGF19" s="29"/>
      <c r="AGG19" s="29"/>
      <c r="AGH19" s="29"/>
      <c r="AGI19" s="29"/>
      <c r="AGJ19" s="29"/>
      <c r="AGK19" s="29"/>
      <c r="AGL19" s="29"/>
      <c r="AGM19" s="29"/>
    </row>
    <row r="20" spans="1:871" s="4" customFormat="1" ht="136.9" customHeight="1" x14ac:dyDescent="0.25">
      <c r="A20" s="30"/>
      <c r="B20" s="32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0" t="s">
        <v>71</v>
      </c>
      <c r="AJ20" s="25" t="s">
        <v>72</v>
      </c>
      <c r="AK20" s="30" t="s">
        <v>71</v>
      </c>
      <c r="AL20" s="25" t="s">
        <v>72</v>
      </c>
      <c r="AM20" s="30" t="s">
        <v>71</v>
      </c>
      <c r="AN20" s="25" t="s">
        <v>72</v>
      </c>
      <c r="AO20" s="30" t="s">
        <v>71</v>
      </c>
      <c r="AP20" s="25" t="s">
        <v>72</v>
      </c>
      <c r="AQ20" s="36"/>
      <c r="AR20" s="36"/>
      <c r="AS20" s="36"/>
      <c r="AT20" s="30"/>
      <c r="AU20" s="30"/>
      <c r="AV20" s="30"/>
      <c r="AW20" s="30"/>
      <c r="AX20" s="30"/>
      <c r="AY20" s="30"/>
      <c r="AZ20" s="33"/>
      <c r="BA20" s="33"/>
      <c r="BB20" s="33"/>
      <c r="BC20" s="33"/>
      <c r="BD20" s="33"/>
      <c r="BE20" s="33"/>
      <c r="BF20" s="33"/>
      <c r="BG20" s="33"/>
      <c r="BH20" s="33"/>
      <c r="BI20" s="30" t="s">
        <v>71</v>
      </c>
      <c r="BJ20" s="25" t="s">
        <v>72</v>
      </c>
      <c r="BK20" s="30" t="s">
        <v>71</v>
      </c>
      <c r="BL20" s="25" t="s">
        <v>72</v>
      </c>
      <c r="BM20" s="29" t="s">
        <v>1</v>
      </c>
      <c r="BN20" s="29" t="s">
        <v>2</v>
      </c>
      <c r="BO20" s="29" t="s">
        <v>0</v>
      </c>
      <c r="BP20" s="29" t="s">
        <v>37</v>
      </c>
      <c r="BQ20" s="29"/>
      <c r="BR20" s="29"/>
      <c r="BS20" s="29" t="s">
        <v>14</v>
      </c>
      <c r="BT20" s="29" t="s">
        <v>18</v>
      </c>
      <c r="BU20" s="29" t="s">
        <v>20</v>
      </c>
      <c r="BV20" s="29" t="s">
        <v>15</v>
      </c>
      <c r="BW20" s="29" t="s">
        <v>19</v>
      </c>
      <c r="BX20" s="29" t="s">
        <v>16</v>
      </c>
      <c r="BY20" s="29" t="s">
        <v>21</v>
      </c>
      <c r="BZ20" s="29" t="s">
        <v>22</v>
      </c>
      <c r="CA20" s="29" t="s">
        <v>23</v>
      </c>
      <c r="CB20" s="29"/>
      <c r="CC20" s="29" t="s">
        <v>14</v>
      </c>
      <c r="CD20" s="29" t="s">
        <v>18</v>
      </c>
      <c r="CE20" s="29" t="s">
        <v>20</v>
      </c>
      <c r="CF20" s="29" t="s">
        <v>26</v>
      </c>
      <c r="CG20" s="29" t="s">
        <v>15</v>
      </c>
      <c r="CH20" s="29" t="s">
        <v>19</v>
      </c>
      <c r="CI20" s="29" t="s">
        <v>16</v>
      </c>
      <c r="CJ20" s="29" t="s">
        <v>21</v>
      </c>
      <c r="CK20" s="29" t="s">
        <v>27</v>
      </c>
      <c r="CL20" s="29" t="s">
        <v>22</v>
      </c>
      <c r="CM20" s="29" t="s">
        <v>23</v>
      </c>
      <c r="CN20" s="29"/>
      <c r="CO20" s="29"/>
      <c r="CP20" s="29"/>
      <c r="CQ20" s="29" t="s">
        <v>2</v>
      </c>
      <c r="CR20" s="29" t="s">
        <v>0</v>
      </c>
      <c r="CS20" s="29" t="s">
        <v>37</v>
      </c>
      <c r="CT20" s="29"/>
      <c r="CU20" s="29" t="s">
        <v>14</v>
      </c>
      <c r="CV20" s="29" t="s">
        <v>18</v>
      </c>
      <c r="CW20" s="29" t="s">
        <v>20</v>
      </c>
      <c r="CX20" s="29" t="s">
        <v>15</v>
      </c>
      <c r="CY20" s="29" t="s">
        <v>19</v>
      </c>
      <c r="CZ20" s="29" t="s">
        <v>16</v>
      </c>
      <c r="DA20" s="29" t="s">
        <v>21</v>
      </c>
      <c r="DB20" s="29" t="s">
        <v>22</v>
      </c>
      <c r="DC20" s="29" t="s">
        <v>23</v>
      </c>
      <c r="DD20" s="29"/>
      <c r="DE20" s="29" t="s">
        <v>14</v>
      </c>
      <c r="DF20" s="29" t="s">
        <v>18</v>
      </c>
      <c r="DG20" s="29" t="s">
        <v>20</v>
      </c>
      <c r="DH20" s="29" t="s">
        <v>26</v>
      </c>
      <c r="DI20" s="29" t="s">
        <v>15</v>
      </c>
      <c r="DJ20" s="29" t="s">
        <v>19</v>
      </c>
      <c r="DK20" s="29" t="s">
        <v>16</v>
      </c>
      <c r="DL20" s="29" t="s">
        <v>21</v>
      </c>
      <c r="DM20" s="29" t="s">
        <v>27</v>
      </c>
      <c r="DN20" s="29" t="s">
        <v>22</v>
      </c>
      <c r="DO20" s="29" t="s">
        <v>23</v>
      </c>
      <c r="DP20" s="29"/>
      <c r="DQ20" s="29" t="s">
        <v>2</v>
      </c>
      <c r="DR20" s="29" t="s">
        <v>0</v>
      </c>
      <c r="DS20" s="29" t="s">
        <v>14</v>
      </c>
      <c r="DT20" s="29" t="s">
        <v>18</v>
      </c>
      <c r="DU20" s="29" t="s">
        <v>20</v>
      </c>
      <c r="DV20" s="29" t="s">
        <v>15</v>
      </c>
      <c r="DW20" s="29" t="s">
        <v>19</v>
      </c>
      <c r="DX20" s="29" t="s">
        <v>16</v>
      </c>
      <c r="DY20" s="29" t="s">
        <v>21</v>
      </c>
      <c r="DZ20" s="29" t="s">
        <v>22</v>
      </c>
      <c r="EA20" s="29" t="s">
        <v>23</v>
      </c>
      <c r="EB20" s="29"/>
      <c r="EC20" s="29" t="s">
        <v>14</v>
      </c>
      <c r="ED20" s="29" t="s">
        <v>18</v>
      </c>
      <c r="EE20" s="29" t="s">
        <v>20</v>
      </c>
      <c r="EF20" s="29" t="s">
        <v>26</v>
      </c>
      <c r="EG20" s="29" t="s">
        <v>15</v>
      </c>
      <c r="EH20" s="29" t="s">
        <v>19</v>
      </c>
      <c r="EI20" s="29" t="s">
        <v>16</v>
      </c>
      <c r="EJ20" s="29" t="s">
        <v>21</v>
      </c>
      <c r="EK20" s="29" t="s">
        <v>27</v>
      </c>
      <c r="EL20" s="29" t="s">
        <v>22</v>
      </c>
      <c r="EM20" s="29" t="s">
        <v>23</v>
      </c>
      <c r="EN20" s="29" t="s">
        <v>2</v>
      </c>
      <c r="EO20" s="29" t="s">
        <v>0</v>
      </c>
      <c r="EP20" s="29" t="s">
        <v>37</v>
      </c>
      <c r="EQ20" s="29"/>
      <c r="ER20" s="29" t="s">
        <v>14</v>
      </c>
      <c r="ES20" s="29" t="s">
        <v>18</v>
      </c>
      <c r="ET20" s="29" t="s">
        <v>20</v>
      </c>
      <c r="EU20" s="29" t="s">
        <v>15</v>
      </c>
      <c r="EV20" s="29" t="s">
        <v>19</v>
      </c>
      <c r="EW20" s="29" t="s">
        <v>16</v>
      </c>
      <c r="EX20" s="29" t="s">
        <v>21</v>
      </c>
      <c r="EY20" s="29" t="s">
        <v>22</v>
      </c>
      <c r="EZ20" s="29" t="s">
        <v>23</v>
      </c>
      <c r="FA20" s="29"/>
      <c r="FB20" s="29" t="s">
        <v>14</v>
      </c>
      <c r="FC20" s="29" t="s">
        <v>18</v>
      </c>
      <c r="FD20" s="29" t="s">
        <v>20</v>
      </c>
      <c r="FE20" s="29" t="s">
        <v>26</v>
      </c>
      <c r="FF20" s="29" t="s">
        <v>15</v>
      </c>
      <c r="FG20" s="29" t="s">
        <v>19</v>
      </c>
      <c r="FH20" s="29" t="s">
        <v>16</v>
      </c>
      <c r="FI20" s="29" t="s">
        <v>21</v>
      </c>
      <c r="FJ20" s="29" t="s">
        <v>27</v>
      </c>
      <c r="FK20" s="29" t="s">
        <v>22</v>
      </c>
      <c r="FL20" s="29" t="s">
        <v>23</v>
      </c>
      <c r="FM20" s="29"/>
      <c r="FN20" s="29"/>
      <c r="FO20" s="29" t="s">
        <v>1</v>
      </c>
      <c r="FP20" s="29" t="s">
        <v>2</v>
      </c>
      <c r="FQ20" s="29" t="s">
        <v>0</v>
      </c>
      <c r="FR20" s="29" t="s">
        <v>37</v>
      </c>
      <c r="FS20" s="29"/>
      <c r="FT20" s="29"/>
      <c r="FU20" s="29" t="s">
        <v>14</v>
      </c>
      <c r="FV20" s="29" t="s">
        <v>18</v>
      </c>
      <c r="FW20" s="29" t="s">
        <v>20</v>
      </c>
      <c r="FX20" s="29" t="s">
        <v>15</v>
      </c>
      <c r="FY20" s="29" t="s">
        <v>19</v>
      </c>
      <c r="FZ20" s="29" t="s">
        <v>16</v>
      </c>
      <c r="GA20" s="29" t="s">
        <v>21</v>
      </c>
      <c r="GB20" s="29" t="s">
        <v>22</v>
      </c>
      <c r="GC20" s="29" t="s">
        <v>23</v>
      </c>
      <c r="GD20" s="29"/>
      <c r="GE20" s="29" t="s">
        <v>14</v>
      </c>
      <c r="GF20" s="29" t="s">
        <v>18</v>
      </c>
      <c r="GG20" s="29" t="s">
        <v>20</v>
      </c>
      <c r="GH20" s="29" t="s">
        <v>26</v>
      </c>
      <c r="GI20" s="29" t="s">
        <v>15</v>
      </c>
      <c r="GJ20" s="29" t="s">
        <v>19</v>
      </c>
      <c r="GK20" s="29" t="s">
        <v>16</v>
      </c>
      <c r="GL20" s="29" t="s">
        <v>21</v>
      </c>
      <c r="GM20" s="29" t="s">
        <v>27</v>
      </c>
      <c r="GN20" s="29" t="s">
        <v>22</v>
      </c>
      <c r="GO20" s="29" t="s">
        <v>23</v>
      </c>
      <c r="GP20" s="29"/>
      <c r="GQ20" s="29"/>
      <c r="GR20" s="29"/>
      <c r="GS20" s="29"/>
      <c r="GT20" s="29"/>
      <c r="GU20" s="29"/>
      <c r="GV20" s="37" t="s">
        <v>59</v>
      </c>
      <c r="GW20" s="37" t="s">
        <v>60</v>
      </c>
      <c r="GX20" s="37" t="s">
        <v>61</v>
      </c>
      <c r="GY20" s="37" t="s">
        <v>62</v>
      </c>
      <c r="GZ20" s="37" t="s">
        <v>63</v>
      </c>
      <c r="HA20" s="37" t="s">
        <v>64</v>
      </c>
      <c r="HB20" s="37" t="s">
        <v>65</v>
      </c>
      <c r="HC20" s="37" t="s">
        <v>66</v>
      </c>
      <c r="HD20" s="37" t="s">
        <v>67</v>
      </c>
      <c r="HE20" s="29"/>
      <c r="HF20" s="29"/>
      <c r="HG20" s="29"/>
      <c r="HH20" s="29"/>
      <c r="HI20" s="29"/>
      <c r="HJ20" s="29"/>
      <c r="HK20" s="29"/>
      <c r="HL20" s="29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0" t="s">
        <v>71</v>
      </c>
      <c r="IS20" s="25" t="s">
        <v>72</v>
      </c>
      <c r="IT20" s="30" t="s">
        <v>71</v>
      </c>
      <c r="IU20" s="25" t="s">
        <v>72</v>
      </c>
      <c r="IV20" s="30" t="s">
        <v>71</v>
      </c>
      <c r="IW20" s="25" t="s">
        <v>72</v>
      </c>
      <c r="IX20" s="30" t="s">
        <v>71</v>
      </c>
      <c r="IY20" s="25" t="s">
        <v>72</v>
      </c>
      <c r="IZ20" s="36"/>
      <c r="JA20" s="36"/>
      <c r="JB20" s="36"/>
      <c r="JC20" s="30"/>
      <c r="JD20" s="30"/>
      <c r="JE20" s="30"/>
      <c r="JF20" s="30"/>
      <c r="JG20" s="30"/>
      <c r="JH20" s="30"/>
      <c r="JI20" s="33"/>
      <c r="JJ20" s="33"/>
      <c r="JK20" s="33"/>
      <c r="JL20" s="33"/>
      <c r="JM20" s="33"/>
      <c r="JN20" s="33"/>
      <c r="JO20" s="33"/>
      <c r="JP20" s="33"/>
      <c r="JQ20" s="33"/>
      <c r="JR20" s="30" t="s">
        <v>71</v>
      </c>
      <c r="JS20" s="25" t="s">
        <v>72</v>
      </c>
      <c r="JT20" s="30" t="s">
        <v>71</v>
      </c>
      <c r="JU20" s="25" t="s">
        <v>72</v>
      </c>
      <c r="JV20" s="29" t="s">
        <v>1</v>
      </c>
      <c r="JW20" s="29" t="s">
        <v>2</v>
      </c>
      <c r="JX20" s="29" t="s">
        <v>0</v>
      </c>
      <c r="JY20" s="29" t="s">
        <v>37</v>
      </c>
      <c r="JZ20" s="29"/>
      <c r="KA20" s="29"/>
      <c r="KB20" s="29" t="s">
        <v>14</v>
      </c>
      <c r="KC20" s="29" t="s">
        <v>18</v>
      </c>
      <c r="KD20" s="29" t="s">
        <v>20</v>
      </c>
      <c r="KE20" s="29" t="s">
        <v>15</v>
      </c>
      <c r="KF20" s="29" t="s">
        <v>19</v>
      </c>
      <c r="KG20" s="29" t="s">
        <v>16</v>
      </c>
      <c r="KH20" s="29" t="s">
        <v>21</v>
      </c>
      <c r="KI20" s="29" t="s">
        <v>22</v>
      </c>
      <c r="KJ20" s="29" t="s">
        <v>23</v>
      </c>
      <c r="KK20" s="29"/>
      <c r="KL20" s="29" t="s">
        <v>14</v>
      </c>
      <c r="KM20" s="29" t="s">
        <v>18</v>
      </c>
      <c r="KN20" s="29" t="s">
        <v>20</v>
      </c>
      <c r="KO20" s="29" t="s">
        <v>26</v>
      </c>
      <c r="KP20" s="29" t="s">
        <v>15</v>
      </c>
      <c r="KQ20" s="29" t="s">
        <v>19</v>
      </c>
      <c r="KR20" s="29" t="s">
        <v>16</v>
      </c>
      <c r="KS20" s="29" t="s">
        <v>21</v>
      </c>
      <c r="KT20" s="29" t="s">
        <v>27</v>
      </c>
      <c r="KU20" s="29" t="s">
        <v>22</v>
      </c>
      <c r="KV20" s="29" t="s">
        <v>23</v>
      </c>
      <c r="KW20" s="29"/>
      <c r="KX20" s="29"/>
      <c r="KY20" s="29"/>
      <c r="KZ20" s="29" t="s">
        <v>2</v>
      </c>
      <c r="LA20" s="29" t="s">
        <v>0</v>
      </c>
      <c r="LB20" s="29" t="s">
        <v>37</v>
      </c>
      <c r="LC20" s="29"/>
      <c r="LD20" s="29" t="s">
        <v>14</v>
      </c>
      <c r="LE20" s="29" t="s">
        <v>18</v>
      </c>
      <c r="LF20" s="29" t="s">
        <v>20</v>
      </c>
      <c r="LG20" s="29" t="s">
        <v>15</v>
      </c>
      <c r="LH20" s="29" t="s">
        <v>19</v>
      </c>
      <c r="LI20" s="29" t="s">
        <v>16</v>
      </c>
      <c r="LJ20" s="29" t="s">
        <v>21</v>
      </c>
      <c r="LK20" s="29" t="s">
        <v>22</v>
      </c>
      <c r="LL20" s="29" t="s">
        <v>23</v>
      </c>
      <c r="LM20" s="29"/>
      <c r="LN20" s="29" t="s">
        <v>14</v>
      </c>
      <c r="LO20" s="29" t="s">
        <v>18</v>
      </c>
      <c r="LP20" s="29" t="s">
        <v>20</v>
      </c>
      <c r="LQ20" s="29" t="s">
        <v>26</v>
      </c>
      <c r="LR20" s="29" t="s">
        <v>15</v>
      </c>
      <c r="LS20" s="29" t="s">
        <v>19</v>
      </c>
      <c r="LT20" s="29" t="s">
        <v>16</v>
      </c>
      <c r="LU20" s="29" t="s">
        <v>21</v>
      </c>
      <c r="LV20" s="29" t="s">
        <v>27</v>
      </c>
      <c r="LW20" s="29" t="s">
        <v>22</v>
      </c>
      <c r="LX20" s="29" t="s">
        <v>23</v>
      </c>
      <c r="LY20" s="29"/>
      <c r="LZ20" s="29" t="s">
        <v>2</v>
      </c>
      <c r="MA20" s="29" t="s">
        <v>0</v>
      </c>
      <c r="MB20" s="29" t="s">
        <v>14</v>
      </c>
      <c r="MC20" s="29" t="s">
        <v>18</v>
      </c>
      <c r="MD20" s="29" t="s">
        <v>20</v>
      </c>
      <c r="ME20" s="29" t="s">
        <v>15</v>
      </c>
      <c r="MF20" s="29" t="s">
        <v>19</v>
      </c>
      <c r="MG20" s="29" t="s">
        <v>16</v>
      </c>
      <c r="MH20" s="29" t="s">
        <v>21</v>
      </c>
      <c r="MI20" s="29" t="s">
        <v>22</v>
      </c>
      <c r="MJ20" s="29" t="s">
        <v>23</v>
      </c>
      <c r="MK20" s="29"/>
      <c r="ML20" s="29" t="s">
        <v>14</v>
      </c>
      <c r="MM20" s="29" t="s">
        <v>18</v>
      </c>
      <c r="MN20" s="29" t="s">
        <v>20</v>
      </c>
      <c r="MO20" s="29" t="s">
        <v>26</v>
      </c>
      <c r="MP20" s="29" t="s">
        <v>15</v>
      </c>
      <c r="MQ20" s="29" t="s">
        <v>19</v>
      </c>
      <c r="MR20" s="29" t="s">
        <v>16</v>
      </c>
      <c r="MS20" s="29" t="s">
        <v>21</v>
      </c>
      <c r="MT20" s="29" t="s">
        <v>27</v>
      </c>
      <c r="MU20" s="29" t="s">
        <v>22</v>
      </c>
      <c r="MV20" s="29" t="s">
        <v>23</v>
      </c>
      <c r="MW20" s="29" t="s">
        <v>2</v>
      </c>
      <c r="MX20" s="29" t="s">
        <v>0</v>
      </c>
      <c r="MY20" s="29" t="s">
        <v>37</v>
      </c>
      <c r="MZ20" s="29"/>
      <c r="NA20" s="29" t="s">
        <v>14</v>
      </c>
      <c r="NB20" s="29" t="s">
        <v>18</v>
      </c>
      <c r="NC20" s="29" t="s">
        <v>20</v>
      </c>
      <c r="ND20" s="29" t="s">
        <v>15</v>
      </c>
      <c r="NE20" s="29" t="s">
        <v>19</v>
      </c>
      <c r="NF20" s="29" t="s">
        <v>16</v>
      </c>
      <c r="NG20" s="29" t="s">
        <v>21</v>
      </c>
      <c r="NH20" s="29" t="s">
        <v>22</v>
      </c>
      <c r="NI20" s="29" t="s">
        <v>23</v>
      </c>
      <c r="NJ20" s="29"/>
      <c r="NK20" s="29" t="s">
        <v>14</v>
      </c>
      <c r="NL20" s="29" t="s">
        <v>18</v>
      </c>
      <c r="NM20" s="29" t="s">
        <v>20</v>
      </c>
      <c r="NN20" s="29" t="s">
        <v>26</v>
      </c>
      <c r="NO20" s="29" t="s">
        <v>15</v>
      </c>
      <c r="NP20" s="29" t="s">
        <v>19</v>
      </c>
      <c r="NQ20" s="29" t="s">
        <v>16</v>
      </c>
      <c r="NR20" s="29" t="s">
        <v>21</v>
      </c>
      <c r="NS20" s="29" t="s">
        <v>27</v>
      </c>
      <c r="NT20" s="29" t="s">
        <v>22</v>
      </c>
      <c r="NU20" s="29" t="s">
        <v>23</v>
      </c>
      <c r="NV20" s="29"/>
      <c r="NW20" s="29"/>
      <c r="NX20" s="29" t="s">
        <v>1</v>
      </c>
      <c r="NY20" s="29" t="s">
        <v>2</v>
      </c>
      <c r="NZ20" s="29" t="s">
        <v>0</v>
      </c>
      <c r="OA20" s="29" t="s">
        <v>37</v>
      </c>
      <c r="OB20" s="29"/>
      <c r="OC20" s="29"/>
      <c r="OD20" s="29" t="s">
        <v>14</v>
      </c>
      <c r="OE20" s="29" t="s">
        <v>18</v>
      </c>
      <c r="OF20" s="29" t="s">
        <v>20</v>
      </c>
      <c r="OG20" s="29" t="s">
        <v>15</v>
      </c>
      <c r="OH20" s="29" t="s">
        <v>19</v>
      </c>
      <c r="OI20" s="29" t="s">
        <v>16</v>
      </c>
      <c r="OJ20" s="29" t="s">
        <v>21</v>
      </c>
      <c r="OK20" s="29" t="s">
        <v>22</v>
      </c>
      <c r="OL20" s="29" t="s">
        <v>23</v>
      </c>
      <c r="OM20" s="29"/>
      <c r="ON20" s="29" t="s">
        <v>14</v>
      </c>
      <c r="OO20" s="29" t="s">
        <v>18</v>
      </c>
      <c r="OP20" s="29" t="s">
        <v>20</v>
      </c>
      <c r="OQ20" s="29" t="s">
        <v>26</v>
      </c>
      <c r="OR20" s="29" t="s">
        <v>15</v>
      </c>
      <c r="OS20" s="29" t="s">
        <v>19</v>
      </c>
      <c r="OT20" s="29" t="s">
        <v>16</v>
      </c>
      <c r="OU20" s="29" t="s">
        <v>21</v>
      </c>
      <c r="OV20" s="29" t="s">
        <v>27</v>
      </c>
      <c r="OW20" s="29" t="s">
        <v>22</v>
      </c>
      <c r="OX20" s="29" t="s">
        <v>23</v>
      </c>
      <c r="OY20" s="29"/>
      <c r="OZ20" s="29"/>
      <c r="PA20" s="29"/>
      <c r="PB20" s="29"/>
      <c r="PC20" s="29"/>
      <c r="PD20" s="29"/>
      <c r="PE20" s="37" t="s">
        <v>59</v>
      </c>
      <c r="PF20" s="37" t="s">
        <v>60</v>
      </c>
      <c r="PG20" s="37" t="s">
        <v>61</v>
      </c>
      <c r="PH20" s="37" t="s">
        <v>62</v>
      </c>
      <c r="PI20" s="37" t="s">
        <v>63</v>
      </c>
      <c r="PJ20" s="37" t="s">
        <v>64</v>
      </c>
      <c r="PK20" s="37" t="s">
        <v>65</v>
      </c>
      <c r="PL20" s="37" t="s">
        <v>66</v>
      </c>
      <c r="PM20" s="37" t="s">
        <v>67</v>
      </c>
      <c r="PN20" s="29"/>
      <c r="PO20" s="29"/>
      <c r="PP20" s="29"/>
      <c r="PQ20" s="29"/>
      <c r="PR20" s="29"/>
      <c r="PS20" s="29"/>
      <c r="PT20" s="29"/>
      <c r="PU20" s="29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0" t="s">
        <v>71</v>
      </c>
      <c r="RB20" s="25" t="s">
        <v>72</v>
      </c>
      <c r="RC20" s="30" t="s">
        <v>71</v>
      </c>
      <c r="RD20" s="25" t="s">
        <v>72</v>
      </c>
      <c r="RE20" s="30" t="s">
        <v>71</v>
      </c>
      <c r="RF20" s="25" t="s">
        <v>72</v>
      </c>
      <c r="RG20" s="30" t="s">
        <v>71</v>
      </c>
      <c r="RH20" s="25" t="s">
        <v>72</v>
      </c>
      <c r="RI20" s="36"/>
      <c r="RJ20" s="36"/>
      <c r="RK20" s="36"/>
      <c r="RL20" s="30"/>
      <c r="RM20" s="30"/>
      <c r="RN20" s="30"/>
      <c r="RO20" s="30"/>
      <c r="RP20" s="30"/>
      <c r="RQ20" s="30"/>
      <c r="RR20" s="33"/>
      <c r="RS20" s="33"/>
      <c r="RT20" s="33"/>
      <c r="RU20" s="33"/>
      <c r="RV20" s="33"/>
      <c r="RW20" s="33"/>
      <c r="RX20" s="33"/>
      <c r="RY20" s="33"/>
      <c r="RZ20" s="33"/>
      <c r="SA20" s="30" t="s">
        <v>71</v>
      </c>
      <c r="SB20" s="25" t="s">
        <v>72</v>
      </c>
      <c r="SC20" s="30" t="s">
        <v>71</v>
      </c>
      <c r="SD20" s="25" t="s">
        <v>72</v>
      </c>
      <c r="SE20" s="29" t="s">
        <v>1</v>
      </c>
      <c r="SF20" s="29" t="s">
        <v>2</v>
      </c>
      <c r="SG20" s="29" t="s">
        <v>0</v>
      </c>
      <c r="SH20" s="29" t="s">
        <v>37</v>
      </c>
      <c r="SI20" s="29"/>
      <c r="SJ20" s="29"/>
      <c r="SK20" s="29" t="s">
        <v>14</v>
      </c>
      <c r="SL20" s="29" t="s">
        <v>18</v>
      </c>
      <c r="SM20" s="29" t="s">
        <v>20</v>
      </c>
      <c r="SN20" s="29" t="s">
        <v>15</v>
      </c>
      <c r="SO20" s="29" t="s">
        <v>19</v>
      </c>
      <c r="SP20" s="29" t="s">
        <v>16</v>
      </c>
      <c r="SQ20" s="29" t="s">
        <v>21</v>
      </c>
      <c r="SR20" s="29" t="s">
        <v>22</v>
      </c>
      <c r="SS20" s="29" t="s">
        <v>23</v>
      </c>
      <c r="ST20" s="29"/>
      <c r="SU20" s="29" t="s">
        <v>14</v>
      </c>
      <c r="SV20" s="29" t="s">
        <v>18</v>
      </c>
      <c r="SW20" s="29" t="s">
        <v>20</v>
      </c>
      <c r="SX20" s="29" t="s">
        <v>26</v>
      </c>
      <c r="SY20" s="29" t="s">
        <v>15</v>
      </c>
      <c r="SZ20" s="29" t="s">
        <v>19</v>
      </c>
      <c r="TA20" s="29" t="s">
        <v>16</v>
      </c>
      <c r="TB20" s="29" t="s">
        <v>21</v>
      </c>
      <c r="TC20" s="29" t="s">
        <v>27</v>
      </c>
      <c r="TD20" s="29" t="s">
        <v>22</v>
      </c>
      <c r="TE20" s="29" t="s">
        <v>23</v>
      </c>
      <c r="TF20" s="29"/>
      <c r="TG20" s="29"/>
      <c r="TH20" s="29"/>
      <c r="TI20" s="29" t="s">
        <v>2</v>
      </c>
      <c r="TJ20" s="29" t="s">
        <v>0</v>
      </c>
      <c r="TK20" s="29" t="s">
        <v>37</v>
      </c>
      <c r="TL20" s="29"/>
      <c r="TM20" s="29" t="s">
        <v>14</v>
      </c>
      <c r="TN20" s="29" t="s">
        <v>18</v>
      </c>
      <c r="TO20" s="29" t="s">
        <v>20</v>
      </c>
      <c r="TP20" s="29" t="s">
        <v>15</v>
      </c>
      <c r="TQ20" s="29" t="s">
        <v>19</v>
      </c>
      <c r="TR20" s="29" t="s">
        <v>16</v>
      </c>
      <c r="TS20" s="29" t="s">
        <v>21</v>
      </c>
      <c r="TT20" s="29" t="s">
        <v>22</v>
      </c>
      <c r="TU20" s="29" t="s">
        <v>23</v>
      </c>
      <c r="TV20" s="29"/>
      <c r="TW20" s="29" t="s">
        <v>14</v>
      </c>
      <c r="TX20" s="29" t="s">
        <v>18</v>
      </c>
      <c r="TY20" s="29" t="s">
        <v>20</v>
      </c>
      <c r="TZ20" s="29" t="s">
        <v>26</v>
      </c>
      <c r="UA20" s="29" t="s">
        <v>15</v>
      </c>
      <c r="UB20" s="29" t="s">
        <v>19</v>
      </c>
      <c r="UC20" s="29" t="s">
        <v>16</v>
      </c>
      <c r="UD20" s="29" t="s">
        <v>21</v>
      </c>
      <c r="UE20" s="29" t="s">
        <v>27</v>
      </c>
      <c r="UF20" s="29" t="s">
        <v>22</v>
      </c>
      <c r="UG20" s="29" t="s">
        <v>23</v>
      </c>
      <c r="UH20" s="29"/>
      <c r="UI20" s="29" t="s">
        <v>2</v>
      </c>
      <c r="UJ20" s="29" t="s">
        <v>0</v>
      </c>
      <c r="UK20" s="29" t="s">
        <v>14</v>
      </c>
      <c r="UL20" s="29" t="s">
        <v>18</v>
      </c>
      <c r="UM20" s="29" t="s">
        <v>20</v>
      </c>
      <c r="UN20" s="29" t="s">
        <v>15</v>
      </c>
      <c r="UO20" s="29" t="s">
        <v>19</v>
      </c>
      <c r="UP20" s="29" t="s">
        <v>16</v>
      </c>
      <c r="UQ20" s="29" t="s">
        <v>21</v>
      </c>
      <c r="UR20" s="29" t="s">
        <v>22</v>
      </c>
      <c r="US20" s="29" t="s">
        <v>23</v>
      </c>
      <c r="UT20" s="29"/>
      <c r="UU20" s="29" t="s">
        <v>14</v>
      </c>
      <c r="UV20" s="29" t="s">
        <v>18</v>
      </c>
      <c r="UW20" s="29" t="s">
        <v>20</v>
      </c>
      <c r="UX20" s="29" t="s">
        <v>26</v>
      </c>
      <c r="UY20" s="29" t="s">
        <v>15</v>
      </c>
      <c r="UZ20" s="29" t="s">
        <v>19</v>
      </c>
      <c r="VA20" s="29" t="s">
        <v>16</v>
      </c>
      <c r="VB20" s="29" t="s">
        <v>21</v>
      </c>
      <c r="VC20" s="29" t="s">
        <v>27</v>
      </c>
      <c r="VD20" s="29" t="s">
        <v>22</v>
      </c>
      <c r="VE20" s="29" t="s">
        <v>23</v>
      </c>
      <c r="VF20" s="29" t="s">
        <v>2</v>
      </c>
      <c r="VG20" s="29" t="s">
        <v>0</v>
      </c>
      <c r="VH20" s="29" t="s">
        <v>37</v>
      </c>
      <c r="VI20" s="29"/>
      <c r="VJ20" s="29" t="s">
        <v>14</v>
      </c>
      <c r="VK20" s="29" t="s">
        <v>18</v>
      </c>
      <c r="VL20" s="29" t="s">
        <v>20</v>
      </c>
      <c r="VM20" s="29" t="s">
        <v>15</v>
      </c>
      <c r="VN20" s="29" t="s">
        <v>19</v>
      </c>
      <c r="VO20" s="29" t="s">
        <v>16</v>
      </c>
      <c r="VP20" s="29" t="s">
        <v>21</v>
      </c>
      <c r="VQ20" s="29" t="s">
        <v>22</v>
      </c>
      <c r="VR20" s="29" t="s">
        <v>23</v>
      </c>
      <c r="VS20" s="29"/>
      <c r="VT20" s="29" t="s">
        <v>14</v>
      </c>
      <c r="VU20" s="29" t="s">
        <v>18</v>
      </c>
      <c r="VV20" s="29" t="s">
        <v>20</v>
      </c>
      <c r="VW20" s="29" t="s">
        <v>26</v>
      </c>
      <c r="VX20" s="29" t="s">
        <v>15</v>
      </c>
      <c r="VY20" s="29" t="s">
        <v>19</v>
      </c>
      <c r="VZ20" s="29" t="s">
        <v>16</v>
      </c>
      <c r="WA20" s="29" t="s">
        <v>21</v>
      </c>
      <c r="WB20" s="29" t="s">
        <v>27</v>
      </c>
      <c r="WC20" s="29" t="s">
        <v>22</v>
      </c>
      <c r="WD20" s="29" t="s">
        <v>23</v>
      </c>
      <c r="WE20" s="29"/>
      <c r="WF20" s="29"/>
      <c r="WG20" s="29" t="s">
        <v>1</v>
      </c>
      <c r="WH20" s="29" t="s">
        <v>2</v>
      </c>
      <c r="WI20" s="29" t="s">
        <v>0</v>
      </c>
      <c r="WJ20" s="29" t="s">
        <v>37</v>
      </c>
      <c r="WK20" s="29"/>
      <c r="WL20" s="29"/>
      <c r="WM20" s="29" t="s">
        <v>14</v>
      </c>
      <c r="WN20" s="29" t="s">
        <v>18</v>
      </c>
      <c r="WO20" s="29" t="s">
        <v>20</v>
      </c>
      <c r="WP20" s="29" t="s">
        <v>15</v>
      </c>
      <c r="WQ20" s="29" t="s">
        <v>19</v>
      </c>
      <c r="WR20" s="29" t="s">
        <v>16</v>
      </c>
      <c r="WS20" s="29" t="s">
        <v>21</v>
      </c>
      <c r="WT20" s="29" t="s">
        <v>22</v>
      </c>
      <c r="WU20" s="29" t="s">
        <v>23</v>
      </c>
      <c r="WV20" s="29"/>
      <c r="WW20" s="29" t="s">
        <v>14</v>
      </c>
      <c r="WX20" s="29" t="s">
        <v>18</v>
      </c>
      <c r="WY20" s="29" t="s">
        <v>20</v>
      </c>
      <c r="WZ20" s="29" t="s">
        <v>26</v>
      </c>
      <c r="XA20" s="29" t="s">
        <v>15</v>
      </c>
      <c r="XB20" s="29" t="s">
        <v>19</v>
      </c>
      <c r="XC20" s="29" t="s">
        <v>16</v>
      </c>
      <c r="XD20" s="29" t="s">
        <v>21</v>
      </c>
      <c r="XE20" s="29" t="s">
        <v>27</v>
      </c>
      <c r="XF20" s="29" t="s">
        <v>22</v>
      </c>
      <c r="XG20" s="29" t="s">
        <v>23</v>
      </c>
      <c r="XH20" s="29"/>
      <c r="XI20" s="29"/>
      <c r="XJ20" s="29"/>
      <c r="XK20" s="29"/>
      <c r="XL20" s="29"/>
      <c r="XM20" s="29"/>
      <c r="XN20" s="37" t="s">
        <v>59</v>
      </c>
      <c r="XO20" s="37" t="s">
        <v>60</v>
      </c>
      <c r="XP20" s="37" t="s">
        <v>61</v>
      </c>
      <c r="XQ20" s="37" t="s">
        <v>62</v>
      </c>
      <c r="XR20" s="37" t="s">
        <v>63</v>
      </c>
      <c r="XS20" s="37" t="s">
        <v>64</v>
      </c>
      <c r="XT20" s="37" t="s">
        <v>65</v>
      </c>
      <c r="XU20" s="37" t="s">
        <v>66</v>
      </c>
      <c r="XV20" s="37" t="s">
        <v>67</v>
      </c>
      <c r="XW20" s="29"/>
      <c r="XX20" s="29"/>
      <c r="XY20" s="29"/>
      <c r="XZ20" s="29"/>
      <c r="YA20" s="29"/>
      <c r="YB20" s="29"/>
      <c r="YC20" s="29"/>
      <c r="YD20" s="29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0" t="s">
        <v>71</v>
      </c>
      <c r="ZK20" s="25" t="s">
        <v>72</v>
      </c>
      <c r="ZL20" s="30" t="s">
        <v>71</v>
      </c>
      <c r="ZM20" s="25" t="s">
        <v>72</v>
      </c>
      <c r="ZN20" s="30" t="s">
        <v>71</v>
      </c>
      <c r="ZO20" s="25" t="s">
        <v>72</v>
      </c>
      <c r="ZP20" s="30" t="s">
        <v>71</v>
      </c>
      <c r="ZQ20" s="25" t="s">
        <v>72</v>
      </c>
      <c r="ZR20" s="36"/>
      <c r="ZS20" s="36"/>
      <c r="ZT20" s="36"/>
      <c r="ZU20" s="30"/>
      <c r="ZV20" s="30"/>
      <c r="ZW20" s="30"/>
      <c r="ZX20" s="30"/>
      <c r="ZY20" s="30"/>
      <c r="ZZ20" s="30"/>
      <c r="AAA20" s="33"/>
      <c r="AAB20" s="33"/>
      <c r="AAC20" s="33"/>
      <c r="AAD20" s="33"/>
      <c r="AAE20" s="33"/>
      <c r="AAF20" s="33"/>
      <c r="AAG20" s="33"/>
      <c r="AAH20" s="33"/>
      <c r="AAI20" s="33"/>
      <c r="AAJ20" s="30" t="s">
        <v>71</v>
      </c>
      <c r="AAK20" s="25" t="s">
        <v>72</v>
      </c>
      <c r="AAL20" s="30" t="s">
        <v>71</v>
      </c>
      <c r="AAM20" s="25" t="s">
        <v>72</v>
      </c>
      <c r="AAN20" s="29" t="s">
        <v>1</v>
      </c>
      <c r="AAO20" s="29" t="s">
        <v>2</v>
      </c>
      <c r="AAP20" s="29" t="s">
        <v>0</v>
      </c>
      <c r="AAQ20" s="29" t="s">
        <v>37</v>
      </c>
      <c r="AAR20" s="29"/>
      <c r="AAS20" s="29"/>
      <c r="AAT20" s="29" t="s">
        <v>14</v>
      </c>
      <c r="AAU20" s="29" t="s">
        <v>18</v>
      </c>
      <c r="AAV20" s="29" t="s">
        <v>20</v>
      </c>
      <c r="AAW20" s="29" t="s">
        <v>15</v>
      </c>
      <c r="AAX20" s="29" t="s">
        <v>19</v>
      </c>
      <c r="AAY20" s="29" t="s">
        <v>16</v>
      </c>
      <c r="AAZ20" s="29" t="s">
        <v>21</v>
      </c>
      <c r="ABA20" s="29" t="s">
        <v>22</v>
      </c>
      <c r="ABB20" s="29" t="s">
        <v>23</v>
      </c>
      <c r="ABC20" s="29"/>
      <c r="ABD20" s="29" t="s">
        <v>14</v>
      </c>
      <c r="ABE20" s="29" t="s">
        <v>18</v>
      </c>
      <c r="ABF20" s="29" t="s">
        <v>20</v>
      </c>
      <c r="ABG20" s="29" t="s">
        <v>26</v>
      </c>
      <c r="ABH20" s="29" t="s">
        <v>15</v>
      </c>
      <c r="ABI20" s="29" t="s">
        <v>19</v>
      </c>
      <c r="ABJ20" s="29" t="s">
        <v>16</v>
      </c>
      <c r="ABK20" s="29" t="s">
        <v>21</v>
      </c>
      <c r="ABL20" s="29" t="s">
        <v>27</v>
      </c>
      <c r="ABM20" s="29" t="s">
        <v>22</v>
      </c>
      <c r="ABN20" s="29" t="s">
        <v>23</v>
      </c>
      <c r="ABO20" s="29"/>
      <c r="ABP20" s="29"/>
      <c r="ABQ20" s="29"/>
      <c r="ABR20" s="29" t="s">
        <v>2</v>
      </c>
      <c r="ABS20" s="29" t="s">
        <v>0</v>
      </c>
      <c r="ABT20" s="29" t="s">
        <v>37</v>
      </c>
      <c r="ABU20" s="29"/>
      <c r="ABV20" s="29" t="s">
        <v>14</v>
      </c>
      <c r="ABW20" s="29" t="s">
        <v>18</v>
      </c>
      <c r="ABX20" s="29" t="s">
        <v>20</v>
      </c>
      <c r="ABY20" s="29" t="s">
        <v>15</v>
      </c>
      <c r="ABZ20" s="29" t="s">
        <v>19</v>
      </c>
      <c r="ACA20" s="29" t="s">
        <v>16</v>
      </c>
      <c r="ACB20" s="29" t="s">
        <v>21</v>
      </c>
      <c r="ACC20" s="29" t="s">
        <v>22</v>
      </c>
      <c r="ACD20" s="29" t="s">
        <v>23</v>
      </c>
      <c r="ACE20" s="29"/>
      <c r="ACF20" s="29" t="s">
        <v>14</v>
      </c>
      <c r="ACG20" s="29" t="s">
        <v>18</v>
      </c>
      <c r="ACH20" s="29" t="s">
        <v>20</v>
      </c>
      <c r="ACI20" s="29" t="s">
        <v>26</v>
      </c>
      <c r="ACJ20" s="29" t="s">
        <v>15</v>
      </c>
      <c r="ACK20" s="29" t="s">
        <v>19</v>
      </c>
      <c r="ACL20" s="29" t="s">
        <v>16</v>
      </c>
      <c r="ACM20" s="29" t="s">
        <v>21</v>
      </c>
      <c r="ACN20" s="29" t="s">
        <v>27</v>
      </c>
      <c r="ACO20" s="29" t="s">
        <v>22</v>
      </c>
      <c r="ACP20" s="29" t="s">
        <v>23</v>
      </c>
      <c r="ACQ20" s="29"/>
      <c r="ACR20" s="29" t="s">
        <v>2</v>
      </c>
      <c r="ACS20" s="29" t="s">
        <v>0</v>
      </c>
      <c r="ACT20" s="29" t="s">
        <v>14</v>
      </c>
      <c r="ACU20" s="29" t="s">
        <v>18</v>
      </c>
      <c r="ACV20" s="29" t="s">
        <v>20</v>
      </c>
      <c r="ACW20" s="29" t="s">
        <v>15</v>
      </c>
      <c r="ACX20" s="29" t="s">
        <v>19</v>
      </c>
      <c r="ACY20" s="29" t="s">
        <v>16</v>
      </c>
      <c r="ACZ20" s="29" t="s">
        <v>21</v>
      </c>
      <c r="ADA20" s="29" t="s">
        <v>22</v>
      </c>
      <c r="ADB20" s="29" t="s">
        <v>23</v>
      </c>
      <c r="ADC20" s="29"/>
      <c r="ADD20" s="29" t="s">
        <v>14</v>
      </c>
      <c r="ADE20" s="29" t="s">
        <v>18</v>
      </c>
      <c r="ADF20" s="29" t="s">
        <v>20</v>
      </c>
      <c r="ADG20" s="29" t="s">
        <v>26</v>
      </c>
      <c r="ADH20" s="29" t="s">
        <v>15</v>
      </c>
      <c r="ADI20" s="29" t="s">
        <v>19</v>
      </c>
      <c r="ADJ20" s="29" t="s">
        <v>16</v>
      </c>
      <c r="ADK20" s="29" t="s">
        <v>21</v>
      </c>
      <c r="ADL20" s="29" t="s">
        <v>27</v>
      </c>
      <c r="ADM20" s="29" t="s">
        <v>22</v>
      </c>
      <c r="ADN20" s="29" t="s">
        <v>23</v>
      </c>
      <c r="ADO20" s="29" t="s">
        <v>2</v>
      </c>
      <c r="ADP20" s="29" t="s">
        <v>0</v>
      </c>
      <c r="ADQ20" s="29" t="s">
        <v>37</v>
      </c>
      <c r="ADR20" s="29"/>
      <c r="ADS20" s="29" t="s">
        <v>14</v>
      </c>
      <c r="ADT20" s="29" t="s">
        <v>18</v>
      </c>
      <c r="ADU20" s="29" t="s">
        <v>20</v>
      </c>
      <c r="ADV20" s="29" t="s">
        <v>15</v>
      </c>
      <c r="ADW20" s="29" t="s">
        <v>19</v>
      </c>
      <c r="ADX20" s="29" t="s">
        <v>16</v>
      </c>
      <c r="ADY20" s="29" t="s">
        <v>21</v>
      </c>
      <c r="ADZ20" s="29" t="s">
        <v>22</v>
      </c>
      <c r="AEA20" s="29" t="s">
        <v>23</v>
      </c>
      <c r="AEB20" s="29"/>
      <c r="AEC20" s="29" t="s">
        <v>14</v>
      </c>
      <c r="AED20" s="29" t="s">
        <v>18</v>
      </c>
      <c r="AEE20" s="29" t="s">
        <v>20</v>
      </c>
      <c r="AEF20" s="29" t="s">
        <v>26</v>
      </c>
      <c r="AEG20" s="29" t="s">
        <v>15</v>
      </c>
      <c r="AEH20" s="29" t="s">
        <v>19</v>
      </c>
      <c r="AEI20" s="29" t="s">
        <v>16</v>
      </c>
      <c r="AEJ20" s="29" t="s">
        <v>21</v>
      </c>
      <c r="AEK20" s="29" t="s">
        <v>27</v>
      </c>
      <c r="AEL20" s="29" t="s">
        <v>22</v>
      </c>
      <c r="AEM20" s="29" t="s">
        <v>23</v>
      </c>
      <c r="AEN20" s="29"/>
      <c r="AEO20" s="29"/>
      <c r="AEP20" s="29" t="s">
        <v>1</v>
      </c>
      <c r="AEQ20" s="29" t="s">
        <v>2</v>
      </c>
      <c r="AER20" s="29" t="s">
        <v>0</v>
      </c>
      <c r="AES20" s="29" t="s">
        <v>37</v>
      </c>
      <c r="AET20" s="29"/>
      <c r="AEU20" s="29"/>
      <c r="AEV20" s="29" t="s">
        <v>14</v>
      </c>
      <c r="AEW20" s="29" t="s">
        <v>18</v>
      </c>
      <c r="AEX20" s="29" t="s">
        <v>20</v>
      </c>
      <c r="AEY20" s="29" t="s">
        <v>15</v>
      </c>
      <c r="AEZ20" s="29" t="s">
        <v>19</v>
      </c>
      <c r="AFA20" s="29" t="s">
        <v>16</v>
      </c>
      <c r="AFB20" s="29" t="s">
        <v>21</v>
      </c>
      <c r="AFC20" s="29" t="s">
        <v>22</v>
      </c>
      <c r="AFD20" s="29" t="s">
        <v>23</v>
      </c>
      <c r="AFE20" s="29"/>
      <c r="AFF20" s="29" t="s">
        <v>14</v>
      </c>
      <c r="AFG20" s="29" t="s">
        <v>18</v>
      </c>
      <c r="AFH20" s="29" t="s">
        <v>20</v>
      </c>
      <c r="AFI20" s="29" t="s">
        <v>26</v>
      </c>
      <c r="AFJ20" s="29" t="s">
        <v>15</v>
      </c>
      <c r="AFK20" s="29" t="s">
        <v>19</v>
      </c>
      <c r="AFL20" s="29" t="s">
        <v>16</v>
      </c>
      <c r="AFM20" s="29" t="s">
        <v>21</v>
      </c>
      <c r="AFN20" s="29" t="s">
        <v>27</v>
      </c>
      <c r="AFO20" s="29" t="s">
        <v>22</v>
      </c>
      <c r="AFP20" s="29" t="s">
        <v>23</v>
      </c>
      <c r="AFQ20" s="29"/>
      <c r="AFR20" s="29"/>
      <c r="AFS20" s="29"/>
      <c r="AFT20" s="29"/>
      <c r="AFU20" s="29"/>
      <c r="AFV20" s="29"/>
      <c r="AFW20" s="37" t="s">
        <v>59</v>
      </c>
      <c r="AFX20" s="37" t="s">
        <v>60</v>
      </c>
      <c r="AFY20" s="37" t="s">
        <v>61</v>
      </c>
      <c r="AFZ20" s="37" t="s">
        <v>62</v>
      </c>
      <c r="AGA20" s="37" t="s">
        <v>63</v>
      </c>
      <c r="AGB20" s="37" t="s">
        <v>64</v>
      </c>
      <c r="AGC20" s="37" t="s">
        <v>65</v>
      </c>
      <c r="AGD20" s="37" t="s">
        <v>66</v>
      </c>
      <c r="AGE20" s="37" t="s">
        <v>67</v>
      </c>
      <c r="AGF20" s="29"/>
      <c r="AGG20" s="29"/>
      <c r="AGH20" s="29"/>
      <c r="AGI20" s="29"/>
      <c r="AGJ20" s="29"/>
      <c r="AGK20" s="29"/>
      <c r="AGL20" s="29"/>
      <c r="AGM20" s="29"/>
    </row>
    <row r="21" spans="1:871" s="4" customFormat="1" ht="101.25" customHeight="1" x14ac:dyDescent="0.25">
      <c r="A21" s="30"/>
      <c r="B21" s="32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0"/>
      <c r="AJ21" s="25" t="s">
        <v>61</v>
      </c>
      <c r="AK21" s="30"/>
      <c r="AL21" s="25" t="s">
        <v>61</v>
      </c>
      <c r="AM21" s="30"/>
      <c r="AN21" s="25" t="s">
        <v>61</v>
      </c>
      <c r="AO21" s="30"/>
      <c r="AP21" s="25" t="s">
        <v>61</v>
      </c>
      <c r="AQ21" s="36"/>
      <c r="AR21" s="36"/>
      <c r="AS21" s="36"/>
      <c r="AT21" s="30"/>
      <c r="AU21" s="30"/>
      <c r="AV21" s="30"/>
      <c r="AW21" s="30"/>
      <c r="AX21" s="30"/>
      <c r="AY21" s="30"/>
      <c r="AZ21" s="33"/>
      <c r="BA21" s="33"/>
      <c r="BB21" s="33"/>
      <c r="BC21" s="33"/>
      <c r="BD21" s="33"/>
      <c r="BE21" s="33"/>
      <c r="BF21" s="33"/>
      <c r="BG21" s="33"/>
      <c r="BH21" s="33"/>
      <c r="BI21" s="30"/>
      <c r="BJ21" s="25" t="s">
        <v>61</v>
      </c>
      <c r="BK21" s="30"/>
      <c r="BL21" s="25" t="s">
        <v>61</v>
      </c>
      <c r="BM21" s="29"/>
      <c r="BN21" s="29"/>
      <c r="BO21" s="29"/>
      <c r="BP21" s="24" t="s">
        <v>1</v>
      </c>
      <c r="BQ21" s="24" t="s">
        <v>2</v>
      </c>
      <c r="BR21" s="24" t="s">
        <v>0</v>
      </c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4" t="s">
        <v>2</v>
      </c>
      <c r="CO21" s="24" t="s">
        <v>0</v>
      </c>
      <c r="CP21" s="24" t="s">
        <v>0</v>
      </c>
      <c r="CQ21" s="29"/>
      <c r="CR21" s="29"/>
      <c r="CS21" s="24" t="s">
        <v>2</v>
      </c>
      <c r="CT21" s="24" t="s">
        <v>0</v>
      </c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4" t="s">
        <v>0</v>
      </c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4" t="s">
        <v>2</v>
      </c>
      <c r="EQ21" s="24" t="s">
        <v>0</v>
      </c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4" t="s">
        <v>0</v>
      </c>
      <c r="FN21" s="24" t="s">
        <v>0</v>
      </c>
      <c r="FO21" s="29"/>
      <c r="FP21" s="29"/>
      <c r="FQ21" s="29"/>
      <c r="FR21" s="24" t="s">
        <v>1</v>
      </c>
      <c r="FS21" s="24" t="s">
        <v>2</v>
      </c>
      <c r="FT21" s="24" t="s">
        <v>0</v>
      </c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4" t="s">
        <v>2</v>
      </c>
      <c r="GQ21" s="24" t="s">
        <v>0</v>
      </c>
      <c r="GR21" s="24" t="s">
        <v>0</v>
      </c>
      <c r="GS21" s="29"/>
      <c r="GT21" s="29"/>
      <c r="GU21" s="29"/>
      <c r="GV21" s="37"/>
      <c r="GW21" s="37"/>
      <c r="GX21" s="37"/>
      <c r="GY21" s="37"/>
      <c r="GZ21" s="37"/>
      <c r="HA21" s="37"/>
      <c r="HB21" s="37"/>
      <c r="HC21" s="37"/>
      <c r="HD21" s="37"/>
      <c r="HE21" s="29"/>
      <c r="HF21" s="29"/>
      <c r="HG21" s="29"/>
      <c r="HH21" s="29"/>
      <c r="HI21" s="29"/>
      <c r="HJ21" s="29"/>
      <c r="HK21" s="29"/>
      <c r="HL21" s="29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0"/>
      <c r="IS21" s="25" t="s">
        <v>61</v>
      </c>
      <c r="IT21" s="30"/>
      <c r="IU21" s="25" t="s">
        <v>61</v>
      </c>
      <c r="IV21" s="30"/>
      <c r="IW21" s="25" t="s">
        <v>61</v>
      </c>
      <c r="IX21" s="30"/>
      <c r="IY21" s="25" t="s">
        <v>61</v>
      </c>
      <c r="IZ21" s="36"/>
      <c r="JA21" s="36"/>
      <c r="JB21" s="36"/>
      <c r="JC21" s="30"/>
      <c r="JD21" s="30"/>
      <c r="JE21" s="30"/>
      <c r="JF21" s="30"/>
      <c r="JG21" s="30"/>
      <c r="JH21" s="30"/>
      <c r="JI21" s="33"/>
      <c r="JJ21" s="33"/>
      <c r="JK21" s="33"/>
      <c r="JL21" s="33"/>
      <c r="JM21" s="33"/>
      <c r="JN21" s="33"/>
      <c r="JO21" s="33"/>
      <c r="JP21" s="33"/>
      <c r="JQ21" s="33"/>
      <c r="JR21" s="30"/>
      <c r="JS21" s="25" t="s">
        <v>61</v>
      </c>
      <c r="JT21" s="30"/>
      <c r="JU21" s="25" t="s">
        <v>61</v>
      </c>
      <c r="JV21" s="29"/>
      <c r="JW21" s="29"/>
      <c r="JX21" s="29"/>
      <c r="JY21" s="24" t="s">
        <v>1</v>
      </c>
      <c r="JZ21" s="24" t="s">
        <v>2</v>
      </c>
      <c r="KA21" s="24" t="s">
        <v>0</v>
      </c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4" t="s">
        <v>2</v>
      </c>
      <c r="KX21" s="24" t="s">
        <v>0</v>
      </c>
      <c r="KY21" s="24" t="s">
        <v>0</v>
      </c>
      <c r="KZ21" s="29"/>
      <c r="LA21" s="29"/>
      <c r="LB21" s="24" t="s">
        <v>2</v>
      </c>
      <c r="LC21" s="24" t="s">
        <v>0</v>
      </c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4" t="s">
        <v>0</v>
      </c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4" t="s">
        <v>2</v>
      </c>
      <c r="MZ21" s="24" t="s">
        <v>0</v>
      </c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4" t="s">
        <v>0</v>
      </c>
      <c r="NW21" s="24" t="s">
        <v>0</v>
      </c>
      <c r="NX21" s="29"/>
      <c r="NY21" s="29"/>
      <c r="NZ21" s="29"/>
      <c r="OA21" s="24" t="s">
        <v>1</v>
      </c>
      <c r="OB21" s="24" t="s">
        <v>2</v>
      </c>
      <c r="OC21" s="24" t="s">
        <v>0</v>
      </c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4" t="s">
        <v>2</v>
      </c>
      <c r="OZ21" s="24" t="s">
        <v>0</v>
      </c>
      <c r="PA21" s="24" t="s">
        <v>0</v>
      </c>
      <c r="PB21" s="29"/>
      <c r="PC21" s="29"/>
      <c r="PD21" s="29"/>
      <c r="PE21" s="37"/>
      <c r="PF21" s="37"/>
      <c r="PG21" s="37"/>
      <c r="PH21" s="37"/>
      <c r="PI21" s="37"/>
      <c r="PJ21" s="37"/>
      <c r="PK21" s="37"/>
      <c r="PL21" s="37"/>
      <c r="PM21" s="37"/>
      <c r="PN21" s="29"/>
      <c r="PO21" s="29"/>
      <c r="PP21" s="29"/>
      <c r="PQ21" s="29"/>
      <c r="PR21" s="29"/>
      <c r="PS21" s="29"/>
      <c r="PT21" s="29"/>
      <c r="PU21" s="29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0"/>
      <c r="RB21" s="25" t="s">
        <v>61</v>
      </c>
      <c r="RC21" s="30"/>
      <c r="RD21" s="25" t="s">
        <v>61</v>
      </c>
      <c r="RE21" s="30"/>
      <c r="RF21" s="25" t="s">
        <v>61</v>
      </c>
      <c r="RG21" s="30"/>
      <c r="RH21" s="25" t="s">
        <v>61</v>
      </c>
      <c r="RI21" s="36"/>
      <c r="RJ21" s="36"/>
      <c r="RK21" s="36"/>
      <c r="RL21" s="30"/>
      <c r="RM21" s="30"/>
      <c r="RN21" s="30"/>
      <c r="RO21" s="30"/>
      <c r="RP21" s="30"/>
      <c r="RQ21" s="30"/>
      <c r="RR21" s="33"/>
      <c r="RS21" s="33"/>
      <c r="RT21" s="33"/>
      <c r="RU21" s="33"/>
      <c r="RV21" s="33"/>
      <c r="RW21" s="33"/>
      <c r="RX21" s="33"/>
      <c r="RY21" s="33"/>
      <c r="RZ21" s="33"/>
      <c r="SA21" s="30"/>
      <c r="SB21" s="25" t="s">
        <v>61</v>
      </c>
      <c r="SC21" s="30"/>
      <c r="SD21" s="25" t="s">
        <v>61</v>
      </c>
      <c r="SE21" s="29"/>
      <c r="SF21" s="29"/>
      <c r="SG21" s="29"/>
      <c r="SH21" s="24" t="s">
        <v>1</v>
      </c>
      <c r="SI21" s="24" t="s">
        <v>2</v>
      </c>
      <c r="SJ21" s="24" t="s">
        <v>0</v>
      </c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4" t="s">
        <v>2</v>
      </c>
      <c r="TG21" s="24" t="s">
        <v>0</v>
      </c>
      <c r="TH21" s="24" t="s">
        <v>0</v>
      </c>
      <c r="TI21" s="29"/>
      <c r="TJ21" s="29"/>
      <c r="TK21" s="24" t="s">
        <v>2</v>
      </c>
      <c r="TL21" s="24" t="s">
        <v>0</v>
      </c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4" t="s">
        <v>0</v>
      </c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4" t="s">
        <v>2</v>
      </c>
      <c r="VI21" s="24" t="s">
        <v>0</v>
      </c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4" t="s">
        <v>0</v>
      </c>
      <c r="WF21" s="24" t="s">
        <v>0</v>
      </c>
      <c r="WG21" s="29"/>
      <c r="WH21" s="29"/>
      <c r="WI21" s="29"/>
      <c r="WJ21" s="24" t="s">
        <v>1</v>
      </c>
      <c r="WK21" s="24" t="s">
        <v>2</v>
      </c>
      <c r="WL21" s="24" t="s">
        <v>0</v>
      </c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4" t="s">
        <v>2</v>
      </c>
      <c r="XI21" s="24" t="s">
        <v>0</v>
      </c>
      <c r="XJ21" s="24" t="s">
        <v>0</v>
      </c>
      <c r="XK21" s="29"/>
      <c r="XL21" s="29"/>
      <c r="XM21" s="29"/>
      <c r="XN21" s="37"/>
      <c r="XO21" s="37"/>
      <c r="XP21" s="37"/>
      <c r="XQ21" s="37"/>
      <c r="XR21" s="37"/>
      <c r="XS21" s="37"/>
      <c r="XT21" s="37"/>
      <c r="XU21" s="37"/>
      <c r="XV21" s="37"/>
      <c r="XW21" s="29"/>
      <c r="XX21" s="29"/>
      <c r="XY21" s="29"/>
      <c r="XZ21" s="29"/>
      <c r="YA21" s="29"/>
      <c r="YB21" s="29"/>
      <c r="YC21" s="29"/>
      <c r="YD21" s="29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0"/>
      <c r="ZK21" s="25" t="s">
        <v>61</v>
      </c>
      <c r="ZL21" s="30"/>
      <c r="ZM21" s="25" t="s">
        <v>61</v>
      </c>
      <c r="ZN21" s="30"/>
      <c r="ZO21" s="25" t="s">
        <v>61</v>
      </c>
      <c r="ZP21" s="30"/>
      <c r="ZQ21" s="25" t="s">
        <v>61</v>
      </c>
      <c r="ZR21" s="36"/>
      <c r="ZS21" s="36"/>
      <c r="ZT21" s="36"/>
      <c r="ZU21" s="30"/>
      <c r="ZV21" s="30"/>
      <c r="ZW21" s="30"/>
      <c r="ZX21" s="30"/>
      <c r="ZY21" s="30"/>
      <c r="ZZ21" s="30"/>
      <c r="AAA21" s="33"/>
      <c r="AAB21" s="33"/>
      <c r="AAC21" s="33"/>
      <c r="AAD21" s="33"/>
      <c r="AAE21" s="33"/>
      <c r="AAF21" s="33"/>
      <c r="AAG21" s="33"/>
      <c r="AAH21" s="33"/>
      <c r="AAI21" s="33"/>
      <c r="AAJ21" s="30"/>
      <c r="AAK21" s="25" t="s">
        <v>61</v>
      </c>
      <c r="AAL21" s="30"/>
      <c r="AAM21" s="25" t="s">
        <v>61</v>
      </c>
      <c r="AAN21" s="29"/>
      <c r="AAO21" s="29"/>
      <c r="AAP21" s="29"/>
      <c r="AAQ21" s="24" t="s">
        <v>1</v>
      </c>
      <c r="AAR21" s="24" t="s">
        <v>2</v>
      </c>
      <c r="AAS21" s="24" t="s">
        <v>0</v>
      </c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4" t="s">
        <v>2</v>
      </c>
      <c r="ABP21" s="24" t="s">
        <v>0</v>
      </c>
      <c r="ABQ21" s="24" t="s">
        <v>0</v>
      </c>
      <c r="ABR21" s="29"/>
      <c r="ABS21" s="29"/>
      <c r="ABT21" s="24" t="s">
        <v>2</v>
      </c>
      <c r="ABU21" s="24" t="s">
        <v>0</v>
      </c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4" t="s">
        <v>0</v>
      </c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4" t="s">
        <v>2</v>
      </c>
      <c r="ADR21" s="24" t="s">
        <v>0</v>
      </c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4" t="s">
        <v>0</v>
      </c>
      <c r="AEO21" s="24" t="s">
        <v>0</v>
      </c>
      <c r="AEP21" s="29"/>
      <c r="AEQ21" s="29"/>
      <c r="AER21" s="29"/>
      <c r="AES21" s="24" t="s">
        <v>1</v>
      </c>
      <c r="AET21" s="24" t="s">
        <v>2</v>
      </c>
      <c r="AEU21" s="24" t="s">
        <v>0</v>
      </c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4" t="s">
        <v>2</v>
      </c>
      <c r="AFR21" s="24" t="s">
        <v>0</v>
      </c>
      <c r="AFS21" s="24" t="s">
        <v>0</v>
      </c>
      <c r="AFT21" s="29"/>
      <c r="AFU21" s="29"/>
      <c r="AFV21" s="29"/>
      <c r="AFW21" s="37"/>
      <c r="AFX21" s="37"/>
      <c r="AFY21" s="37"/>
      <c r="AFZ21" s="37"/>
      <c r="AGA21" s="37"/>
      <c r="AGB21" s="37"/>
      <c r="AGC21" s="37"/>
      <c r="AGD21" s="37"/>
      <c r="AGE21" s="37"/>
      <c r="AGF21" s="29"/>
      <c r="AGG21" s="29"/>
      <c r="AGH21" s="29"/>
      <c r="AGI21" s="29"/>
      <c r="AGJ21" s="29"/>
      <c r="AGK21" s="29"/>
      <c r="AGL21" s="29"/>
      <c r="AGM21" s="29"/>
    </row>
    <row r="22" spans="1:871" s="5" customFormat="1" ht="15.75" hidden="1" x14ac:dyDescent="0.25">
      <c r="A22" s="25">
        <v>1</v>
      </c>
      <c r="B22" s="26">
        <v>2</v>
      </c>
      <c r="C22" s="25">
        <v>3</v>
      </c>
      <c r="D22" s="25">
        <v>4</v>
      </c>
      <c r="E22" s="25">
        <v>5</v>
      </c>
      <c r="F22" s="25">
        <v>6</v>
      </c>
      <c r="G22" s="25">
        <v>7</v>
      </c>
      <c r="H22" s="25">
        <v>8</v>
      </c>
      <c r="I22" s="25">
        <v>9</v>
      </c>
      <c r="J22" s="25">
        <v>10</v>
      </c>
      <c r="K22" s="25">
        <v>11</v>
      </c>
      <c r="L22" s="25">
        <v>12</v>
      </c>
      <c r="M22" s="25">
        <v>13</v>
      </c>
      <c r="N22" s="25">
        <v>14</v>
      </c>
      <c r="O22" s="25">
        <v>15</v>
      </c>
      <c r="P22" s="25">
        <v>16</v>
      </c>
      <c r="Q22" s="25">
        <v>17</v>
      </c>
      <c r="R22" s="25">
        <v>18</v>
      </c>
      <c r="S22" s="25">
        <v>19</v>
      </c>
      <c r="T22" s="25">
        <v>20</v>
      </c>
      <c r="U22" s="25">
        <v>21</v>
      </c>
      <c r="V22" s="25">
        <v>22</v>
      </c>
      <c r="W22" s="25">
        <v>23</v>
      </c>
      <c r="X22" s="25">
        <v>24</v>
      </c>
      <c r="Y22" s="25">
        <v>25</v>
      </c>
      <c r="Z22" s="25">
        <v>26</v>
      </c>
      <c r="AA22" s="25">
        <v>27</v>
      </c>
      <c r="AB22" s="25">
        <v>28</v>
      </c>
      <c r="AC22" s="25">
        <v>29</v>
      </c>
      <c r="AD22" s="25">
        <v>30</v>
      </c>
      <c r="AE22" s="25">
        <v>31</v>
      </c>
      <c r="AF22" s="25">
        <v>32</v>
      </c>
      <c r="AG22" s="25">
        <v>33</v>
      </c>
      <c r="AH22" s="25">
        <v>34</v>
      </c>
      <c r="AI22" s="25">
        <v>35</v>
      </c>
      <c r="AJ22" s="25">
        <v>36</v>
      </c>
      <c r="AK22" s="25">
        <v>37</v>
      </c>
      <c r="AL22" s="25">
        <v>38</v>
      </c>
      <c r="AM22" s="25">
        <v>39</v>
      </c>
      <c r="AN22" s="25">
        <v>40</v>
      </c>
      <c r="AO22" s="25">
        <v>41</v>
      </c>
      <c r="AP22" s="25">
        <v>42</v>
      </c>
      <c r="AQ22" s="25">
        <v>43</v>
      </c>
      <c r="AR22" s="25">
        <v>44</v>
      </c>
      <c r="AS22" s="25">
        <v>45</v>
      </c>
      <c r="AT22" s="25">
        <v>46</v>
      </c>
      <c r="AU22" s="25">
        <v>47</v>
      </c>
      <c r="AV22" s="25">
        <v>48</v>
      </c>
      <c r="AW22" s="25">
        <v>49</v>
      </c>
      <c r="AX22" s="25">
        <v>50</v>
      </c>
      <c r="AY22" s="25">
        <v>51</v>
      </c>
      <c r="AZ22" s="25">
        <v>52</v>
      </c>
      <c r="BA22" s="25">
        <v>53</v>
      </c>
      <c r="BB22" s="25">
        <v>54</v>
      </c>
      <c r="BC22" s="25">
        <v>55</v>
      </c>
      <c r="BD22" s="25">
        <v>56</v>
      </c>
      <c r="BE22" s="25">
        <v>57</v>
      </c>
      <c r="BF22" s="25">
        <v>58</v>
      </c>
      <c r="BG22" s="25">
        <v>59</v>
      </c>
      <c r="BH22" s="25">
        <v>60</v>
      </c>
      <c r="BI22" s="25">
        <v>61</v>
      </c>
      <c r="BJ22" s="25">
        <v>62</v>
      </c>
      <c r="BK22" s="25">
        <v>63</v>
      </c>
      <c r="BL22" s="25">
        <v>64</v>
      </c>
      <c r="BM22" s="25">
        <v>65</v>
      </c>
      <c r="BN22" s="25">
        <v>66</v>
      </c>
      <c r="BO22" s="25">
        <v>67</v>
      </c>
      <c r="BP22" s="25">
        <v>68</v>
      </c>
      <c r="BQ22" s="25">
        <v>69</v>
      </c>
      <c r="BR22" s="25">
        <v>70</v>
      </c>
      <c r="BS22" s="25">
        <v>71</v>
      </c>
      <c r="BT22" s="25">
        <v>72</v>
      </c>
      <c r="BU22" s="25">
        <v>73</v>
      </c>
      <c r="BV22" s="25">
        <v>74</v>
      </c>
      <c r="BW22" s="25">
        <v>75</v>
      </c>
      <c r="BX22" s="25">
        <v>76</v>
      </c>
      <c r="BY22" s="25">
        <v>77</v>
      </c>
      <c r="BZ22" s="25">
        <v>78</v>
      </c>
      <c r="CA22" s="25">
        <v>79</v>
      </c>
      <c r="CB22" s="25">
        <v>80</v>
      </c>
      <c r="CC22" s="25">
        <v>81</v>
      </c>
      <c r="CD22" s="25">
        <v>82</v>
      </c>
      <c r="CE22" s="25">
        <v>83</v>
      </c>
      <c r="CF22" s="25">
        <v>84</v>
      </c>
      <c r="CG22" s="25">
        <v>85</v>
      </c>
      <c r="CH22" s="25">
        <v>86</v>
      </c>
      <c r="CI22" s="25">
        <v>87</v>
      </c>
      <c r="CJ22" s="25">
        <v>88</v>
      </c>
      <c r="CK22" s="25">
        <v>89</v>
      </c>
      <c r="CL22" s="25">
        <v>90</v>
      </c>
      <c r="CM22" s="25">
        <v>91</v>
      </c>
      <c r="CN22" s="25">
        <v>92</v>
      </c>
      <c r="CO22" s="25">
        <v>93</v>
      </c>
      <c r="CP22" s="25">
        <v>94</v>
      </c>
      <c r="CQ22" s="25">
        <v>95</v>
      </c>
      <c r="CR22" s="25">
        <v>96</v>
      </c>
      <c r="CS22" s="25">
        <v>97</v>
      </c>
      <c r="CT22" s="25">
        <v>98</v>
      </c>
      <c r="CU22" s="25">
        <v>99</v>
      </c>
      <c r="CV22" s="25">
        <v>100</v>
      </c>
      <c r="CW22" s="25">
        <v>101</v>
      </c>
      <c r="CX22" s="25">
        <v>102</v>
      </c>
      <c r="CY22" s="25">
        <v>103</v>
      </c>
      <c r="CZ22" s="25">
        <v>104</v>
      </c>
      <c r="DA22" s="25">
        <v>105</v>
      </c>
      <c r="DB22" s="25">
        <v>106</v>
      </c>
      <c r="DC22" s="25">
        <v>107</v>
      </c>
      <c r="DD22" s="25">
        <v>108</v>
      </c>
      <c r="DE22" s="25">
        <v>109</v>
      </c>
      <c r="DF22" s="25">
        <v>110</v>
      </c>
      <c r="DG22" s="25">
        <v>111</v>
      </c>
      <c r="DH22" s="25">
        <v>112</v>
      </c>
      <c r="DI22" s="25">
        <v>113</v>
      </c>
      <c r="DJ22" s="25">
        <v>114</v>
      </c>
      <c r="DK22" s="25">
        <v>115</v>
      </c>
      <c r="DL22" s="25">
        <v>116</v>
      </c>
      <c r="DM22" s="25">
        <v>117</v>
      </c>
      <c r="DN22" s="25">
        <v>118</v>
      </c>
      <c r="DO22" s="25">
        <v>119</v>
      </c>
      <c r="DP22" s="25">
        <v>120</v>
      </c>
      <c r="DQ22" s="25">
        <v>121</v>
      </c>
      <c r="DR22" s="25">
        <v>122</v>
      </c>
      <c r="DS22" s="25">
        <v>123</v>
      </c>
      <c r="DT22" s="25">
        <v>124</v>
      </c>
      <c r="DU22" s="25">
        <v>125</v>
      </c>
      <c r="DV22" s="25">
        <v>126</v>
      </c>
      <c r="DW22" s="25">
        <v>127</v>
      </c>
      <c r="DX22" s="25">
        <v>128</v>
      </c>
      <c r="DY22" s="25">
        <v>129</v>
      </c>
      <c r="DZ22" s="25">
        <v>130</v>
      </c>
      <c r="EA22" s="25">
        <v>131</v>
      </c>
      <c r="EB22" s="25">
        <v>132</v>
      </c>
      <c r="EC22" s="25">
        <v>133</v>
      </c>
      <c r="ED22" s="25">
        <v>134</v>
      </c>
      <c r="EE22" s="25">
        <v>135</v>
      </c>
      <c r="EF22" s="25">
        <v>136</v>
      </c>
      <c r="EG22" s="25">
        <v>137</v>
      </c>
      <c r="EH22" s="25">
        <v>138</v>
      </c>
      <c r="EI22" s="25">
        <v>139</v>
      </c>
      <c r="EJ22" s="25">
        <v>140</v>
      </c>
      <c r="EK22" s="25">
        <v>141</v>
      </c>
      <c r="EL22" s="25">
        <v>142</v>
      </c>
      <c r="EM22" s="25">
        <v>143</v>
      </c>
      <c r="EN22" s="25">
        <v>144</v>
      </c>
      <c r="EO22" s="25">
        <v>145</v>
      </c>
      <c r="EP22" s="25">
        <v>146</v>
      </c>
      <c r="EQ22" s="25">
        <v>147</v>
      </c>
      <c r="ER22" s="25">
        <v>148</v>
      </c>
      <c r="ES22" s="25">
        <v>149</v>
      </c>
      <c r="ET22" s="25">
        <v>150</v>
      </c>
      <c r="EU22" s="25">
        <v>151</v>
      </c>
      <c r="EV22" s="25">
        <v>152</v>
      </c>
      <c r="EW22" s="25">
        <v>153</v>
      </c>
      <c r="EX22" s="25">
        <v>154</v>
      </c>
      <c r="EY22" s="25">
        <v>155</v>
      </c>
      <c r="EZ22" s="25">
        <v>156</v>
      </c>
      <c r="FA22" s="25">
        <v>157</v>
      </c>
      <c r="FB22" s="25">
        <v>158</v>
      </c>
      <c r="FC22" s="25">
        <v>159</v>
      </c>
      <c r="FD22" s="25">
        <v>160</v>
      </c>
      <c r="FE22" s="25">
        <v>161</v>
      </c>
      <c r="FF22" s="25">
        <v>162</v>
      </c>
      <c r="FG22" s="25">
        <v>163</v>
      </c>
      <c r="FH22" s="25">
        <v>164</v>
      </c>
      <c r="FI22" s="25">
        <v>165</v>
      </c>
      <c r="FJ22" s="25">
        <v>166</v>
      </c>
      <c r="FK22" s="25">
        <v>167</v>
      </c>
      <c r="FL22" s="25">
        <v>168</v>
      </c>
      <c r="FM22" s="25">
        <v>169</v>
      </c>
      <c r="FN22" s="25">
        <v>170</v>
      </c>
      <c r="FO22" s="25">
        <v>171</v>
      </c>
      <c r="FP22" s="25">
        <v>172</v>
      </c>
      <c r="FQ22" s="25">
        <v>173</v>
      </c>
      <c r="FR22" s="25">
        <v>174</v>
      </c>
      <c r="FS22" s="25">
        <v>175</v>
      </c>
      <c r="FT22" s="25">
        <v>176</v>
      </c>
      <c r="FU22" s="25">
        <v>177</v>
      </c>
      <c r="FV22" s="25">
        <v>178</v>
      </c>
      <c r="FW22" s="25">
        <v>179</v>
      </c>
      <c r="FX22" s="25">
        <v>180</v>
      </c>
      <c r="FY22" s="25">
        <v>181</v>
      </c>
      <c r="FZ22" s="25">
        <v>182</v>
      </c>
      <c r="GA22" s="25">
        <v>183</v>
      </c>
      <c r="GB22" s="25">
        <v>184</v>
      </c>
      <c r="GC22" s="25">
        <v>185</v>
      </c>
      <c r="GD22" s="25">
        <v>186</v>
      </c>
      <c r="GE22" s="25">
        <v>187</v>
      </c>
      <c r="GF22" s="25">
        <v>188</v>
      </c>
      <c r="GG22" s="25">
        <v>189</v>
      </c>
      <c r="GH22" s="25">
        <v>190</v>
      </c>
      <c r="GI22" s="25">
        <v>191</v>
      </c>
      <c r="GJ22" s="25">
        <v>192</v>
      </c>
      <c r="GK22" s="25">
        <v>193</v>
      </c>
      <c r="GL22" s="25">
        <v>194</v>
      </c>
      <c r="GM22" s="25">
        <v>195</v>
      </c>
      <c r="GN22" s="25">
        <v>196</v>
      </c>
      <c r="GO22" s="25">
        <v>197</v>
      </c>
      <c r="GP22" s="25">
        <v>198</v>
      </c>
      <c r="GQ22" s="25">
        <v>199</v>
      </c>
      <c r="GR22" s="25">
        <v>200</v>
      </c>
      <c r="GS22" s="25">
        <v>201</v>
      </c>
      <c r="GT22" s="25">
        <v>202</v>
      </c>
      <c r="GU22" s="25">
        <v>203</v>
      </c>
      <c r="GV22" s="25">
        <v>204</v>
      </c>
      <c r="GW22" s="25">
        <v>205</v>
      </c>
      <c r="GX22" s="25">
        <v>206</v>
      </c>
      <c r="GY22" s="25">
        <v>207</v>
      </c>
      <c r="GZ22" s="25">
        <v>208</v>
      </c>
      <c r="HA22" s="25">
        <v>209</v>
      </c>
      <c r="HB22" s="25">
        <v>210</v>
      </c>
      <c r="HC22" s="25">
        <v>211</v>
      </c>
      <c r="HD22" s="25">
        <v>212</v>
      </c>
      <c r="HE22" s="25">
        <v>213</v>
      </c>
      <c r="HF22" s="25">
        <v>214</v>
      </c>
      <c r="HG22" s="25">
        <v>215</v>
      </c>
      <c r="HH22" s="25">
        <v>216</v>
      </c>
      <c r="HI22" s="25">
        <v>217</v>
      </c>
      <c r="HJ22" s="25">
        <v>218</v>
      </c>
      <c r="HK22" s="25">
        <v>219</v>
      </c>
      <c r="HL22" s="25">
        <v>220</v>
      </c>
      <c r="HM22" s="25">
        <v>221</v>
      </c>
      <c r="HN22" s="25">
        <v>222</v>
      </c>
      <c r="HO22" s="25">
        <v>223</v>
      </c>
      <c r="HP22" s="25">
        <v>224</v>
      </c>
      <c r="HQ22" s="25">
        <v>225</v>
      </c>
      <c r="HR22" s="25">
        <v>226</v>
      </c>
      <c r="HS22" s="25">
        <v>227</v>
      </c>
      <c r="HT22" s="25">
        <v>228</v>
      </c>
      <c r="HU22" s="25">
        <v>229</v>
      </c>
      <c r="HV22" s="25">
        <v>230</v>
      </c>
      <c r="HW22" s="25">
        <v>231</v>
      </c>
      <c r="HX22" s="25">
        <v>232</v>
      </c>
      <c r="HY22" s="25">
        <v>233</v>
      </c>
      <c r="HZ22" s="25">
        <v>234</v>
      </c>
      <c r="IA22" s="25">
        <v>235</v>
      </c>
      <c r="IB22" s="25">
        <v>236</v>
      </c>
      <c r="IC22" s="25">
        <v>237</v>
      </c>
      <c r="ID22" s="25">
        <v>238</v>
      </c>
      <c r="IE22" s="25">
        <v>239</v>
      </c>
      <c r="IF22" s="25">
        <v>240</v>
      </c>
      <c r="IG22" s="25">
        <v>241</v>
      </c>
      <c r="IH22" s="25">
        <v>242</v>
      </c>
      <c r="II22" s="25">
        <v>243</v>
      </c>
      <c r="IJ22" s="25">
        <v>244</v>
      </c>
      <c r="IK22" s="25">
        <v>245</v>
      </c>
      <c r="IL22" s="25">
        <v>246</v>
      </c>
      <c r="IM22" s="25">
        <v>247</v>
      </c>
      <c r="IN22" s="25">
        <v>248</v>
      </c>
      <c r="IO22" s="25">
        <v>249</v>
      </c>
      <c r="IP22" s="25">
        <v>250</v>
      </c>
      <c r="IQ22" s="25">
        <v>251</v>
      </c>
      <c r="IR22" s="25">
        <v>252</v>
      </c>
      <c r="IS22" s="25">
        <v>253</v>
      </c>
      <c r="IT22" s="25">
        <v>254</v>
      </c>
      <c r="IU22" s="25">
        <v>255</v>
      </c>
      <c r="IV22" s="25">
        <v>256</v>
      </c>
      <c r="IW22" s="25">
        <v>257</v>
      </c>
      <c r="IX22" s="25">
        <v>258</v>
      </c>
      <c r="IY22" s="25">
        <v>259</v>
      </c>
      <c r="IZ22" s="25">
        <v>260</v>
      </c>
      <c r="JA22" s="25">
        <v>261</v>
      </c>
      <c r="JB22" s="25">
        <v>262</v>
      </c>
      <c r="JC22" s="25">
        <v>263</v>
      </c>
      <c r="JD22" s="25">
        <v>264</v>
      </c>
      <c r="JE22" s="25">
        <v>265</v>
      </c>
      <c r="JF22" s="25">
        <v>266</v>
      </c>
      <c r="JG22" s="25">
        <v>267</v>
      </c>
      <c r="JH22" s="25">
        <v>268</v>
      </c>
      <c r="JI22" s="25">
        <v>269</v>
      </c>
      <c r="JJ22" s="25">
        <v>270</v>
      </c>
      <c r="JK22" s="25">
        <v>271</v>
      </c>
      <c r="JL22" s="25">
        <v>272</v>
      </c>
      <c r="JM22" s="25">
        <v>273</v>
      </c>
      <c r="JN22" s="25">
        <v>274</v>
      </c>
      <c r="JO22" s="25">
        <v>275</v>
      </c>
      <c r="JP22" s="25">
        <v>276</v>
      </c>
      <c r="JQ22" s="25">
        <v>277</v>
      </c>
      <c r="JR22" s="25">
        <v>278</v>
      </c>
      <c r="JS22" s="25">
        <v>279</v>
      </c>
      <c r="JT22" s="25">
        <v>280</v>
      </c>
      <c r="JU22" s="25">
        <v>281</v>
      </c>
      <c r="JV22" s="25">
        <v>282</v>
      </c>
      <c r="JW22" s="25">
        <v>283</v>
      </c>
      <c r="JX22" s="25">
        <v>284</v>
      </c>
      <c r="JY22" s="25">
        <v>285</v>
      </c>
      <c r="JZ22" s="25">
        <v>286</v>
      </c>
      <c r="KA22" s="25">
        <v>287</v>
      </c>
      <c r="KB22" s="25">
        <v>288</v>
      </c>
      <c r="KC22" s="25">
        <v>289</v>
      </c>
      <c r="KD22" s="25">
        <v>290</v>
      </c>
      <c r="KE22" s="25">
        <v>291</v>
      </c>
      <c r="KF22" s="25">
        <v>292</v>
      </c>
      <c r="KG22" s="25">
        <v>293</v>
      </c>
      <c r="KH22" s="25">
        <v>294</v>
      </c>
      <c r="KI22" s="25">
        <v>295</v>
      </c>
      <c r="KJ22" s="25">
        <v>296</v>
      </c>
      <c r="KK22" s="25">
        <v>297</v>
      </c>
      <c r="KL22" s="25">
        <v>298</v>
      </c>
      <c r="KM22" s="25">
        <v>299</v>
      </c>
      <c r="KN22" s="25">
        <v>300</v>
      </c>
      <c r="KO22" s="25">
        <v>301</v>
      </c>
      <c r="KP22" s="25">
        <v>302</v>
      </c>
      <c r="KQ22" s="25">
        <v>303</v>
      </c>
      <c r="KR22" s="25">
        <v>304</v>
      </c>
      <c r="KS22" s="25">
        <v>305</v>
      </c>
      <c r="KT22" s="25">
        <v>306</v>
      </c>
      <c r="KU22" s="25">
        <v>307</v>
      </c>
      <c r="KV22" s="25">
        <v>308</v>
      </c>
      <c r="KW22" s="25">
        <v>309</v>
      </c>
      <c r="KX22" s="25">
        <v>310</v>
      </c>
      <c r="KY22" s="25">
        <v>311</v>
      </c>
      <c r="KZ22" s="25">
        <v>312</v>
      </c>
      <c r="LA22" s="25">
        <v>313</v>
      </c>
      <c r="LB22" s="25">
        <v>314</v>
      </c>
      <c r="LC22" s="25">
        <v>315</v>
      </c>
      <c r="LD22" s="25">
        <v>316</v>
      </c>
      <c r="LE22" s="25">
        <v>317</v>
      </c>
      <c r="LF22" s="25">
        <v>318</v>
      </c>
      <c r="LG22" s="25">
        <v>319</v>
      </c>
      <c r="LH22" s="25">
        <v>320</v>
      </c>
      <c r="LI22" s="25">
        <v>321</v>
      </c>
      <c r="LJ22" s="25">
        <v>322</v>
      </c>
      <c r="LK22" s="25">
        <v>323</v>
      </c>
      <c r="LL22" s="25">
        <v>324</v>
      </c>
      <c r="LM22" s="25">
        <v>325</v>
      </c>
      <c r="LN22" s="25">
        <v>326</v>
      </c>
      <c r="LO22" s="25">
        <v>327</v>
      </c>
      <c r="LP22" s="25">
        <v>328</v>
      </c>
      <c r="LQ22" s="25">
        <v>329</v>
      </c>
      <c r="LR22" s="25">
        <v>330</v>
      </c>
      <c r="LS22" s="25">
        <v>331</v>
      </c>
      <c r="LT22" s="25">
        <v>332</v>
      </c>
      <c r="LU22" s="25">
        <v>333</v>
      </c>
      <c r="LV22" s="25">
        <v>334</v>
      </c>
      <c r="LW22" s="25">
        <v>335</v>
      </c>
      <c r="LX22" s="25">
        <v>336</v>
      </c>
      <c r="LY22" s="25">
        <v>337</v>
      </c>
      <c r="LZ22" s="25">
        <v>338</v>
      </c>
      <c r="MA22" s="25">
        <v>339</v>
      </c>
      <c r="MB22" s="25">
        <v>340</v>
      </c>
      <c r="MC22" s="25">
        <v>341</v>
      </c>
      <c r="MD22" s="25">
        <v>342</v>
      </c>
      <c r="ME22" s="25">
        <v>343</v>
      </c>
      <c r="MF22" s="25">
        <v>344</v>
      </c>
      <c r="MG22" s="25">
        <v>345</v>
      </c>
      <c r="MH22" s="25">
        <v>346</v>
      </c>
      <c r="MI22" s="25">
        <v>347</v>
      </c>
      <c r="MJ22" s="25">
        <v>348</v>
      </c>
      <c r="MK22" s="25">
        <v>349</v>
      </c>
      <c r="ML22" s="25">
        <v>350</v>
      </c>
      <c r="MM22" s="25">
        <v>351</v>
      </c>
      <c r="MN22" s="25">
        <v>352</v>
      </c>
      <c r="MO22" s="25">
        <v>353</v>
      </c>
      <c r="MP22" s="25">
        <v>354</v>
      </c>
      <c r="MQ22" s="25">
        <v>355</v>
      </c>
      <c r="MR22" s="25">
        <v>356</v>
      </c>
      <c r="MS22" s="25">
        <v>357</v>
      </c>
      <c r="MT22" s="25">
        <v>358</v>
      </c>
      <c r="MU22" s="25">
        <v>359</v>
      </c>
      <c r="MV22" s="25">
        <v>360</v>
      </c>
      <c r="MW22" s="25">
        <v>361</v>
      </c>
      <c r="MX22" s="25">
        <v>362</v>
      </c>
      <c r="MY22" s="25">
        <v>363</v>
      </c>
      <c r="MZ22" s="25">
        <v>364</v>
      </c>
      <c r="NA22" s="25">
        <v>365</v>
      </c>
      <c r="NB22" s="25">
        <v>366</v>
      </c>
      <c r="NC22" s="25">
        <v>367</v>
      </c>
      <c r="ND22" s="25">
        <v>368</v>
      </c>
      <c r="NE22" s="25">
        <v>369</v>
      </c>
      <c r="NF22" s="25">
        <v>370</v>
      </c>
      <c r="NG22" s="25">
        <v>371</v>
      </c>
      <c r="NH22" s="25">
        <v>372</v>
      </c>
      <c r="NI22" s="25">
        <v>373</v>
      </c>
      <c r="NJ22" s="25">
        <v>374</v>
      </c>
      <c r="NK22" s="25">
        <v>375</v>
      </c>
      <c r="NL22" s="25">
        <v>376</v>
      </c>
      <c r="NM22" s="25">
        <v>377</v>
      </c>
      <c r="NN22" s="25">
        <v>378</v>
      </c>
      <c r="NO22" s="25">
        <v>379</v>
      </c>
      <c r="NP22" s="25">
        <v>380</v>
      </c>
      <c r="NQ22" s="25">
        <v>381</v>
      </c>
      <c r="NR22" s="25">
        <v>382</v>
      </c>
      <c r="NS22" s="25">
        <v>383</v>
      </c>
      <c r="NT22" s="25">
        <v>384</v>
      </c>
      <c r="NU22" s="25">
        <v>385</v>
      </c>
      <c r="NV22" s="25">
        <v>386</v>
      </c>
      <c r="NW22" s="25">
        <v>387</v>
      </c>
      <c r="NX22" s="25">
        <v>388</v>
      </c>
      <c r="NY22" s="25">
        <v>389</v>
      </c>
      <c r="NZ22" s="25">
        <v>390</v>
      </c>
      <c r="OA22" s="25">
        <v>391</v>
      </c>
      <c r="OB22" s="25">
        <v>392</v>
      </c>
      <c r="OC22" s="25">
        <v>393</v>
      </c>
      <c r="OD22" s="25">
        <v>394</v>
      </c>
      <c r="OE22" s="25">
        <v>395</v>
      </c>
      <c r="OF22" s="25">
        <v>396</v>
      </c>
      <c r="OG22" s="25">
        <v>397</v>
      </c>
      <c r="OH22" s="25">
        <v>398</v>
      </c>
      <c r="OI22" s="25">
        <v>399</v>
      </c>
      <c r="OJ22" s="25">
        <v>400</v>
      </c>
      <c r="OK22" s="25">
        <v>401</v>
      </c>
      <c r="OL22" s="25">
        <v>402</v>
      </c>
      <c r="OM22" s="25">
        <v>403</v>
      </c>
      <c r="ON22" s="25">
        <v>404</v>
      </c>
      <c r="OO22" s="25">
        <v>405</v>
      </c>
      <c r="OP22" s="25">
        <v>406</v>
      </c>
      <c r="OQ22" s="25">
        <v>407</v>
      </c>
      <c r="OR22" s="25">
        <v>408</v>
      </c>
      <c r="OS22" s="25">
        <v>409</v>
      </c>
      <c r="OT22" s="25">
        <v>410</v>
      </c>
      <c r="OU22" s="25">
        <v>411</v>
      </c>
      <c r="OV22" s="25">
        <v>412</v>
      </c>
      <c r="OW22" s="25">
        <v>413</v>
      </c>
      <c r="OX22" s="25">
        <v>414</v>
      </c>
      <c r="OY22" s="25">
        <v>415</v>
      </c>
      <c r="OZ22" s="25">
        <v>416</v>
      </c>
      <c r="PA22" s="25">
        <v>417</v>
      </c>
      <c r="PB22" s="25">
        <v>418</v>
      </c>
      <c r="PC22" s="25">
        <v>419</v>
      </c>
      <c r="PD22" s="25">
        <v>420</v>
      </c>
      <c r="PE22" s="25">
        <v>421</v>
      </c>
      <c r="PF22" s="25">
        <v>422</v>
      </c>
      <c r="PG22" s="25">
        <v>423</v>
      </c>
      <c r="PH22" s="25">
        <v>424</v>
      </c>
      <c r="PI22" s="25">
        <v>425</v>
      </c>
      <c r="PJ22" s="25">
        <v>426</v>
      </c>
      <c r="PK22" s="25">
        <v>427</v>
      </c>
      <c r="PL22" s="25">
        <v>428</v>
      </c>
      <c r="PM22" s="25">
        <v>429</v>
      </c>
      <c r="PN22" s="25">
        <v>430</v>
      </c>
      <c r="PO22" s="25">
        <v>431</v>
      </c>
      <c r="PP22" s="25">
        <v>432</v>
      </c>
      <c r="PQ22" s="25">
        <v>433</v>
      </c>
      <c r="PR22" s="25">
        <v>434</v>
      </c>
      <c r="PS22" s="25">
        <v>435</v>
      </c>
      <c r="PT22" s="25">
        <v>436</v>
      </c>
      <c r="PU22" s="25">
        <v>437</v>
      </c>
      <c r="PV22" s="25">
        <v>438</v>
      </c>
      <c r="PW22" s="25">
        <v>439</v>
      </c>
      <c r="PX22" s="25">
        <v>440</v>
      </c>
      <c r="PY22" s="25">
        <v>441</v>
      </c>
      <c r="PZ22" s="25">
        <v>442</v>
      </c>
      <c r="QA22" s="25">
        <v>443</v>
      </c>
      <c r="QB22" s="25">
        <v>444</v>
      </c>
      <c r="QC22" s="25">
        <v>445</v>
      </c>
      <c r="QD22" s="25">
        <v>446</v>
      </c>
      <c r="QE22" s="25">
        <v>447</v>
      </c>
      <c r="QF22" s="25">
        <v>448</v>
      </c>
      <c r="QG22" s="25">
        <v>449</v>
      </c>
      <c r="QH22" s="25">
        <v>450</v>
      </c>
      <c r="QI22" s="25">
        <v>451</v>
      </c>
      <c r="QJ22" s="25">
        <v>452</v>
      </c>
      <c r="QK22" s="25">
        <v>453</v>
      </c>
      <c r="QL22" s="25">
        <v>454</v>
      </c>
      <c r="QM22" s="25">
        <v>455</v>
      </c>
      <c r="QN22" s="25">
        <v>456</v>
      </c>
      <c r="QO22" s="25">
        <v>457</v>
      </c>
      <c r="QP22" s="25">
        <v>458</v>
      </c>
      <c r="QQ22" s="25">
        <v>459</v>
      </c>
      <c r="QR22" s="25">
        <v>460</v>
      </c>
      <c r="QS22" s="25">
        <v>461</v>
      </c>
      <c r="QT22" s="25">
        <v>462</v>
      </c>
      <c r="QU22" s="25">
        <v>463</v>
      </c>
      <c r="QV22" s="25">
        <v>464</v>
      </c>
      <c r="QW22" s="25">
        <v>465</v>
      </c>
      <c r="QX22" s="25">
        <v>466</v>
      </c>
      <c r="QY22" s="25">
        <v>467</v>
      </c>
      <c r="QZ22" s="25">
        <v>468</v>
      </c>
      <c r="RA22" s="25">
        <v>469</v>
      </c>
      <c r="RB22" s="25">
        <v>470</v>
      </c>
      <c r="RC22" s="25">
        <v>471</v>
      </c>
      <c r="RD22" s="25">
        <v>472</v>
      </c>
      <c r="RE22" s="25">
        <v>473</v>
      </c>
      <c r="RF22" s="25">
        <v>474</v>
      </c>
      <c r="RG22" s="25">
        <v>475</v>
      </c>
      <c r="RH22" s="25">
        <v>476</v>
      </c>
      <c r="RI22" s="25">
        <v>477</v>
      </c>
      <c r="RJ22" s="25">
        <v>478</v>
      </c>
      <c r="RK22" s="25">
        <v>479</v>
      </c>
      <c r="RL22" s="25">
        <v>480</v>
      </c>
      <c r="RM22" s="25">
        <v>481</v>
      </c>
      <c r="RN22" s="25">
        <v>482</v>
      </c>
      <c r="RO22" s="25">
        <v>483</v>
      </c>
      <c r="RP22" s="25">
        <v>484</v>
      </c>
      <c r="RQ22" s="25">
        <v>485</v>
      </c>
      <c r="RR22" s="25">
        <v>486</v>
      </c>
      <c r="RS22" s="25">
        <v>487</v>
      </c>
      <c r="RT22" s="25">
        <v>488</v>
      </c>
      <c r="RU22" s="25">
        <v>489</v>
      </c>
      <c r="RV22" s="25">
        <v>490</v>
      </c>
      <c r="RW22" s="25">
        <v>491</v>
      </c>
      <c r="RX22" s="25">
        <v>492</v>
      </c>
      <c r="RY22" s="25">
        <v>493</v>
      </c>
      <c r="RZ22" s="25">
        <v>494</v>
      </c>
      <c r="SA22" s="25">
        <v>495</v>
      </c>
      <c r="SB22" s="25">
        <v>496</v>
      </c>
      <c r="SC22" s="25">
        <v>497</v>
      </c>
      <c r="SD22" s="25">
        <v>498</v>
      </c>
      <c r="SE22" s="25">
        <v>499</v>
      </c>
      <c r="SF22" s="25">
        <v>500</v>
      </c>
      <c r="SG22" s="25">
        <v>501</v>
      </c>
      <c r="SH22" s="25">
        <v>502</v>
      </c>
      <c r="SI22" s="25">
        <v>503</v>
      </c>
      <c r="SJ22" s="25">
        <v>504</v>
      </c>
      <c r="SK22" s="25">
        <v>505</v>
      </c>
      <c r="SL22" s="25">
        <v>506</v>
      </c>
      <c r="SM22" s="25">
        <v>507</v>
      </c>
      <c r="SN22" s="25">
        <v>508</v>
      </c>
      <c r="SO22" s="25">
        <v>509</v>
      </c>
      <c r="SP22" s="25">
        <v>510</v>
      </c>
      <c r="SQ22" s="25">
        <v>511</v>
      </c>
      <c r="SR22" s="25">
        <v>512</v>
      </c>
      <c r="SS22" s="25">
        <v>513</v>
      </c>
      <c r="ST22" s="25">
        <v>514</v>
      </c>
      <c r="SU22" s="25">
        <v>515</v>
      </c>
      <c r="SV22" s="25">
        <v>516</v>
      </c>
      <c r="SW22" s="25">
        <v>517</v>
      </c>
      <c r="SX22" s="25">
        <v>518</v>
      </c>
      <c r="SY22" s="25">
        <v>519</v>
      </c>
      <c r="SZ22" s="25">
        <v>520</v>
      </c>
      <c r="TA22" s="25">
        <v>521</v>
      </c>
      <c r="TB22" s="25">
        <v>522</v>
      </c>
      <c r="TC22" s="25">
        <v>523</v>
      </c>
      <c r="TD22" s="25">
        <v>524</v>
      </c>
      <c r="TE22" s="25">
        <v>525</v>
      </c>
      <c r="TF22" s="25">
        <v>526</v>
      </c>
      <c r="TG22" s="25">
        <v>527</v>
      </c>
      <c r="TH22" s="25">
        <v>528</v>
      </c>
      <c r="TI22" s="25">
        <v>529</v>
      </c>
      <c r="TJ22" s="25">
        <v>530</v>
      </c>
      <c r="TK22" s="25">
        <v>531</v>
      </c>
      <c r="TL22" s="25">
        <v>532</v>
      </c>
      <c r="TM22" s="25">
        <v>533</v>
      </c>
      <c r="TN22" s="25">
        <v>534</v>
      </c>
      <c r="TO22" s="25">
        <v>535</v>
      </c>
      <c r="TP22" s="25">
        <v>536</v>
      </c>
      <c r="TQ22" s="25">
        <v>537</v>
      </c>
      <c r="TR22" s="25">
        <v>538</v>
      </c>
      <c r="TS22" s="25">
        <v>539</v>
      </c>
      <c r="TT22" s="25">
        <v>540</v>
      </c>
      <c r="TU22" s="25">
        <v>541</v>
      </c>
      <c r="TV22" s="25">
        <v>542</v>
      </c>
      <c r="TW22" s="25">
        <v>543</v>
      </c>
      <c r="TX22" s="25">
        <v>544</v>
      </c>
      <c r="TY22" s="25">
        <v>545</v>
      </c>
      <c r="TZ22" s="25">
        <v>546</v>
      </c>
      <c r="UA22" s="25">
        <v>547</v>
      </c>
      <c r="UB22" s="25">
        <v>548</v>
      </c>
      <c r="UC22" s="25">
        <v>549</v>
      </c>
      <c r="UD22" s="25">
        <v>550</v>
      </c>
      <c r="UE22" s="25">
        <v>551</v>
      </c>
      <c r="UF22" s="25">
        <v>552</v>
      </c>
      <c r="UG22" s="25">
        <v>553</v>
      </c>
      <c r="UH22" s="25">
        <v>554</v>
      </c>
      <c r="UI22" s="25">
        <v>555</v>
      </c>
      <c r="UJ22" s="25">
        <v>556</v>
      </c>
      <c r="UK22" s="25">
        <v>557</v>
      </c>
      <c r="UL22" s="25">
        <v>558</v>
      </c>
      <c r="UM22" s="25">
        <v>559</v>
      </c>
      <c r="UN22" s="25">
        <v>560</v>
      </c>
      <c r="UO22" s="25">
        <v>561</v>
      </c>
      <c r="UP22" s="25">
        <v>562</v>
      </c>
      <c r="UQ22" s="25">
        <v>563</v>
      </c>
      <c r="UR22" s="25">
        <v>564</v>
      </c>
      <c r="US22" s="25">
        <v>565</v>
      </c>
      <c r="UT22" s="25">
        <v>566</v>
      </c>
      <c r="UU22" s="25">
        <v>567</v>
      </c>
      <c r="UV22" s="25">
        <v>568</v>
      </c>
      <c r="UW22" s="25">
        <v>569</v>
      </c>
      <c r="UX22" s="25">
        <v>570</v>
      </c>
      <c r="UY22" s="25">
        <v>571</v>
      </c>
      <c r="UZ22" s="25">
        <v>572</v>
      </c>
      <c r="VA22" s="25">
        <v>573</v>
      </c>
      <c r="VB22" s="25">
        <v>574</v>
      </c>
      <c r="VC22" s="25">
        <v>575</v>
      </c>
      <c r="VD22" s="25">
        <v>576</v>
      </c>
      <c r="VE22" s="25">
        <v>577</v>
      </c>
      <c r="VF22" s="25">
        <v>578</v>
      </c>
      <c r="VG22" s="25">
        <v>579</v>
      </c>
      <c r="VH22" s="25">
        <v>580</v>
      </c>
      <c r="VI22" s="25">
        <v>581</v>
      </c>
      <c r="VJ22" s="25">
        <v>582</v>
      </c>
      <c r="VK22" s="25">
        <v>583</v>
      </c>
      <c r="VL22" s="25">
        <v>584</v>
      </c>
      <c r="VM22" s="25">
        <v>585</v>
      </c>
      <c r="VN22" s="25">
        <v>586</v>
      </c>
      <c r="VO22" s="25">
        <v>587</v>
      </c>
      <c r="VP22" s="25">
        <v>588</v>
      </c>
      <c r="VQ22" s="25">
        <v>589</v>
      </c>
      <c r="VR22" s="25">
        <v>590</v>
      </c>
      <c r="VS22" s="25">
        <v>591</v>
      </c>
      <c r="VT22" s="25">
        <v>592</v>
      </c>
      <c r="VU22" s="25">
        <v>593</v>
      </c>
      <c r="VV22" s="25">
        <v>594</v>
      </c>
      <c r="VW22" s="25">
        <v>595</v>
      </c>
      <c r="VX22" s="25">
        <v>596</v>
      </c>
      <c r="VY22" s="25">
        <v>597</v>
      </c>
      <c r="VZ22" s="25">
        <v>598</v>
      </c>
      <c r="WA22" s="25">
        <v>599</v>
      </c>
      <c r="WB22" s="25">
        <v>600</v>
      </c>
      <c r="WC22" s="25">
        <v>601</v>
      </c>
      <c r="WD22" s="25">
        <v>602</v>
      </c>
      <c r="WE22" s="25">
        <v>603</v>
      </c>
      <c r="WF22" s="25">
        <v>604</v>
      </c>
      <c r="WG22" s="25">
        <v>605</v>
      </c>
      <c r="WH22" s="25">
        <v>606</v>
      </c>
      <c r="WI22" s="25">
        <v>607</v>
      </c>
      <c r="WJ22" s="25">
        <v>608</v>
      </c>
      <c r="WK22" s="25">
        <v>609</v>
      </c>
      <c r="WL22" s="25">
        <v>610</v>
      </c>
      <c r="WM22" s="25">
        <v>611</v>
      </c>
      <c r="WN22" s="25">
        <v>612</v>
      </c>
      <c r="WO22" s="25">
        <v>613</v>
      </c>
      <c r="WP22" s="25">
        <v>614</v>
      </c>
      <c r="WQ22" s="25">
        <v>615</v>
      </c>
      <c r="WR22" s="25">
        <v>616</v>
      </c>
      <c r="WS22" s="25">
        <v>617</v>
      </c>
      <c r="WT22" s="25">
        <v>618</v>
      </c>
      <c r="WU22" s="25">
        <v>619</v>
      </c>
      <c r="WV22" s="25">
        <v>620</v>
      </c>
      <c r="WW22" s="25">
        <v>621</v>
      </c>
      <c r="WX22" s="25">
        <v>622</v>
      </c>
      <c r="WY22" s="25">
        <v>623</v>
      </c>
      <c r="WZ22" s="25">
        <v>624</v>
      </c>
      <c r="XA22" s="25">
        <v>625</v>
      </c>
      <c r="XB22" s="25">
        <v>626</v>
      </c>
      <c r="XC22" s="25">
        <v>627</v>
      </c>
      <c r="XD22" s="25">
        <v>628</v>
      </c>
      <c r="XE22" s="25">
        <v>629</v>
      </c>
      <c r="XF22" s="25">
        <v>630</v>
      </c>
      <c r="XG22" s="25">
        <v>631</v>
      </c>
      <c r="XH22" s="25">
        <v>632</v>
      </c>
      <c r="XI22" s="25">
        <v>633</v>
      </c>
      <c r="XJ22" s="25">
        <v>634</v>
      </c>
      <c r="XK22" s="25">
        <v>635</v>
      </c>
      <c r="XL22" s="25">
        <v>636</v>
      </c>
      <c r="XM22" s="25">
        <v>637</v>
      </c>
      <c r="XN22" s="25">
        <v>638</v>
      </c>
      <c r="XO22" s="25">
        <v>639</v>
      </c>
      <c r="XP22" s="25">
        <v>640</v>
      </c>
      <c r="XQ22" s="25">
        <v>641</v>
      </c>
      <c r="XR22" s="25">
        <v>642</v>
      </c>
      <c r="XS22" s="25">
        <v>643</v>
      </c>
      <c r="XT22" s="25">
        <v>644</v>
      </c>
      <c r="XU22" s="25">
        <v>645</v>
      </c>
      <c r="XV22" s="25">
        <v>646</v>
      </c>
      <c r="XW22" s="25">
        <v>647</v>
      </c>
      <c r="XX22" s="25">
        <v>648</v>
      </c>
      <c r="XY22" s="25">
        <v>649</v>
      </c>
      <c r="XZ22" s="25">
        <v>650</v>
      </c>
      <c r="YA22" s="25">
        <v>651</v>
      </c>
      <c r="YB22" s="25">
        <v>652</v>
      </c>
      <c r="YC22" s="25">
        <v>653</v>
      </c>
      <c r="YD22" s="25">
        <v>654</v>
      </c>
      <c r="YE22" s="25">
        <v>655</v>
      </c>
      <c r="YF22" s="25">
        <v>656</v>
      </c>
      <c r="YG22" s="25">
        <v>657</v>
      </c>
      <c r="YH22" s="25">
        <v>658</v>
      </c>
      <c r="YI22" s="25">
        <v>659</v>
      </c>
      <c r="YJ22" s="25">
        <v>660</v>
      </c>
      <c r="YK22" s="25">
        <v>661</v>
      </c>
      <c r="YL22" s="25">
        <v>662</v>
      </c>
      <c r="YM22" s="25">
        <v>663</v>
      </c>
      <c r="YN22" s="25">
        <v>664</v>
      </c>
      <c r="YO22" s="25">
        <v>665</v>
      </c>
      <c r="YP22" s="25">
        <v>666</v>
      </c>
      <c r="YQ22" s="25">
        <v>667</v>
      </c>
      <c r="YR22" s="25">
        <v>668</v>
      </c>
      <c r="YS22" s="25">
        <v>669</v>
      </c>
      <c r="YT22" s="25">
        <v>670</v>
      </c>
      <c r="YU22" s="25">
        <v>671</v>
      </c>
      <c r="YV22" s="25">
        <v>672</v>
      </c>
      <c r="YW22" s="25">
        <v>673</v>
      </c>
      <c r="YX22" s="25">
        <v>674</v>
      </c>
      <c r="YY22" s="25">
        <v>675</v>
      </c>
      <c r="YZ22" s="25">
        <v>676</v>
      </c>
      <c r="ZA22" s="25">
        <v>677</v>
      </c>
      <c r="ZB22" s="25">
        <v>678</v>
      </c>
      <c r="ZC22" s="25">
        <v>679</v>
      </c>
      <c r="ZD22" s="25">
        <v>680</v>
      </c>
      <c r="ZE22" s="25">
        <v>681</v>
      </c>
      <c r="ZF22" s="25">
        <v>682</v>
      </c>
      <c r="ZG22" s="25">
        <v>683</v>
      </c>
      <c r="ZH22" s="25">
        <v>684</v>
      </c>
      <c r="ZI22" s="25">
        <v>685</v>
      </c>
      <c r="ZJ22" s="25">
        <v>686</v>
      </c>
      <c r="ZK22" s="25">
        <v>687</v>
      </c>
      <c r="ZL22" s="25">
        <v>688</v>
      </c>
      <c r="ZM22" s="25">
        <v>689</v>
      </c>
      <c r="ZN22" s="25">
        <v>690</v>
      </c>
      <c r="ZO22" s="25">
        <v>691</v>
      </c>
      <c r="ZP22" s="25">
        <v>692</v>
      </c>
      <c r="ZQ22" s="25">
        <v>693</v>
      </c>
      <c r="ZR22" s="25">
        <v>694</v>
      </c>
      <c r="ZS22" s="25">
        <v>695</v>
      </c>
      <c r="ZT22" s="25">
        <v>696</v>
      </c>
      <c r="ZU22" s="25">
        <v>697</v>
      </c>
      <c r="ZV22" s="25">
        <v>698</v>
      </c>
      <c r="ZW22" s="25">
        <v>699</v>
      </c>
      <c r="ZX22" s="25">
        <v>700</v>
      </c>
      <c r="ZY22" s="25">
        <v>701</v>
      </c>
      <c r="ZZ22" s="25">
        <v>702</v>
      </c>
      <c r="AAA22" s="25">
        <v>703</v>
      </c>
      <c r="AAB22" s="25">
        <v>704</v>
      </c>
      <c r="AAC22" s="25">
        <v>705</v>
      </c>
      <c r="AAD22" s="25">
        <v>706</v>
      </c>
      <c r="AAE22" s="25">
        <v>707</v>
      </c>
      <c r="AAF22" s="25">
        <v>708</v>
      </c>
      <c r="AAG22" s="25">
        <v>709</v>
      </c>
      <c r="AAH22" s="25">
        <v>710</v>
      </c>
      <c r="AAI22" s="25">
        <v>711</v>
      </c>
      <c r="AAJ22" s="25">
        <v>712</v>
      </c>
      <c r="AAK22" s="25">
        <v>713</v>
      </c>
      <c r="AAL22" s="25">
        <v>714</v>
      </c>
      <c r="AAM22" s="25">
        <v>715</v>
      </c>
      <c r="AAN22" s="25">
        <v>716</v>
      </c>
      <c r="AAO22" s="25">
        <v>717</v>
      </c>
      <c r="AAP22" s="25">
        <v>718</v>
      </c>
      <c r="AAQ22" s="25">
        <v>719</v>
      </c>
      <c r="AAR22" s="25">
        <v>720</v>
      </c>
      <c r="AAS22" s="25">
        <v>721</v>
      </c>
      <c r="AAT22" s="25">
        <v>722</v>
      </c>
      <c r="AAU22" s="25">
        <v>723</v>
      </c>
      <c r="AAV22" s="25">
        <v>724</v>
      </c>
      <c r="AAW22" s="25">
        <v>725</v>
      </c>
      <c r="AAX22" s="25">
        <v>726</v>
      </c>
      <c r="AAY22" s="25">
        <v>727</v>
      </c>
      <c r="AAZ22" s="25">
        <v>728</v>
      </c>
      <c r="ABA22" s="25">
        <v>729</v>
      </c>
      <c r="ABB22" s="25">
        <v>730</v>
      </c>
      <c r="ABC22" s="25">
        <v>731</v>
      </c>
      <c r="ABD22" s="25">
        <v>732</v>
      </c>
      <c r="ABE22" s="25">
        <v>733</v>
      </c>
      <c r="ABF22" s="25">
        <v>734</v>
      </c>
      <c r="ABG22" s="25">
        <v>735</v>
      </c>
      <c r="ABH22" s="25">
        <v>736</v>
      </c>
      <c r="ABI22" s="25">
        <v>737</v>
      </c>
      <c r="ABJ22" s="25">
        <v>738</v>
      </c>
      <c r="ABK22" s="25">
        <v>739</v>
      </c>
      <c r="ABL22" s="25">
        <v>740</v>
      </c>
      <c r="ABM22" s="25">
        <v>741</v>
      </c>
      <c r="ABN22" s="25">
        <v>742</v>
      </c>
      <c r="ABO22" s="25">
        <v>743</v>
      </c>
      <c r="ABP22" s="25">
        <v>744</v>
      </c>
      <c r="ABQ22" s="25">
        <v>745</v>
      </c>
      <c r="ABR22" s="25">
        <v>746</v>
      </c>
      <c r="ABS22" s="25">
        <v>747</v>
      </c>
      <c r="ABT22" s="25">
        <v>748</v>
      </c>
      <c r="ABU22" s="25">
        <v>749</v>
      </c>
      <c r="ABV22" s="25">
        <v>750</v>
      </c>
      <c r="ABW22" s="25">
        <v>751</v>
      </c>
      <c r="ABX22" s="25">
        <v>752</v>
      </c>
      <c r="ABY22" s="25">
        <v>753</v>
      </c>
      <c r="ABZ22" s="25">
        <v>754</v>
      </c>
      <c r="ACA22" s="25">
        <v>755</v>
      </c>
      <c r="ACB22" s="25">
        <v>756</v>
      </c>
      <c r="ACC22" s="25">
        <v>757</v>
      </c>
      <c r="ACD22" s="25">
        <v>758</v>
      </c>
      <c r="ACE22" s="25">
        <v>759</v>
      </c>
      <c r="ACF22" s="25">
        <v>760</v>
      </c>
      <c r="ACG22" s="25">
        <v>761</v>
      </c>
      <c r="ACH22" s="25">
        <v>762</v>
      </c>
      <c r="ACI22" s="25">
        <v>763</v>
      </c>
      <c r="ACJ22" s="25">
        <v>764</v>
      </c>
      <c r="ACK22" s="25">
        <v>765</v>
      </c>
      <c r="ACL22" s="25">
        <v>766</v>
      </c>
      <c r="ACM22" s="25">
        <v>767</v>
      </c>
      <c r="ACN22" s="25">
        <v>768</v>
      </c>
      <c r="ACO22" s="25">
        <v>769</v>
      </c>
      <c r="ACP22" s="25">
        <v>770</v>
      </c>
      <c r="ACQ22" s="25">
        <v>771</v>
      </c>
      <c r="ACR22" s="25">
        <v>772</v>
      </c>
      <c r="ACS22" s="25">
        <v>773</v>
      </c>
      <c r="ACT22" s="25">
        <v>774</v>
      </c>
      <c r="ACU22" s="25">
        <v>775</v>
      </c>
      <c r="ACV22" s="25">
        <v>776</v>
      </c>
      <c r="ACW22" s="25">
        <v>777</v>
      </c>
      <c r="ACX22" s="25">
        <v>778</v>
      </c>
      <c r="ACY22" s="25">
        <v>779</v>
      </c>
      <c r="ACZ22" s="25">
        <v>780</v>
      </c>
      <c r="ADA22" s="25">
        <v>781</v>
      </c>
      <c r="ADB22" s="25">
        <v>782</v>
      </c>
      <c r="ADC22" s="25">
        <v>783</v>
      </c>
      <c r="ADD22" s="25">
        <v>784</v>
      </c>
      <c r="ADE22" s="25">
        <v>785</v>
      </c>
      <c r="ADF22" s="25">
        <v>786</v>
      </c>
      <c r="ADG22" s="25">
        <v>787</v>
      </c>
      <c r="ADH22" s="25">
        <v>788</v>
      </c>
      <c r="ADI22" s="25">
        <v>789</v>
      </c>
      <c r="ADJ22" s="25">
        <v>790</v>
      </c>
      <c r="ADK22" s="25">
        <v>791</v>
      </c>
      <c r="ADL22" s="25">
        <v>792</v>
      </c>
      <c r="ADM22" s="25">
        <v>793</v>
      </c>
      <c r="ADN22" s="25">
        <v>794</v>
      </c>
      <c r="ADO22" s="25">
        <v>795</v>
      </c>
      <c r="ADP22" s="25">
        <v>796</v>
      </c>
      <c r="ADQ22" s="25">
        <v>797</v>
      </c>
      <c r="ADR22" s="25">
        <v>798</v>
      </c>
      <c r="ADS22" s="25">
        <v>799</v>
      </c>
      <c r="ADT22" s="25">
        <v>800</v>
      </c>
      <c r="ADU22" s="25">
        <v>801</v>
      </c>
      <c r="ADV22" s="25">
        <v>802</v>
      </c>
      <c r="ADW22" s="25">
        <v>803</v>
      </c>
      <c r="ADX22" s="25">
        <v>804</v>
      </c>
      <c r="ADY22" s="25">
        <v>805</v>
      </c>
      <c r="ADZ22" s="25">
        <v>806</v>
      </c>
      <c r="AEA22" s="25">
        <v>807</v>
      </c>
      <c r="AEB22" s="25">
        <v>808</v>
      </c>
      <c r="AEC22" s="25">
        <v>809</v>
      </c>
      <c r="AED22" s="25">
        <v>810</v>
      </c>
      <c r="AEE22" s="25">
        <v>811</v>
      </c>
      <c r="AEF22" s="25">
        <v>812</v>
      </c>
      <c r="AEG22" s="25">
        <v>813</v>
      </c>
      <c r="AEH22" s="25">
        <v>814</v>
      </c>
      <c r="AEI22" s="25">
        <v>815</v>
      </c>
      <c r="AEJ22" s="25">
        <v>816</v>
      </c>
      <c r="AEK22" s="25">
        <v>817</v>
      </c>
      <c r="AEL22" s="25">
        <v>818</v>
      </c>
      <c r="AEM22" s="25">
        <v>819</v>
      </c>
      <c r="AEN22" s="25">
        <v>820</v>
      </c>
      <c r="AEO22" s="25">
        <v>821</v>
      </c>
      <c r="AEP22" s="25">
        <v>822</v>
      </c>
      <c r="AEQ22" s="25">
        <v>823</v>
      </c>
      <c r="AER22" s="25">
        <v>824</v>
      </c>
      <c r="AES22" s="25">
        <v>825</v>
      </c>
      <c r="AET22" s="25">
        <v>826</v>
      </c>
      <c r="AEU22" s="25">
        <v>827</v>
      </c>
      <c r="AEV22" s="25">
        <v>828</v>
      </c>
      <c r="AEW22" s="25">
        <v>829</v>
      </c>
      <c r="AEX22" s="25">
        <v>830</v>
      </c>
      <c r="AEY22" s="25">
        <v>831</v>
      </c>
      <c r="AEZ22" s="25">
        <v>832</v>
      </c>
      <c r="AFA22" s="25">
        <v>833</v>
      </c>
      <c r="AFB22" s="25">
        <v>834</v>
      </c>
      <c r="AFC22" s="25">
        <v>835</v>
      </c>
      <c r="AFD22" s="25">
        <v>836</v>
      </c>
      <c r="AFE22" s="25">
        <v>837</v>
      </c>
      <c r="AFF22" s="25">
        <v>838</v>
      </c>
      <c r="AFG22" s="25">
        <v>839</v>
      </c>
      <c r="AFH22" s="25">
        <v>840</v>
      </c>
      <c r="AFI22" s="25">
        <v>841</v>
      </c>
      <c r="AFJ22" s="25">
        <v>842</v>
      </c>
      <c r="AFK22" s="25">
        <v>843</v>
      </c>
      <c r="AFL22" s="25">
        <v>844</v>
      </c>
      <c r="AFM22" s="25">
        <v>845</v>
      </c>
      <c r="AFN22" s="25">
        <v>846</v>
      </c>
      <c r="AFO22" s="25">
        <v>847</v>
      </c>
      <c r="AFP22" s="25">
        <v>848</v>
      </c>
      <c r="AFQ22" s="25">
        <v>849</v>
      </c>
      <c r="AFR22" s="25">
        <v>850</v>
      </c>
      <c r="AFS22" s="25">
        <v>851</v>
      </c>
      <c r="AFT22" s="25">
        <v>852</v>
      </c>
      <c r="AFU22" s="25">
        <v>853</v>
      </c>
      <c r="AFV22" s="25">
        <v>854</v>
      </c>
      <c r="AFW22" s="25">
        <v>855</v>
      </c>
      <c r="AFX22" s="25">
        <v>856</v>
      </c>
      <c r="AFY22" s="25">
        <v>857</v>
      </c>
      <c r="AFZ22" s="25">
        <v>858</v>
      </c>
      <c r="AGA22" s="25">
        <v>859</v>
      </c>
      <c r="AGB22" s="25">
        <v>860</v>
      </c>
      <c r="AGC22" s="25">
        <v>861</v>
      </c>
      <c r="AGD22" s="25">
        <v>862</v>
      </c>
      <c r="AGE22" s="25">
        <v>863</v>
      </c>
      <c r="AGF22" s="25">
        <v>864</v>
      </c>
      <c r="AGG22" s="25">
        <v>865</v>
      </c>
      <c r="AGH22" s="25">
        <v>866</v>
      </c>
      <c r="AGI22" s="25">
        <v>867</v>
      </c>
      <c r="AGJ22" s="25">
        <v>868</v>
      </c>
      <c r="AGK22" s="25">
        <v>869</v>
      </c>
      <c r="AGL22" s="25">
        <v>870</v>
      </c>
      <c r="AGM22" s="25">
        <v>871</v>
      </c>
    </row>
    <row r="23" spans="1:871" s="2" customFormat="1" ht="22.5" hidden="1" customHeight="1" x14ac:dyDescent="0.25">
      <c r="A23" s="8"/>
      <c r="B23" s="17" t="s">
        <v>159</v>
      </c>
      <c r="C23" s="9" t="s">
        <v>11</v>
      </c>
      <c r="D23" s="10">
        <f t="shared" ref="D23:BO23" si="0">SUMIFS(D26:D59,$C$26:$C$59,"Городской")</f>
        <v>19188</v>
      </c>
      <c r="E23" s="10">
        <f t="shared" si="0"/>
        <v>8277</v>
      </c>
      <c r="F23" s="10">
        <f t="shared" si="0"/>
        <v>0</v>
      </c>
      <c r="G23" s="10">
        <f t="shared" si="0"/>
        <v>8523</v>
      </c>
      <c r="H23" s="10">
        <f t="shared" si="0"/>
        <v>0</v>
      </c>
      <c r="I23" s="10">
        <f t="shared" si="0"/>
        <v>1572</v>
      </c>
      <c r="J23" s="10">
        <f t="shared" si="0"/>
        <v>0</v>
      </c>
      <c r="K23" s="10">
        <f t="shared" si="0"/>
        <v>31</v>
      </c>
      <c r="L23" s="10">
        <f t="shared" si="0"/>
        <v>0</v>
      </c>
      <c r="M23" s="10">
        <f t="shared" si="0"/>
        <v>73</v>
      </c>
      <c r="N23" s="10">
        <f t="shared" si="0"/>
        <v>0</v>
      </c>
      <c r="O23" s="10">
        <f t="shared" si="0"/>
        <v>18</v>
      </c>
      <c r="P23" s="10">
        <f t="shared" si="0"/>
        <v>0</v>
      </c>
      <c r="Q23" s="10">
        <f t="shared" si="0"/>
        <v>0</v>
      </c>
      <c r="R23" s="10">
        <f t="shared" si="0"/>
        <v>0</v>
      </c>
      <c r="S23" s="10">
        <f t="shared" si="0"/>
        <v>0</v>
      </c>
      <c r="T23" s="10">
        <f t="shared" si="0"/>
        <v>60</v>
      </c>
      <c r="U23" s="10">
        <f t="shared" si="0"/>
        <v>0</v>
      </c>
      <c r="V23" s="10">
        <f t="shared" si="0"/>
        <v>0</v>
      </c>
      <c r="W23" s="10">
        <f t="shared" si="0"/>
        <v>4</v>
      </c>
      <c r="X23" s="10">
        <f t="shared" si="0"/>
        <v>0</v>
      </c>
      <c r="Y23" s="10">
        <f t="shared" si="0"/>
        <v>50</v>
      </c>
      <c r="Z23" s="10">
        <f t="shared" si="0"/>
        <v>0</v>
      </c>
      <c r="AA23" s="10">
        <f t="shared" si="0"/>
        <v>0</v>
      </c>
      <c r="AB23" s="10">
        <f t="shared" si="0"/>
        <v>0</v>
      </c>
      <c r="AC23" s="10">
        <f t="shared" si="0"/>
        <v>0</v>
      </c>
      <c r="AD23" s="10">
        <f t="shared" si="0"/>
        <v>0</v>
      </c>
      <c r="AE23" s="10">
        <f t="shared" si="0"/>
        <v>0</v>
      </c>
      <c r="AF23" s="10">
        <f t="shared" si="0"/>
        <v>0</v>
      </c>
      <c r="AG23" s="10">
        <f t="shared" si="0"/>
        <v>0</v>
      </c>
      <c r="AH23" s="10">
        <f t="shared" si="0"/>
        <v>13</v>
      </c>
      <c r="AI23" s="10">
        <f t="shared" si="0"/>
        <v>64</v>
      </c>
      <c r="AJ23" s="10">
        <f t="shared" si="0"/>
        <v>0</v>
      </c>
      <c r="AK23" s="10">
        <f t="shared" si="0"/>
        <v>23</v>
      </c>
      <c r="AL23" s="10">
        <f t="shared" si="0"/>
        <v>0</v>
      </c>
      <c r="AM23" s="10">
        <f t="shared" si="0"/>
        <v>0</v>
      </c>
      <c r="AN23" s="10">
        <f t="shared" si="0"/>
        <v>0</v>
      </c>
      <c r="AO23" s="10">
        <f t="shared" si="0"/>
        <v>0</v>
      </c>
      <c r="AP23" s="10">
        <f t="shared" si="0"/>
        <v>0</v>
      </c>
      <c r="AQ23" s="10">
        <f t="shared" si="0"/>
        <v>2</v>
      </c>
      <c r="AR23" s="10">
        <f t="shared" si="0"/>
        <v>5</v>
      </c>
      <c r="AS23" s="10">
        <f t="shared" si="0"/>
        <v>0</v>
      </c>
      <c r="AT23" s="10">
        <f t="shared" si="0"/>
        <v>48</v>
      </c>
      <c r="AU23" s="10">
        <f t="shared" si="0"/>
        <v>122</v>
      </c>
      <c r="AV23" s="10">
        <f t="shared" si="0"/>
        <v>11</v>
      </c>
      <c r="AW23" s="10">
        <f t="shared" si="0"/>
        <v>16</v>
      </c>
      <c r="AX23" s="10">
        <f t="shared" si="0"/>
        <v>30</v>
      </c>
      <c r="AY23" s="10">
        <f t="shared" si="0"/>
        <v>4</v>
      </c>
      <c r="AZ23" s="10">
        <f t="shared" si="0"/>
        <v>0</v>
      </c>
      <c r="BA23" s="10">
        <f t="shared" si="0"/>
        <v>0</v>
      </c>
      <c r="BB23" s="10">
        <f t="shared" si="0"/>
        <v>0</v>
      </c>
      <c r="BC23" s="10">
        <f t="shared" si="0"/>
        <v>0</v>
      </c>
      <c r="BD23" s="10">
        <f t="shared" si="0"/>
        <v>0</v>
      </c>
      <c r="BE23" s="10">
        <f t="shared" si="0"/>
        <v>0</v>
      </c>
      <c r="BF23" s="10">
        <f t="shared" si="0"/>
        <v>1</v>
      </c>
      <c r="BG23" s="10">
        <f t="shared" si="0"/>
        <v>2</v>
      </c>
      <c r="BH23" s="10">
        <f t="shared" si="0"/>
        <v>17</v>
      </c>
      <c r="BI23" s="10">
        <f t="shared" si="0"/>
        <v>35</v>
      </c>
      <c r="BJ23" s="10">
        <f t="shared" si="0"/>
        <v>0</v>
      </c>
      <c r="BK23" s="10">
        <f t="shared" si="0"/>
        <v>0</v>
      </c>
      <c r="BL23" s="10">
        <f t="shared" si="0"/>
        <v>0</v>
      </c>
      <c r="BM23" s="10">
        <f t="shared" si="0"/>
        <v>0</v>
      </c>
      <c r="BN23" s="10">
        <f t="shared" si="0"/>
        <v>20</v>
      </c>
      <c r="BO23" s="10">
        <f t="shared" si="0"/>
        <v>57</v>
      </c>
      <c r="BP23" s="10">
        <f t="shared" ref="BP23:EA23" si="1">SUMIFS(BP26:BP59,$C$26:$C$59,"Городской")</f>
        <v>0</v>
      </c>
      <c r="BQ23" s="10">
        <f t="shared" si="1"/>
        <v>0</v>
      </c>
      <c r="BR23" s="10">
        <f t="shared" si="1"/>
        <v>0</v>
      </c>
      <c r="BS23" s="10">
        <f t="shared" si="1"/>
        <v>0</v>
      </c>
      <c r="BT23" s="10">
        <f t="shared" si="1"/>
        <v>15</v>
      </c>
      <c r="BU23" s="10">
        <f t="shared" si="1"/>
        <v>0</v>
      </c>
      <c r="BV23" s="10">
        <f t="shared" si="1"/>
        <v>0</v>
      </c>
      <c r="BW23" s="10">
        <f t="shared" si="1"/>
        <v>0</v>
      </c>
      <c r="BX23" s="10">
        <f t="shared" si="1"/>
        <v>0</v>
      </c>
      <c r="BY23" s="10">
        <f t="shared" si="1"/>
        <v>0</v>
      </c>
      <c r="BZ23" s="10">
        <f t="shared" si="1"/>
        <v>0</v>
      </c>
      <c r="CA23" s="10">
        <f t="shared" si="1"/>
        <v>0</v>
      </c>
      <c r="CB23" s="10">
        <f t="shared" si="1"/>
        <v>0</v>
      </c>
      <c r="CC23" s="10">
        <f t="shared" si="1"/>
        <v>0</v>
      </c>
      <c r="CD23" s="10">
        <f t="shared" si="1"/>
        <v>95</v>
      </c>
      <c r="CE23" s="10">
        <f t="shared" si="1"/>
        <v>0</v>
      </c>
      <c r="CF23" s="10">
        <f t="shared" si="1"/>
        <v>0</v>
      </c>
      <c r="CG23" s="10">
        <f t="shared" si="1"/>
        <v>0</v>
      </c>
      <c r="CH23" s="10">
        <f t="shared" si="1"/>
        <v>0</v>
      </c>
      <c r="CI23" s="10">
        <f t="shared" si="1"/>
        <v>0</v>
      </c>
      <c r="CJ23" s="10">
        <f t="shared" si="1"/>
        <v>0</v>
      </c>
      <c r="CK23" s="10">
        <f t="shared" si="1"/>
        <v>0</v>
      </c>
      <c r="CL23" s="10">
        <f t="shared" si="1"/>
        <v>0</v>
      </c>
      <c r="CM23" s="10">
        <f t="shared" si="1"/>
        <v>0</v>
      </c>
      <c r="CN23" s="10">
        <f t="shared" si="1"/>
        <v>0</v>
      </c>
      <c r="CO23" s="10">
        <f t="shared" si="1"/>
        <v>0</v>
      </c>
      <c r="CP23" s="10">
        <f t="shared" si="1"/>
        <v>0</v>
      </c>
      <c r="CQ23" s="10">
        <f t="shared" si="1"/>
        <v>0</v>
      </c>
      <c r="CR23" s="10">
        <f t="shared" si="1"/>
        <v>0</v>
      </c>
      <c r="CS23" s="10">
        <f t="shared" si="1"/>
        <v>0</v>
      </c>
      <c r="CT23" s="10">
        <f t="shared" si="1"/>
        <v>0</v>
      </c>
      <c r="CU23" s="10">
        <f t="shared" si="1"/>
        <v>0</v>
      </c>
      <c r="CV23" s="10">
        <f t="shared" si="1"/>
        <v>0</v>
      </c>
      <c r="CW23" s="10">
        <f t="shared" si="1"/>
        <v>0</v>
      </c>
      <c r="CX23" s="10">
        <f t="shared" si="1"/>
        <v>0</v>
      </c>
      <c r="CY23" s="10">
        <f t="shared" si="1"/>
        <v>0</v>
      </c>
      <c r="CZ23" s="10">
        <f t="shared" si="1"/>
        <v>0</v>
      </c>
      <c r="DA23" s="10">
        <f t="shared" si="1"/>
        <v>0</v>
      </c>
      <c r="DB23" s="10">
        <f t="shared" si="1"/>
        <v>0</v>
      </c>
      <c r="DC23" s="10">
        <f t="shared" si="1"/>
        <v>0</v>
      </c>
      <c r="DD23" s="10">
        <f t="shared" si="1"/>
        <v>0</v>
      </c>
      <c r="DE23" s="10">
        <f t="shared" si="1"/>
        <v>0</v>
      </c>
      <c r="DF23" s="10">
        <f t="shared" si="1"/>
        <v>0</v>
      </c>
      <c r="DG23" s="10">
        <f t="shared" si="1"/>
        <v>0</v>
      </c>
      <c r="DH23" s="10">
        <f t="shared" si="1"/>
        <v>0</v>
      </c>
      <c r="DI23" s="10">
        <f t="shared" si="1"/>
        <v>0</v>
      </c>
      <c r="DJ23" s="10">
        <f t="shared" si="1"/>
        <v>0</v>
      </c>
      <c r="DK23" s="10">
        <f t="shared" si="1"/>
        <v>0</v>
      </c>
      <c r="DL23" s="10">
        <f t="shared" si="1"/>
        <v>0</v>
      </c>
      <c r="DM23" s="10">
        <f t="shared" si="1"/>
        <v>0</v>
      </c>
      <c r="DN23" s="10">
        <f t="shared" si="1"/>
        <v>0</v>
      </c>
      <c r="DO23" s="10">
        <f t="shared" si="1"/>
        <v>0</v>
      </c>
      <c r="DP23" s="10">
        <f t="shared" si="1"/>
        <v>0</v>
      </c>
      <c r="DQ23" s="10">
        <f t="shared" si="1"/>
        <v>0</v>
      </c>
      <c r="DR23" s="10">
        <f t="shared" si="1"/>
        <v>0</v>
      </c>
      <c r="DS23" s="10">
        <f t="shared" si="1"/>
        <v>0</v>
      </c>
      <c r="DT23" s="10">
        <f t="shared" si="1"/>
        <v>0</v>
      </c>
      <c r="DU23" s="10">
        <f t="shared" si="1"/>
        <v>0</v>
      </c>
      <c r="DV23" s="10">
        <f t="shared" si="1"/>
        <v>0</v>
      </c>
      <c r="DW23" s="10">
        <f t="shared" si="1"/>
        <v>0</v>
      </c>
      <c r="DX23" s="10">
        <f t="shared" si="1"/>
        <v>0</v>
      </c>
      <c r="DY23" s="10">
        <f t="shared" si="1"/>
        <v>0</v>
      </c>
      <c r="DZ23" s="10">
        <f t="shared" si="1"/>
        <v>0</v>
      </c>
      <c r="EA23" s="10">
        <f t="shared" si="1"/>
        <v>0</v>
      </c>
      <c r="EB23" s="10">
        <f t="shared" ref="EB23:GM23" si="2">SUMIFS(EB26:EB59,$C$26:$C$59,"Городской")</f>
        <v>0</v>
      </c>
      <c r="EC23" s="10">
        <f t="shared" si="2"/>
        <v>0</v>
      </c>
      <c r="ED23" s="10">
        <f t="shared" si="2"/>
        <v>0</v>
      </c>
      <c r="EE23" s="10">
        <f t="shared" si="2"/>
        <v>0</v>
      </c>
      <c r="EF23" s="10">
        <f t="shared" si="2"/>
        <v>0</v>
      </c>
      <c r="EG23" s="10">
        <f t="shared" si="2"/>
        <v>0</v>
      </c>
      <c r="EH23" s="10">
        <f t="shared" si="2"/>
        <v>0</v>
      </c>
      <c r="EI23" s="10">
        <f t="shared" si="2"/>
        <v>0</v>
      </c>
      <c r="EJ23" s="10">
        <f t="shared" si="2"/>
        <v>0</v>
      </c>
      <c r="EK23" s="10">
        <f t="shared" si="2"/>
        <v>0</v>
      </c>
      <c r="EL23" s="10">
        <f t="shared" si="2"/>
        <v>0</v>
      </c>
      <c r="EM23" s="10">
        <f t="shared" si="2"/>
        <v>0</v>
      </c>
      <c r="EN23" s="10">
        <f t="shared" si="2"/>
        <v>0</v>
      </c>
      <c r="EO23" s="10">
        <f t="shared" si="2"/>
        <v>0</v>
      </c>
      <c r="EP23" s="10">
        <f t="shared" si="2"/>
        <v>0</v>
      </c>
      <c r="EQ23" s="10">
        <f t="shared" si="2"/>
        <v>0</v>
      </c>
      <c r="ER23" s="10">
        <f t="shared" si="2"/>
        <v>0</v>
      </c>
      <c r="ES23" s="10">
        <f t="shared" si="2"/>
        <v>0</v>
      </c>
      <c r="ET23" s="10">
        <f t="shared" si="2"/>
        <v>0</v>
      </c>
      <c r="EU23" s="10">
        <f t="shared" si="2"/>
        <v>0</v>
      </c>
      <c r="EV23" s="10">
        <f t="shared" si="2"/>
        <v>0</v>
      </c>
      <c r="EW23" s="10">
        <f t="shared" si="2"/>
        <v>0</v>
      </c>
      <c r="EX23" s="10">
        <f t="shared" si="2"/>
        <v>0</v>
      </c>
      <c r="EY23" s="10">
        <f t="shared" si="2"/>
        <v>0</v>
      </c>
      <c r="EZ23" s="10">
        <f t="shared" si="2"/>
        <v>0</v>
      </c>
      <c r="FA23" s="10">
        <f t="shared" si="2"/>
        <v>0</v>
      </c>
      <c r="FB23" s="10">
        <f t="shared" si="2"/>
        <v>0</v>
      </c>
      <c r="FC23" s="10">
        <f t="shared" si="2"/>
        <v>0</v>
      </c>
      <c r="FD23" s="10">
        <f t="shared" si="2"/>
        <v>0</v>
      </c>
      <c r="FE23" s="10">
        <f t="shared" si="2"/>
        <v>0</v>
      </c>
      <c r="FF23" s="10">
        <f t="shared" si="2"/>
        <v>0</v>
      </c>
      <c r="FG23" s="10">
        <f t="shared" si="2"/>
        <v>0</v>
      </c>
      <c r="FH23" s="10">
        <f t="shared" si="2"/>
        <v>0</v>
      </c>
      <c r="FI23" s="10">
        <f t="shared" si="2"/>
        <v>0</v>
      </c>
      <c r="FJ23" s="10">
        <f t="shared" si="2"/>
        <v>0</v>
      </c>
      <c r="FK23" s="10">
        <f t="shared" si="2"/>
        <v>0</v>
      </c>
      <c r="FL23" s="10">
        <f t="shared" si="2"/>
        <v>0</v>
      </c>
      <c r="FM23" s="10">
        <f t="shared" si="2"/>
        <v>0</v>
      </c>
      <c r="FN23" s="10">
        <f t="shared" si="2"/>
        <v>0</v>
      </c>
      <c r="FO23" s="10">
        <f t="shared" si="2"/>
        <v>0</v>
      </c>
      <c r="FP23" s="10">
        <f t="shared" si="2"/>
        <v>0</v>
      </c>
      <c r="FQ23" s="10">
        <f t="shared" si="2"/>
        <v>0</v>
      </c>
      <c r="FR23" s="10">
        <f t="shared" si="2"/>
        <v>0</v>
      </c>
      <c r="FS23" s="10">
        <f t="shared" si="2"/>
        <v>0</v>
      </c>
      <c r="FT23" s="10">
        <f t="shared" si="2"/>
        <v>0</v>
      </c>
      <c r="FU23" s="10">
        <f t="shared" si="2"/>
        <v>0</v>
      </c>
      <c r="FV23" s="10">
        <f t="shared" si="2"/>
        <v>0</v>
      </c>
      <c r="FW23" s="10">
        <f t="shared" si="2"/>
        <v>0</v>
      </c>
      <c r="FX23" s="10">
        <f t="shared" si="2"/>
        <v>0</v>
      </c>
      <c r="FY23" s="10">
        <f t="shared" si="2"/>
        <v>0</v>
      </c>
      <c r="FZ23" s="10">
        <f t="shared" si="2"/>
        <v>0</v>
      </c>
      <c r="GA23" s="10">
        <f t="shared" si="2"/>
        <v>0</v>
      </c>
      <c r="GB23" s="10">
        <f t="shared" si="2"/>
        <v>0</v>
      </c>
      <c r="GC23" s="10">
        <f t="shared" si="2"/>
        <v>0</v>
      </c>
      <c r="GD23" s="10">
        <f t="shared" si="2"/>
        <v>0</v>
      </c>
      <c r="GE23" s="10">
        <f t="shared" si="2"/>
        <v>0</v>
      </c>
      <c r="GF23" s="10">
        <f t="shared" si="2"/>
        <v>0</v>
      </c>
      <c r="GG23" s="10">
        <f t="shared" si="2"/>
        <v>0</v>
      </c>
      <c r="GH23" s="10">
        <f t="shared" si="2"/>
        <v>0</v>
      </c>
      <c r="GI23" s="10">
        <f t="shared" si="2"/>
        <v>0</v>
      </c>
      <c r="GJ23" s="10">
        <f t="shared" si="2"/>
        <v>0</v>
      </c>
      <c r="GK23" s="10">
        <f t="shared" si="2"/>
        <v>0</v>
      </c>
      <c r="GL23" s="10">
        <f t="shared" si="2"/>
        <v>0</v>
      </c>
      <c r="GM23" s="10">
        <f t="shared" si="2"/>
        <v>0</v>
      </c>
      <c r="GN23" s="10">
        <f t="shared" ref="GN23:IY23" si="3">SUMIFS(GN26:GN59,$C$26:$C$59,"Городской")</f>
        <v>0</v>
      </c>
      <c r="GO23" s="10">
        <f t="shared" si="3"/>
        <v>0</v>
      </c>
      <c r="GP23" s="10">
        <f t="shared" si="3"/>
        <v>0</v>
      </c>
      <c r="GQ23" s="10">
        <f t="shared" si="3"/>
        <v>0</v>
      </c>
      <c r="GR23" s="10">
        <f t="shared" si="3"/>
        <v>0</v>
      </c>
      <c r="GS23" s="10">
        <f t="shared" si="3"/>
        <v>2688</v>
      </c>
      <c r="GT23" s="10">
        <f t="shared" si="3"/>
        <v>2275</v>
      </c>
      <c r="GU23" s="10">
        <f t="shared" si="3"/>
        <v>5</v>
      </c>
      <c r="GV23" s="10">
        <f t="shared" si="3"/>
        <v>0</v>
      </c>
      <c r="GW23" s="10">
        <f t="shared" si="3"/>
        <v>0</v>
      </c>
      <c r="GX23" s="10">
        <f t="shared" si="3"/>
        <v>0</v>
      </c>
      <c r="GY23" s="10">
        <f t="shared" si="3"/>
        <v>60</v>
      </c>
      <c r="GZ23" s="10">
        <f t="shared" si="3"/>
        <v>0</v>
      </c>
      <c r="HA23" s="10">
        <f t="shared" si="3"/>
        <v>1</v>
      </c>
      <c r="HB23" s="10">
        <f t="shared" si="3"/>
        <v>1</v>
      </c>
      <c r="HC23" s="10">
        <f t="shared" si="3"/>
        <v>0</v>
      </c>
      <c r="HD23" s="10">
        <f t="shared" si="3"/>
        <v>24</v>
      </c>
      <c r="HE23" s="10">
        <f t="shared" si="3"/>
        <v>298</v>
      </c>
      <c r="HF23" s="10">
        <f t="shared" si="3"/>
        <v>0</v>
      </c>
      <c r="HG23" s="10">
        <f t="shared" si="3"/>
        <v>24</v>
      </c>
      <c r="HH23" s="10">
        <f t="shared" si="3"/>
        <v>0</v>
      </c>
      <c r="HI23" s="10">
        <f t="shared" si="3"/>
        <v>0</v>
      </c>
      <c r="HJ23" s="10">
        <f t="shared" si="3"/>
        <v>0</v>
      </c>
      <c r="HK23" s="10">
        <f t="shared" si="3"/>
        <v>41</v>
      </c>
      <c r="HL23" s="10">
        <f t="shared" si="3"/>
        <v>705</v>
      </c>
      <c r="HM23" s="10">
        <f t="shared" si="3"/>
        <v>19200</v>
      </c>
      <c r="HN23" s="10">
        <f t="shared" si="3"/>
        <v>8287</v>
      </c>
      <c r="HO23" s="10">
        <f t="shared" si="3"/>
        <v>0</v>
      </c>
      <c r="HP23" s="10">
        <f t="shared" si="3"/>
        <v>8529</v>
      </c>
      <c r="HQ23" s="10">
        <f t="shared" si="3"/>
        <v>0</v>
      </c>
      <c r="HR23" s="10">
        <f t="shared" si="3"/>
        <v>1572</v>
      </c>
      <c r="HS23" s="10">
        <f t="shared" si="3"/>
        <v>0</v>
      </c>
      <c r="HT23" s="10">
        <f t="shared" si="3"/>
        <v>31</v>
      </c>
      <c r="HU23" s="10">
        <f t="shared" si="3"/>
        <v>0</v>
      </c>
      <c r="HV23" s="10">
        <f t="shared" si="3"/>
        <v>73</v>
      </c>
      <c r="HW23" s="10">
        <f t="shared" si="3"/>
        <v>0</v>
      </c>
      <c r="HX23" s="10">
        <f t="shared" si="3"/>
        <v>18</v>
      </c>
      <c r="HY23" s="10">
        <f t="shared" si="3"/>
        <v>0</v>
      </c>
      <c r="HZ23" s="10">
        <f t="shared" si="3"/>
        <v>0</v>
      </c>
      <c r="IA23" s="10">
        <f t="shared" si="3"/>
        <v>0</v>
      </c>
      <c r="IB23" s="10">
        <f t="shared" si="3"/>
        <v>0</v>
      </c>
      <c r="IC23" s="10">
        <f t="shared" si="3"/>
        <v>60</v>
      </c>
      <c r="ID23" s="10">
        <f t="shared" si="3"/>
        <v>0</v>
      </c>
      <c r="IE23" s="10">
        <f t="shared" si="3"/>
        <v>0</v>
      </c>
      <c r="IF23" s="10">
        <f t="shared" si="3"/>
        <v>4</v>
      </c>
      <c r="IG23" s="10">
        <f t="shared" si="3"/>
        <v>0</v>
      </c>
      <c r="IH23" s="10">
        <f t="shared" si="3"/>
        <v>50</v>
      </c>
      <c r="II23" s="10">
        <f t="shared" si="3"/>
        <v>0</v>
      </c>
      <c r="IJ23" s="10">
        <f t="shared" si="3"/>
        <v>0</v>
      </c>
      <c r="IK23" s="10">
        <f t="shared" si="3"/>
        <v>0</v>
      </c>
      <c r="IL23" s="10">
        <f t="shared" si="3"/>
        <v>0</v>
      </c>
      <c r="IM23" s="10">
        <f t="shared" si="3"/>
        <v>0</v>
      </c>
      <c r="IN23" s="10">
        <f t="shared" si="3"/>
        <v>0</v>
      </c>
      <c r="IO23" s="10">
        <f t="shared" si="3"/>
        <v>0</v>
      </c>
      <c r="IP23" s="10">
        <f t="shared" si="3"/>
        <v>0</v>
      </c>
      <c r="IQ23" s="10">
        <f t="shared" si="3"/>
        <v>13</v>
      </c>
      <c r="IR23" s="10">
        <f t="shared" si="3"/>
        <v>64</v>
      </c>
      <c r="IS23" s="10">
        <f t="shared" si="3"/>
        <v>0</v>
      </c>
      <c r="IT23" s="10">
        <f t="shared" si="3"/>
        <v>23</v>
      </c>
      <c r="IU23" s="10">
        <f t="shared" si="3"/>
        <v>0</v>
      </c>
      <c r="IV23" s="10">
        <f t="shared" si="3"/>
        <v>0</v>
      </c>
      <c r="IW23" s="10">
        <f t="shared" si="3"/>
        <v>0</v>
      </c>
      <c r="IX23" s="10">
        <f t="shared" si="3"/>
        <v>0</v>
      </c>
      <c r="IY23" s="10">
        <f t="shared" si="3"/>
        <v>0</v>
      </c>
      <c r="IZ23" s="10">
        <f t="shared" ref="IZ23:LK23" si="4">SUMIFS(IZ26:IZ59,$C$26:$C$59,"Городской")</f>
        <v>2</v>
      </c>
      <c r="JA23" s="10">
        <f t="shared" si="4"/>
        <v>5</v>
      </c>
      <c r="JB23" s="10">
        <f t="shared" si="4"/>
        <v>0</v>
      </c>
      <c r="JC23" s="10">
        <f t="shared" si="4"/>
        <v>48</v>
      </c>
      <c r="JD23" s="10">
        <f t="shared" si="4"/>
        <v>118</v>
      </c>
      <c r="JE23" s="10">
        <f t="shared" si="4"/>
        <v>11</v>
      </c>
      <c r="JF23" s="10">
        <f t="shared" si="4"/>
        <v>16</v>
      </c>
      <c r="JG23" s="10">
        <f t="shared" si="4"/>
        <v>30</v>
      </c>
      <c r="JH23" s="10">
        <f t="shared" si="4"/>
        <v>4</v>
      </c>
      <c r="JI23" s="10">
        <f t="shared" si="4"/>
        <v>0</v>
      </c>
      <c r="JJ23" s="10">
        <f t="shared" si="4"/>
        <v>0</v>
      </c>
      <c r="JK23" s="10">
        <f t="shared" si="4"/>
        <v>0</v>
      </c>
      <c r="JL23" s="10">
        <f t="shared" si="4"/>
        <v>0</v>
      </c>
      <c r="JM23" s="10">
        <f t="shared" si="4"/>
        <v>0</v>
      </c>
      <c r="JN23" s="10">
        <f t="shared" si="4"/>
        <v>0</v>
      </c>
      <c r="JO23" s="10">
        <f t="shared" si="4"/>
        <v>1</v>
      </c>
      <c r="JP23" s="10">
        <f t="shared" si="4"/>
        <v>2</v>
      </c>
      <c r="JQ23" s="10">
        <f t="shared" si="4"/>
        <v>17</v>
      </c>
      <c r="JR23" s="10">
        <f t="shared" si="4"/>
        <v>35</v>
      </c>
      <c r="JS23" s="10">
        <f t="shared" si="4"/>
        <v>0</v>
      </c>
      <c r="JT23" s="10">
        <f t="shared" si="4"/>
        <v>0</v>
      </c>
      <c r="JU23" s="10">
        <f t="shared" si="4"/>
        <v>0</v>
      </c>
      <c r="JV23" s="10">
        <f t="shared" si="4"/>
        <v>0</v>
      </c>
      <c r="JW23" s="10">
        <f t="shared" si="4"/>
        <v>20</v>
      </c>
      <c r="JX23" s="10">
        <f t="shared" si="4"/>
        <v>57</v>
      </c>
      <c r="JY23" s="10">
        <f t="shared" si="4"/>
        <v>0</v>
      </c>
      <c r="JZ23" s="10">
        <f t="shared" si="4"/>
        <v>0</v>
      </c>
      <c r="KA23" s="10">
        <f t="shared" si="4"/>
        <v>0</v>
      </c>
      <c r="KB23" s="10">
        <f t="shared" si="4"/>
        <v>0</v>
      </c>
      <c r="KC23" s="10">
        <f t="shared" si="4"/>
        <v>15</v>
      </c>
      <c r="KD23" s="10">
        <f t="shared" si="4"/>
        <v>0</v>
      </c>
      <c r="KE23" s="10">
        <f t="shared" si="4"/>
        <v>0</v>
      </c>
      <c r="KF23" s="10">
        <f t="shared" si="4"/>
        <v>0</v>
      </c>
      <c r="KG23" s="10">
        <f t="shared" si="4"/>
        <v>0</v>
      </c>
      <c r="KH23" s="10">
        <f t="shared" si="4"/>
        <v>0</v>
      </c>
      <c r="KI23" s="10">
        <f t="shared" si="4"/>
        <v>0</v>
      </c>
      <c r="KJ23" s="10">
        <f t="shared" si="4"/>
        <v>0</v>
      </c>
      <c r="KK23" s="10">
        <f t="shared" si="4"/>
        <v>0</v>
      </c>
      <c r="KL23" s="10">
        <f t="shared" si="4"/>
        <v>0</v>
      </c>
      <c r="KM23" s="10">
        <f t="shared" si="4"/>
        <v>95</v>
      </c>
      <c r="KN23" s="10">
        <f t="shared" si="4"/>
        <v>0</v>
      </c>
      <c r="KO23" s="10">
        <f t="shared" si="4"/>
        <v>0</v>
      </c>
      <c r="KP23" s="10">
        <f t="shared" si="4"/>
        <v>0</v>
      </c>
      <c r="KQ23" s="10">
        <f t="shared" si="4"/>
        <v>0</v>
      </c>
      <c r="KR23" s="10">
        <f t="shared" si="4"/>
        <v>0</v>
      </c>
      <c r="KS23" s="10">
        <f t="shared" si="4"/>
        <v>0</v>
      </c>
      <c r="KT23" s="10">
        <f t="shared" si="4"/>
        <v>0</v>
      </c>
      <c r="KU23" s="10">
        <f t="shared" si="4"/>
        <v>0</v>
      </c>
      <c r="KV23" s="10">
        <f t="shared" si="4"/>
        <v>0</v>
      </c>
      <c r="KW23" s="10">
        <f t="shared" si="4"/>
        <v>0</v>
      </c>
      <c r="KX23" s="10">
        <f t="shared" si="4"/>
        <v>0</v>
      </c>
      <c r="KY23" s="10">
        <f t="shared" si="4"/>
        <v>0</v>
      </c>
      <c r="KZ23" s="10">
        <f t="shared" si="4"/>
        <v>0</v>
      </c>
      <c r="LA23" s="10">
        <f t="shared" si="4"/>
        <v>0</v>
      </c>
      <c r="LB23" s="10">
        <f t="shared" si="4"/>
        <v>0</v>
      </c>
      <c r="LC23" s="10">
        <f t="shared" si="4"/>
        <v>0</v>
      </c>
      <c r="LD23" s="10">
        <f t="shared" si="4"/>
        <v>0</v>
      </c>
      <c r="LE23" s="10">
        <f t="shared" si="4"/>
        <v>0</v>
      </c>
      <c r="LF23" s="10">
        <f t="shared" si="4"/>
        <v>0</v>
      </c>
      <c r="LG23" s="10">
        <f t="shared" si="4"/>
        <v>0</v>
      </c>
      <c r="LH23" s="10">
        <f t="shared" si="4"/>
        <v>0</v>
      </c>
      <c r="LI23" s="10">
        <f t="shared" si="4"/>
        <v>0</v>
      </c>
      <c r="LJ23" s="10">
        <f t="shared" si="4"/>
        <v>0</v>
      </c>
      <c r="LK23" s="10">
        <f t="shared" si="4"/>
        <v>0</v>
      </c>
      <c r="LL23" s="10">
        <f t="shared" ref="LL23:NW23" si="5">SUMIFS(LL26:LL59,$C$26:$C$59,"Городской")</f>
        <v>0</v>
      </c>
      <c r="LM23" s="10">
        <f t="shared" si="5"/>
        <v>0</v>
      </c>
      <c r="LN23" s="10">
        <f t="shared" si="5"/>
        <v>0</v>
      </c>
      <c r="LO23" s="10">
        <f t="shared" si="5"/>
        <v>0</v>
      </c>
      <c r="LP23" s="10">
        <f t="shared" si="5"/>
        <v>0</v>
      </c>
      <c r="LQ23" s="10">
        <f t="shared" si="5"/>
        <v>0</v>
      </c>
      <c r="LR23" s="10">
        <f t="shared" si="5"/>
        <v>0</v>
      </c>
      <c r="LS23" s="10">
        <f t="shared" si="5"/>
        <v>0</v>
      </c>
      <c r="LT23" s="10">
        <f t="shared" si="5"/>
        <v>0</v>
      </c>
      <c r="LU23" s="10">
        <f t="shared" si="5"/>
        <v>0</v>
      </c>
      <c r="LV23" s="10">
        <f t="shared" si="5"/>
        <v>0</v>
      </c>
      <c r="LW23" s="10">
        <f t="shared" si="5"/>
        <v>0</v>
      </c>
      <c r="LX23" s="10">
        <f t="shared" si="5"/>
        <v>0</v>
      </c>
      <c r="LY23" s="10">
        <f t="shared" si="5"/>
        <v>0</v>
      </c>
      <c r="LZ23" s="10">
        <f t="shared" si="5"/>
        <v>0</v>
      </c>
      <c r="MA23" s="10">
        <f t="shared" si="5"/>
        <v>0</v>
      </c>
      <c r="MB23" s="10">
        <f t="shared" si="5"/>
        <v>0</v>
      </c>
      <c r="MC23" s="10">
        <f t="shared" si="5"/>
        <v>0</v>
      </c>
      <c r="MD23" s="10">
        <f t="shared" si="5"/>
        <v>0</v>
      </c>
      <c r="ME23" s="10">
        <f t="shared" si="5"/>
        <v>0</v>
      </c>
      <c r="MF23" s="10">
        <f t="shared" si="5"/>
        <v>0</v>
      </c>
      <c r="MG23" s="10">
        <f t="shared" si="5"/>
        <v>0</v>
      </c>
      <c r="MH23" s="10">
        <f t="shared" si="5"/>
        <v>0</v>
      </c>
      <c r="MI23" s="10">
        <f t="shared" si="5"/>
        <v>0</v>
      </c>
      <c r="MJ23" s="10">
        <f t="shared" si="5"/>
        <v>0</v>
      </c>
      <c r="MK23" s="10">
        <f t="shared" si="5"/>
        <v>0</v>
      </c>
      <c r="ML23" s="10">
        <f t="shared" si="5"/>
        <v>0</v>
      </c>
      <c r="MM23" s="10">
        <f t="shared" si="5"/>
        <v>0</v>
      </c>
      <c r="MN23" s="10">
        <f t="shared" si="5"/>
        <v>0</v>
      </c>
      <c r="MO23" s="10">
        <f t="shared" si="5"/>
        <v>0</v>
      </c>
      <c r="MP23" s="10">
        <f t="shared" si="5"/>
        <v>0</v>
      </c>
      <c r="MQ23" s="10">
        <f t="shared" si="5"/>
        <v>0</v>
      </c>
      <c r="MR23" s="10">
        <f t="shared" si="5"/>
        <v>0</v>
      </c>
      <c r="MS23" s="10">
        <f t="shared" si="5"/>
        <v>0</v>
      </c>
      <c r="MT23" s="10">
        <f t="shared" si="5"/>
        <v>0</v>
      </c>
      <c r="MU23" s="10">
        <f t="shared" si="5"/>
        <v>0</v>
      </c>
      <c r="MV23" s="10">
        <f t="shared" si="5"/>
        <v>0</v>
      </c>
      <c r="MW23" s="10">
        <f t="shared" si="5"/>
        <v>0</v>
      </c>
      <c r="MX23" s="10">
        <f t="shared" si="5"/>
        <v>0</v>
      </c>
      <c r="MY23" s="10">
        <f t="shared" si="5"/>
        <v>0</v>
      </c>
      <c r="MZ23" s="10">
        <f t="shared" si="5"/>
        <v>0</v>
      </c>
      <c r="NA23" s="10">
        <f t="shared" si="5"/>
        <v>0</v>
      </c>
      <c r="NB23" s="10">
        <f t="shared" si="5"/>
        <v>0</v>
      </c>
      <c r="NC23" s="10">
        <f t="shared" si="5"/>
        <v>0</v>
      </c>
      <c r="ND23" s="10">
        <f t="shared" si="5"/>
        <v>0</v>
      </c>
      <c r="NE23" s="10">
        <f t="shared" si="5"/>
        <v>0</v>
      </c>
      <c r="NF23" s="10">
        <f t="shared" si="5"/>
        <v>0</v>
      </c>
      <c r="NG23" s="10">
        <f t="shared" si="5"/>
        <v>0</v>
      </c>
      <c r="NH23" s="10">
        <f t="shared" si="5"/>
        <v>0</v>
      </c>
      <c r="NI23" s="10">
        <f t="shared" si="5"/>
        <v>0</v>
      </c>
      <c r="NJ23" s="10">
        <f t="shared" si="5"/>
        <v>0</v>
      </c>
      <c r="NK23" s="10">
        <f t="shared" si="5"/>
        <v>0</v>
      </c>
      <c r="NL23" s="10">
        <f t="shared" si="5"/>
        <v>0</v>
      </c>
      <c r="NM23" s="10">
        <f t="shared" si="5"/>
        <v>0</v>
      </c>
      <c r="NN23" s="10">
        <f t="shared" si="5"/>
        <v>0</v>
      </c>
      <c r="NO23" s="10">
        <f t="shared" si="5"/>
        <v>0</v>
      </c>
      <c r="NP23" s="10">
        <f t="shared" si="5"/>
        <v>0</v>
      </c>
      <c r="NQ23" s="10">
        <f t="shared" si="5"/>
        <v>0</v>
      </c>
      <c r="NR23" s="10">
        <f t="shared" si="5"/>
        <v>0</v>
      </c>
      <c r="NS23" s="10">
        <f t="shared" si="5"/>
        <v>0</v>
      </c>
      <c r="NT23" s="10">
        <f t="shared" si="5"/>
        <v>0</v>
      </c>
      <c r="NU23" s="10">
        <f t="shared" si="5"/>
        <v>0</v>
      </c>
      <c r="NV23" s="10">
        <f t="shared" si="5"/>
        <v>0</v>
      </c>
      <c r="NW23" s="10">
        <f t="shared" si="5"/>
        <v>0</v>
      </c>
      <c r="NX23" s="10">
        <f t="shared" ref="NX23:QI23" si="6">SUMIFS(NX26:NX59,$C$26:$C$59,"Городской")</f>
        <v>0</v>
      </c>
      <c r="NY23" s="10">
        <f t="shared" si="6"/>
        <v>0</v>
      </c>
      <c r="NZ23" s="10">
        <f t="shared" si="6"/>
        <v>0</v>
      </c>
      <c r="OA23" s="10">
        <f t="shared" si="6"/>
        <v>0</v>
      </c>
      <c r="OB23" s="10">
        <f t="shared" si="6"/>
        <v>0</v>
      </c>
      <c r="OC23" s="10">
        <f t="shared" si="6"/>
        <v>0</v>
      </c>
      <c r="OD23" s="10">
        <f t="shared" si="6"/>
        <v>0</v>
      </c>
      <c r="OE23" s="10">
        <f t="shared" si="6"/>
        <v>0</v>
      </c>
      <c r="OF23" s="10">
        <f t="shared" si="6"/>
        <v>0</v>
      </c>
      <c r="OG23" s="10">
        <f t="shared" si="6"/>
        <v>0</v>
      </c>
      <c r="OH23" s="10">
        <f t="shared" si="6"/>
        <v>0</v>
      </c>
      <c r="OI23" s="10">
        <f t="shared" si="6"/>
        <v>0</v>
      </c>
      <c r="OJ23" s="10">
        <f t="shared" si="6"/>
        <v>0</v>
      </c>
      <c r="OK23" s="10">
        <f t="shared" si="6"/>
        <v>0</v>
      </c>
      <c r="OL23" s="10">
        <f t="shared" si="6"/>
        <v>0</v>
      </c>
      <c r="OM23" s="10">
        <f t="shared" si="6"/>
        <v>0</v>
      </c>
      <c r="ON23" s="10">
        <f t="shared" si="6"/>
        <v>0</v>
      </c>
      <c r="OO23" s="10">
        <f t="shared" si="6"/>
        <v>0</v>
      </c>
      <c r="OP23" s="10">
        <f t="shared" si="6"/>
        <v>0</v>
      </c>
      <c r="OQ23" s="10">
        <f t="shared" si="6"/>
        <v>0</v>
      </c>
      <c r="OR23" s="10">
        <f t="shared" si="6"/>
        <v>0</v>
      </c>
      <c r="OS23" s="10">
        <f t="shared" si="6"/>
        <v>0</v>
      </c>
      <c r="OT23" s="10">
        <f t="shared" si="6"/>
        <v>0</v>
      </c>
      <c r="OU23" s="10">
        <f t="shared" si="6"/>
        <v>0</v>
      </c>
      <c r="OV23" s="10">
        <f t="shared" si="6"/>
        <v>0</v>
      </c>
      <c r="OW23" s="10">
        <f t="shared" si="6"/>
        <v>0</v>
      </c>
      <c r="OX23" s="10">
        <f t="shared" si="6"/>
        <v>0</v>
      </c>
      <c r="OY23" s="10">
        <f t="shared" si="6"/>
        <v>0</v>
      </c>
      <c r="OZ23" s="10">
        <f t="shared" si="6"/>
        <v>0</v>
      </c>
      <c r="PA23" s="10">
        <f t="shared" si="6"/>
        <v>0</v>
      </c>
      <c r="PB23" s="10">
        <f t="shared" si="6"/>
        <v>2688</v>
      </c>
      <c r="PC23" s="10">
        <f t="shared" si="6"/>
        <v>2275</v>
      </c>
      <c r="PD23" s="10">
        <f t="shared" si="6"/>
        <v>5</v>
      </c>
      <c r="PE23" s="10">
        <f t="shared" si="6"/>
        <v>0</v>
      </c>
      <c r="PF23" s="10">
        <f t="shared" si="6"/>
        <v>0</v>
      </c>
      <c r="PG23" s="10">
        <f t="shared" si="6"/>
        <v>0</v>
      </c>
      <c r="PH23" s="10">
        <f t="shared" si="6"/>
        <v>60</v>
      </c>
      <c r="PI23" s="10">
        <f t="shared" si="6"/>
        <v>0</v>
      </c>
      <c r="PJ23" s="10">
        <f t="shared" si="6"/>
        <v>1</v>
      </c>
      <c r="PK23" s="10">
        <f t="shared" si="6"/>
        <v>1</v>
      </c>
      <c r="PL23" s="10">
        <f t="shared" si="6"/>
        <v>0</v>
      </c>
      <c r="PM23" s="10">
        <f t="shared" si="6"/>
        <v>24</v>
      </c>
      <c r="PN23" s="10">
        <f t="shared" si="6"/>
        <v>298</v>
      </c>
      <c r="PO23" s="10">
        <f t="shared" si="6"/>
        <v>0</v>
      </c>
      <c r="PP23" s="10">
        <f t="shared" si="6"/>
        <v>24</v>
      </c>
      <c r="PQ23" s="10">
        <f t="shared" si="6"/>
        <v>0</v>
      </c>
      <c r="PR23" s="10">
        <f t="shared" si="6"/>
        <v>0</v>
      </c>
      <c r="PS23" s="10">
        <f t="shared" si="6"/>
        <v>0</v>
      </c>
      <c r="PT23" s="10">
        <f t="shared" si="6"/>
        <v>40</v>
      </c>
      <c r="PU23" s="10">
        <f t="shared" si="6"/>
        <v>705</v>
      </c>
      <c r="PV23" s="10">
        <f t="shared" si="6"/>
        <v>19718</v>
      </c>
      <c r="PW23" s="10">
        <f t="shared" si="6"/>
        <v>8398</v>
      </c>
      <c r="PX23" s="10">
        <f t="shared" si="6"/>
        <v>0</v>
      </c>
      <c r="PY23" s="10">
        <f t="shared" si="6"/>
        <v>8846</v>
      </c>
      <c r="PZ23" s="10">
        <f t="shared" si="6"/>
        <v>0</v>
      </c>
      <c r="QA23" s="10">
        <f t="shared" si="6"/>
        <v>1675</v>
      </c>
      <c r="QB23" s="10">
        <f t="shared" si="6"/>
        <v>0</v>
      </c>
      <c r="QC23" s="10">
        <f t="shared" si="6"/>
        <v>26</v>
      </c>
      <c r="QD23" s="10">
        <f t="shared" si="6"/>
        <v>0</v>
      </c>
      <c r="QE23" s="10">
        <f t="shared" si="6"/>
        <v>63</v>
      </c>
      <c r="QF23" s="10">
        <f t="shared" si="6"/>
        <v>0</v>
      </c>
      <c r="QG23" s="10">
        <f t="shared" si="6"/>
        <v>23</v>
      </c>
      <c r="QH23" s="10">
        <f t="shared" si="6"/>
        <v>0</v>
      </c>
      <c r="QI23" s="10">
        <f t="shared" si="6"/>
        <v>0</v>
      </c>
      <c r="QJ23" s="10">
        <f t="shared" ref="QJ23:SU23" si="7">SUMIFS(QJ26:QJ59,$C$26:$C$59,"Городской")</f>
        <v>0</v>
      </c>
      <c r="QK23" s="10">
        <f t="shared" si="7"/>
        <v>0</v>
      </c>
      <c r="QL23" s="10">
        <f t="shared" si="7"/>
        <v>60</v>
      </c>
      <c r="QM23" s="10">
        <f t="shared" si="7"/>
        <v>0</v>
      </c>
      <c r="QN23" s="10">
        <f t="shared" si="7"/>
        <v>0</v>
      </c>
      <c r="QO23" s="10">
        <f t="shared" si="7"/>
        <v>2</v>
      </c>
      <c r="QP23" s="10">
        <f t="shared" si="7"/>
        <v>0</v>
      </c>
      <c r="QQ23" s="10">
        <f t="shared" si="7"/>
        <v>50</v>
      </c>
      <c r="QR23" s="10">
        <f t="shared" si="7"/>
        <v>0</v>
      </c>
      <c r="QS23" s="10">
        <f t="shared" si="7"/>
        <v>0</v>
      </c>
      <c r="QT23" s="10">
        <f t="shared" si="7"/>
        <v>0</v>
      </c>
      <c r="QU23" s="10">
        <f t="shared" si="7"/>
        <v>0</v>
      </c>
      <c r="QV23" s="10">
        <f t="shared" si="7"/>
        <v>0</v>
      </c>
      <c r="QW23" s="10">
        <f t="shared" si="7"/>
        <v>0</v>
      </c>
      <c r="QX23" s="10">
        <f t="shared" si="7"/>
        <v>0</v>
      </c>
      <c r="QY23" s="10">
        <f t="shared" si="7"/>
        <v>0</v>
      </c>
      <c r="QZ23" s="10">
        <f t="shared" si="7"/>
        <v>13</v>
      </c>
      <c r="RA23" s="10">
        <f t="shared" si="7"/>
        <v>64</v>
      </c>
      <c r="RB23" s="10">
        <f t="shared" si="7"/>
        <v>0</v>
      </c>
      <c r="RC23" s="10">
        <f t="shared" si="7"/>
        <v>24</v>
      </c>
      <c r="RD23" s="10">
        <f t="shared" si="7"/>
        <v>0</v>
      </c>
      <c r="RE23" s="10">
        <f t="shared" si="7"/>
        <v>0</v>
      </c>
      <c r="RF23" s="10">
        <f t="shared" si="7"/>
        <v>0</v>
      </c>
      <c r="RG23" s="10">
        <f t="shared" si="7"/>
        <v>0</v>
      </c>
      <c r="RH23" s="10">
        <f t="shared" si="7"/>
        <v>0</v>
      </c>
      <c r="RI23" s="10">
        <f t="shared" si="7"/>
        <v>1</v>
      </c>
      <c r="RJ23" s="10">
        <f t="shared" si="7"/>
        <v>5</v>
      </c>
      <c r="RK23" s="10">
        <f t="shared" si="7"/>
        <v>0</v>
      </c>
      <c r="RL23" s="10">
        <f t="shared" si="7"/>
        <v>44</v>
      </c>
      <c r="RM23" s="10">
        <f t="shared" si="7"/>
        <v>119</v>
      </c>
      <c r="RN23" s="10">
        <f t="shared" si="7"/>
        <v>11</v>
      </c>
      <c r="RO23" s="10">
        <f t="shared" si="7"/>
        <v>15</v>
      </c>
      <c r="RP23" s="10">
        <f t="shared" si="7"/>
        <v>33</v>
      </c>
      <c r="RQ23" s="10">
        <f t="shared" si="7"/>
        <v>6</v>
      </c>
      <c r="RR23" s="10">
        <f t="shared" si="7"/>
        <v>0</v>
      </c>
      <c r="RS23" s="10">
        <f t="shared" si="7"/>
        <v>0</v>
      </c>
      <c r="RT23" s="10">
        <f t="shared" si="7"/>
        <v>0</v>
      </c>
      <c r="RU23" s="10">
        <f t="shared" si="7"/>
        <v>0</v>
      </c>
      <c r="RV23" s="10">
        <f t="shared" si="7"/>
        <v>0</v>
      </c>
      <c r="RW23" s="10">
        <f t="shared" si="7"/>
        <v>0</v>
      </c>
      <c r="RX23" s="10">
        <f t="shared" si="7"/>
        <v>0</v>
      </c>
      <c r="RY23" s="10">
        <f t="shared" si="7"/>
        <v>1</v>
      </c>
      <c r="RZ23" s="10">
        <f t="shared" si="7"/>
        <v>17</v>
      </c>
      <c r="SA23" s="10">
        <f t="shared" si="7"/>
        <v>35</v>
      </c>
      <c r="SB23" s="10">
        <f t="shared" si="7"/>
        <v>0</v>
      </c>
      <c r="SC23" s="10">
        <f t="shared" si="7"/>
        <v>0</v>
      </c>
      <c r="SD23" s="10">
        <f t="shared" si="7"/>
        <v>0</v>
      </c>
      <c r="SE23" s="10">
        <f t="shared" si="7"/>
        <v>0</v>
      </c>
      <c r="SF23" s="10">
        <f t="shared" si="7"/>
        <v>20</v>
      </c>
      <c r="SG23" s="10">
        <f t="shared" si="7"/>
        <v>57</v>
      </c>
      <c r="SH23" s="10">
        <f t="shared" si="7"/>
        <v>0</v>
      </c>
      <c r="SI23" s="10">
        <f t="shared" si="7"/>
        <v>0</v>
      </c>
      <c r="SJ23" s="10">
        <f t="shared" si="7"/>
        <v>0</v>
      </c>
      <c r="SK23" s="10">
        <f t="shared" si="7"/>
        <v>0</v>
      </c>
      <c r="SL23" s="10">
        <f t="shared" si="7"/>
        <v>15</v>
      </c>
      <c r="SM23" s="10">
        <f t="shared" si="7"/>
        <v>0</v>
      </c>
      <c r="SN23" s="10">
        <f t="shared" si="7"/>
        <v>0</v>
      </c>
      <c r="SO23" s="10">
        <f t="shared" si="7"/>
        <v>0</v>
      </c>
      <c r="SP23" s="10">
        <f t="shared" si="7"/>
        <v>0</v>
      </c>
      <c r="SQ23" s="10">
        <f t="shared" si="7"/>
        <v>0</v>
      </c>
      <c r="SR23" s="10">
        <f t="shared" si="7"/>
        <v>0</v>
      </c>
      <c r="SS23" s="10">
        <f t="shared" si="7"/>
        <v>0</v>
      </c>
      <c r="ST23" s="10">
        <f t="shared" si="7"/>
        <v>0</v>
      </c>
      <c r="SU23" s="10">
        <f t="shared" si="7"/>
        <v>0</v>
      </c>
      <c r="SV23" s="10">
        <f t="shared" ref="SV23:VG23" si="8">SUMIFS(SV26:SV59,$C$26:$C$59,"Городской")</f>
        <v>95</v>
      </c>
      <c r="SW23" s="10">
        <f t="shared" si="8"/>
        <v>0</v>
      </c>
      <c r="SX23" s="10">
        <f t="shared" si="8"/>
        <v>0</v>
      </c>
      <c r="SY23" s="10">
        <f t="shared" si="8"/>
        <v>0</v>
      </c>
      <c r="SZ23" s="10">
        <f t="shared" si="8"/>
        <v>0</v>
      </c>
      <c r="TA23" s="10">
        <f t="shared" si="8"/>
        <v>0</v>
      </c>
      <c r="TB23" s="10">
        <f t="shared" si="8"/>
        <v>0</v>
      </c>
      <c r="TC23" s="10">
        <f t="shared" si="8"/>
        <v>0</v>
      </c>
      <c r="TD23" s="10">
        <f t="shared" si="8"/>
        <v>0</v>
      </c>
      <c r="TE23" s="10">
        <f t="shared" si="8"/>
        <v>0</v>
      </c>
      <c r="TF23" s="10">
        <f t="shared" si="8"/>
        <v>0</v>
      </c>
      <c r="TG23" s="10">
        <f t="shared" si="8"/>
        <v>0</v>
      </c>
      <c r="TH23" s="10">
        <f t="shared" si="8"/>
        <v>0</v>
      </c>
      <c r="TI23" s="10">
        <f t="shared" si="8"/>
        <v>0</v>
      </c>
      <c r="TJ23" s="10">
        <f t="shared" si="8"/>
        <v>0</v>
      </c>
      <c r="TK23" s="10">
        <f t="shared" si="8"/>
        <v>0</v>
      </c>
      <c r="TL23" s="10">
        <f t="shared" si="8"/>
        <v>0</v>
      </c>
      <c r="TM23" s="10">
        <f t="shared" si="8"/>
        <v>0</v>
      </c>
      <c r="TN23" s="10">
        <f t="shared" si="8"/>
        <v>0</v>
      </c>
      <c r="TO23" s="10">
        <f t="shared" si="8"/>
        <v>0</v>
      </c>
      <c r="TP23" s="10">
        <f t="shared" si="8"/>
        <v>0</v>
      </c>
      <c r="TQ23" s="10">
        <f t="shared" si="8"/>
        <v>0</v>
      </c>
      <c r="TR23" s="10">
        <f t="shared" si="8"/>
        <v>0</v>
      </c>
      <c r="TS23" s="10">
        <f t="shared" si="8"/>
        <v>0</v>
      </c>
      <c r="TT23" s="10">
        <f t="shared" si="8"/>
        <v>0</v>
      </c>
      <c r="TU23" s="10">
        <f t="shared" si="8"/>
        <v>0</v>
      </c>
      <c r="TV23" s="10">
        <f t="shared" si="8"/>
        <v>0</v>
      </c>
      <c r="TW23" s="10">
        <f t="shared" si="8"/>
        <v>0</v>
      </c>
      <c r="TX23" s="10">
        <f t="shared" si="8"/>
        <v>0</v>
      </c>
      <c r="TY23" s="10">
        <f t="shared" si="8"/>
        <v>0</v>
      </c>
      <c r="TZ23" s="10">
        <f t="shared" si="8"/>
        <v>0</v>
      </c>
      <c r="UA23" s="10">
        <f t="shared" si="8"/>
        <v>0</v>
      </c>
      <c r="UB23" s="10">
        <f t="shared" si="8"/>
        <v>0</v>
      </c>
      <c r="UC23" s="10">
        <f t="shared" si="8"/>
        <v>0</v>
      </c>
      <c r="UD23" s="10">
        <f t="shared" si="8"/>
        <v>0</v>
      </c>
      <c r="UE23" s="10">
        <f t="shared" si="8"/>
        <v>0</v>
      </c>
      <c r="UF23" s="10">
        <f t="shared" si="8"/>
        <v>0</v>
      </c>
      <c r="UG23" s="10">
        <f t="shared" si="8"/>
        <v>0</v>
      </c>
      <c r="UH23" s="10">
        <f t="shared" si="8"/>
        <v>0</v>
      </c>
      <c r="UI23" s="10">
        <f t="shared" si="8"/>
        <v>0</v>
      </c>
      <c r="UJ23" s="10">
        <f t="shared" si="8"/>
        <v>0</v>
      </c>
      <c r="UK23" s="10">
        <f t="shared" si="8"/>
        <v>0</v>
      </c>
      <c r="UL23" s="10">
        <f t="shared" si="8"/>
        <v>0</v>
      </c>
      <c r="UM23" s="10">
        <f t="shared" si="8"/>
        <v>0</v>
      </c>
      <c r="UN23" s="10">
        <f t="shared" si="8"/>
        <v>0</v>
      </c>
      <c r="UO23" s="10">
        <f t="shared" si="8"/>
        <v>0</v>
      </c>
      <c r="UP23" s="10">
        <f t="shared" si="8"/>
        <v>0</v>
      </c>
      <c r="UQ23" s="10">
        <f t="shared" si="8"/>
        <v>0</v>
      </c>
      <c r="UR23" s="10">
        <f t="shared" si="8"/>
        <v>0</v>
      </c>
      <c r="US23" s="10">
        <f t="shared" si="8"/>
        <v>0</v>
      </c>
      <c r="UT23" s="10">
        <f t="shared" si="8"/>
        <v>0</v>
      </c>
      <c r="UU23" s="10">
        <f t="shared" si="8"/>
        <v>0</v>
      </c>
      <c r="UV23" s="10">
        <f t="shared" si="8"/>
        <v>0</v>
      </c>
      <c r="UW23" s="10">
        <f t="shared" si="8"/>
        <v>0</v>
      </c>
      <c r="UX23" s="10">
        <f t="shared" si="8"/>
        <v>0</v>
      </c>
      <c r="UY23" s="10">
        <f t="shared" si="8"/>
        <v>0</v>
      </c>
      <c r="UZ23" s="10">
        <f t="shared" si="8"/>
        <v>0</v>
      </c>
      <c r="VA23" s="10">
        <f t="shared" si="8"/>
        <v>0</v>
      </c>
      <c r="VB23" s="10">
        <f t="shared" si="8"/>
        <v>0</v>
      </c>
      <c r="VC23" s="10">
        <f t="shared" si="8"/>
        <v>0</v>
      </c>
      <c r="VD23" s="10">
        <f t="shared" si="8"/>
        <v>0</v>
      </c>
      <c r="VE23" s="10">
        <f t="shared" si="8"/>
        <v>0</v>
      </c>
      <c r="VF23" s="10">
        <f t="shared" si="8"/>
        <v>0</v>
      </c>
      <c r="VG23" s="10">
        <f t="shared" si="8"/>
        <v>0</v>
      </c>
      <c r="VH23" s="10">
        <f t="shared" ref="VH23:XS23" si="9">SUMIFS(VH26:VH59,$C$26:$C$59,"Городской")</f>
        <v>0</v>
      </c>
      <c r="VI23" s="10">
        <f t="shared" si="9"/>
        <v>0</v>
      </c>
      <c r="VJ23" s="10">
        <f t="shared" si="9"/>
        <v>0</v>
      </c>
      <c r="VK23" s="10">
        <f t="shared" si="9"/>
        <v>0</v>
      </c>
      <c r="VL23" s="10">
        <f t="shared" si="9"/>
        <v>0</v>
      </c>
      <c r="VM23" s="10">
        <f t="shared" si="9"/>
        <v>0</v>
      </c>
      <c r="VN23" s="10">
        <f t="shared" si="9"/>
        <v>0</v>
      </c>
      <c r="VO23" s="10">
        <f t="shared" si="9"/>
        <v>0</v>
      </c>
      <c r="VP23" s="10">
        <f t="shared" si="9"/>
        <v>0</v>
      </c>
      <c r="VQ23" s="10">
        <f t="shared" si="9"/>
        <v>0</v>
      </c>
      <c r="VR23" s="10">
        <f t="shared" si="9"/>
        <v>0</v>
      </c>
      <c r="VS23" s="10">
        <f t="shared" si="9"/>
        <v>0</v>
      </c>
      <c r="VT23" s="10">
        <f t="shared" si="9"/>
        <v>0</v>
      </c>
      <c r="VU23" s="10">
        <f t="shared" si="9"/>
        <v>0</v>
      </c>
      <c r="VV23" s="10">
        <f t="shared" si="9"/>
        <v>0</v>
      </c>
      <c r="VW23" s="10">
        <f t="shared" si="9"/>
        <v>0</v>
      </c>
      <c r="VX23" s="10">
        <f t="shared" si="9"/>
        <v>0</v>
      </c>
      <c r="VY23" s="10">
        <f t="shared" si="9"/>
        <v>0</v>
      </c>
      <c r="VZ23" s="10">
        <f t="shared" si="9"/>
        <v>0</v>
      </c>
      <c r="WA23" s="10">
        <f t="shared" si="9"/>
        <v>0</v>
      </c>
      <c r="WB23" s="10">
        <f t="shared" si="9"/>
        <v>0</v>
      </c>
      <c r="WC23" s="10">
        <f t="shared" si="9"/>
        <v>0</v>
      </c>
      <c r="WD23" s="10">
        <f t="shared" si="9"/>
        <v>0</v>
      </c>
      <c r="WE23" s="10">
        <f t="shared" si="9"/>
        <v>0</v>
      </c>
      <c r="WF23" s="10">
        <f t="shared" si="9"/>
        <v>0</v>
      </c>
      <c r="WG23" s="10">
        <f t="shared" si="9"/>
        <v>0</v>
      </c>
      <c r="WH23" s="10">
        <f t="shared" si="9"/>
        <v>0</v>
      </c>
      <c r="WI23" s="10">
        <f t="shared" si="9"/>
        <v>0</v>
      </c>
      <c r="WJ23" s="10">
        <f t="shared" si="9"/>
        <v>0</v>
      </c>
      <c r="WK23" s="10">
        <f t="shared" si="9"/>
        <v>0</v>
      </c>
      <c r="WL23" s="10">
        <f t="shared" si="9"/>
        <v>0</v>
      </c>
      <c r="WM23" s="10">
        <f t="shared" si="9"/>
        <v>0</v>
      </c>
      <c r="WN23" s="10">
        <f t="shared" si="9"/>
        <v>0</v>
      </c>
      <c r="WO23" s="10">
        <f t="shared" si="9"/>
        <v>0</v>
      </c>
      <c r="WP23" s="10">
        <f t="shared" si="9"/>
        <v>0</v>
      </c>
      <c r="WQ23" s="10">
        <f t="shared" si="9"/>
        <v>0</v>
      </c>
      <c r="WR23" s="10">
        <f t="shared" si="9"/>
        <v>0</v>
      </c>
      <c r="WS23" s="10">
        <f t="shared" si="9"/>
        <v>0</v>
      </c>
      <c r="WT23" s="10">
        <f t="shared" si="9"/>
        <v>0</v>
      </c>
      <c r="WU23" s="10">
        <f t="shared" si="9"/>
        <v>0</v>
      </c>
      <c r="WV23" s="10">
        <f t="shared" si="9"/>
        <v>0</v>
      </c>
      <c r="WW23" s="10">
        <f t="shared" si="9"/>
        <v>0</v>
      </c>
      <c r="WX23" s="10">
        <f t="shared" si="9"/>
        <v>0</v>
      </c>
      <c r="WY23" s="10">
        <f t="shared" si="9"/>
        <v>0</v>
      </c>
      <c r="WZ23" s="10">
        <f t="shared" si="9"/>
        <v>0</v>
      </c>
      <c r="XA23" s="10">
        <f t="shared" si="9"/>
        <v>0</v>
      </c>
      <c r="XB23" s="10">
        <f t="shared" si="9"/>
        <v>0</v>
      </c>
      <c r="XC23" s="10">
        <f t="shared" si="9"/>
        <v>0</v>
      </c>
      <c r="XD23" s="10">
        <f t="shared" si="9"/>
        <v>0</v>
      </c>
      <c r="XE23" s="10">
        <f t="shared" si="9"/>
        <v>0</v>
      </c>
      <c r="XF23" s="10">
        <f t="shared" si="9"/>
        <v>0</v>
      </c>
      <c r="XG23" s="10">
        <f t="shared" si="9"/>
        <v>0</v>
      </c>
      <c r="XH23" s="10">
        <f t="shared" si="9"/>
        <v>0</v>
      </c>
      <c r="XI23" s="10">
        <f t="shared" si="9"/>
        <v>0</v>
      </c>
      <c r="XJ23" s="10">
        <f t="shared" si="9"/>
        <v>0</v>
      </c>
      <c r="XK23" s="10">
        <f t="shared" si="9"/>
        <v>2604</v>
      </c>
      <c r="XL23" s="10">
        <f t="shared" si="9"/>
        <v>2196</v>
      </c>
      <c r="XM23" s="10">
        <f t="shared" si="9"/>
        <v>3</v>
      </c>
      <c r="XN23" s="10">
        <f t="shared" si="9"/>
        <v>0</v>
      </c>
      <c r="XO23" s="10">
        <f t="shared" si="9"/>
        <v>0</v>
      </c>
      <c r="XP23" s="10">
        <f t="shared" si="9"/>
        <v>0</v>
      </c>
      <c r="XQ23" s="10">
        <f t="shared" si="9"/>
        <v>60</v>
      </c>
      <c r="XR23" s="10">
        <f t="shared" si="9"/>
        <v>0</v>
      </c>
      <c r="XS23" s="10">
        <f t="shared" si="9"/>
        <v>0</v>
      </c>
      <c r="XT23" s="10">
        <f t="shared" ref="XT23:AAE23" si="10">SUMIFS(XT26:XT59,$C$26:$C$59,"Городской")</f>
        <v>0</v>
      </c>
      <c r="XU23" s="10">
        <f t="shared" si="10"/>
        <v>0</v>
      </c>
      <c r="XV23" s="10">
        <f t="shared" si="10"/>
        <v>24</v>
      </c>
      <c r="XW23" s="10">
        <f t="shared" si="10"/>
        <v>297</v>
      </c>
      <c r="XX23" s="10">
        <f t="shared" si="10"/>
        <v>0</v>
      </c>
      <c r="XY23" s="10">
        <f t="shared" si="10"/>
        <v>24</v>
      </c>
      <c r="XZ23" s="10">
        <f t="shared" si="10"/>
        <v>0</v>
      </c>
      <c r="YA23" s="10">
        <f t="shared" si="10"/>
        <v>0</v>
      </c>
      <c r="YB23" s="10">
        <f t="shared" si="10"/>
        <v>0</v>
      </c>
      <c r="YC23" s="10">
        <f t="shared" si="10"/>
        <v>41</v>
      </c>
      <c r="YD23" s="10">
        <f t="shared" si="10"/>
        <v>713</v>
      </c>
      <c r="YE23" s="10" t="e">
        <f t="shared" si="10"/>
        <v>#VALUE!</v>
      </c>
      <c r="YF23" s="10">
        <f t="shared" si="10"/>
        <v>8324</v>
      </c>
      <c r="YG23" s="10">
        <f t="shared" si="10"/>
        <v>0</v>
      </c>
      <c r="YH23" s="10">
        <f t="shared" si="10"/>
        <v>8634.5999999999985</v>
      </c>
      <c r="YI23" s="10">
        <f t="shared" si="10"/>
        <v>0</v>
      </c>
      <c r="YJ23" s="10">
        <f t="shared" si="10"/>
        <v>1606.1999999999998</v>
      </c>
      <c r="YK23" s="10">
        <f t="shared" si="10"/>
        <v>0</v>
      </c>
      <c r="YL23" s="10">
        <f t="shared" si="10"/>
        <v>29.400000000000002</v>
      </c>
      <c r="YM23" s="10">
        <f t="shared" si="10"/>
        <v>0</v>
      </c>
      <c r="YN23" s="10">
        <f t="shared" si="10"/>
        <v>69.599999999999994</v>
      </c>
      <c r="YO23" s="10">
        <f t="shared" si="10"/>
        <v>0</v>
      </c>
      <c r="YP23" s="10">
        <f t="shared" si="10"/>
        <v>19.599999999999998</v>
      </c>
      <c r="YQ23" s="10">
        <f t="shared" si="10"/>
        <v>0</v>
      </c>
      <c r="YR23" s="10">
        <f t="shared" si="10"/>
        <v>0</v>
      </c>
      <c r="YS23" s="10">
        <f t="shared" si="10"/>
        <v>0</v>
      </c>
      <c r="YT23" s="10">
        <f t="shared" si="10"/>
        <v>0</v>
      </c>
      <c r="YU23" s="10">
        <f t="shared" si="10"/>
        <v>60</v>
      </c>
      <c r="YV23" s="10">
        <f t="shared" si="10"/>
        <v>0</v>
      </c>
      <c r="YW23" s="10">
        <f t="shared" si="10"/>
        <v>0</v>
      </c>
      <c r="YX23" s="10">
        <f t="shared" si="10"/>
        <v>3.4000000000000004</v>
      </c>
      <c r="YY23" s="10">
        <f t="shared" si="10"/>
        <v>0</v>
      </c>
      <c r="YZ23" s="10">
        <f t="shared" si="10"/>
        <v>50</v>
      </c>
      <c r="ZA23" s="10">
        <f t="shared" si="10"/>
        <v>0</v>
      </c>
      <c r="ZB23" s="10">
        <f t="shared" si="10"/>
        <v>0</v>
      </c>
      <c r="ZC23" s="10">
        <f t="shared" si="10"/>
        <v>0</v>
      </c>
      <c r="ZD23" s="10">
        <f t="shared" si="10"/>
        <v>0</v>
      </c>
      <c r="ZE23" s="10">
        <f t="shared" si="10"/>
        <v>0</v>
      </c>
      <c r="ZF23" s="10">
        <f t="shared" si="10"/>
        <v>0</v>
      </c>
      <c r="ZG23" s="10">
        <f t="shared" si="10"/>
        <v>0</v>
      </c>
      <c r="ZH23" s="10">
        <f t="shared" si="10"/>
        <v>0</v>
      </c>
      <c r="ZI23" s="10">
        <f t="shared" si="10"/>
        <v>13</v>
      </c>
      <c r="ZJ23" s="10">
        <f t="shared" si="10"/>
        <v>64</v>
      </c>
      <c r="ZK23" s="10">
        <f t="shared" si="10"/>
        <v>0</v>
      </c>
      <c r="ZL23" s="10">
        <f t="shared" si="10"/>
        <v>23.3</v>
      </c>
      <c r="ZM23" s="10">
        <f t="shared" si="10"/>
        <v>0</v>
      </c>
      <c r="ZN23" s="10">
        <f t="shared" si="10"/>
        <v>0</v>
      </c>
      <c r="ZO23" s="10">
        <f t="shared" si="10"/>
        <v>0</v>
      </c>
      <c r="ZP23" s="10">
        <f t="shared" si="10"/>
        <v>0</v>
      </c>
      <c r="ZQ23" s="10">
        <f t="shared" si="10"/>
        <v>0</v>
      </c>
      <c r="ZR23" s="10">
        <f t="shared" si="10"/>
        <v>1.7</v>
      </c>
      <c r="ZS23" s="10">
        <f t="shared" si="10"/>
        <v>5</v>
      </c>
      <c r="ZT23" s="10">
        <f t="shared" si="10"/>
        <v>0</v>
      </c>
      <c r="ZU23" s="10">
        <f t="shared" si="10"/>
        <v>46.5</v>
      </c>
      <c r="ZV23" s="10">
        <f t="shared" si="10"/>
        <v>118.50000000000001</v>
      </c>
      <c r="ZW23" s="10">
        <f t="shared" si="10"/>
        <v>11.000000000000002</v>
      </c>
      <c r="ZX23" s="10">
        <f t="shared" si="10"/>
        <v>15.7</v>
      </c>
      <c r="ZY23" s="10">
        <f t="shared" si="10"/>
        <v>30.900000000000002</v>
      </c>
      <c r="ZZ23" s="10">
        <f t="shared" si="10"/>
        <v>4.5999999999999996</v>
      </c>
      <c r="AAA23" s="10">
        <f t="shared" si="10"/>
        <v>0</v>
      </c>
      <c r="AAB23" s="10">
        <f t="shared" si="10"/>
        <v>0</v>
      </c>
      <c r="AAC23" s="10">
        <f t="shared" si="10"/>
        <v>0</v>
      </c>
      <c r="AAD23" s="10">
        <f t="shared" si="10"/>
        <v>0</v>
      </c>
      <c r="AAE23" s="10">
        <f t="shared" si="10"/>
        <v>0</v>
      </c>
      <c r="AAF23" s="10">
        <f t="shared" ref="AAF23:ACQ23" si="11">SUMIFS(AAF26:AAF59,$C$26:$C$59,"Городской")</f>
        <v>0</v>
      </c>
      <c r="AAG23" s="10">
        <f t="shared" si="11"/>
        <v>0.7</v>
      </c>
      <c r="AAH23" s="10">
        <f t="shared" si="11"/>
        <v>1.7</v>
      </c>
      <c r="AAI23" s="10">
        <f t="shared" si="11"/>
        <v>17</v>
      </c>
      <c r="AAJ23" s="10">
        <f t="shared" si="11"/>
        <v>35</v>
      </c>
      <c r="AAK23" s="10">
        <f t="shared" si="11"/>
        <v>0</v>
      </c>
      <c r="AAL23" s="10">
        <f t="shared" si="11"/>
        <v>0</v>
      </c>
      <c r="AAM23" s="10" t="e">
        <f t="shared" si="11"/>
        <v>#VALUE!</v>
      </c>
      <c r="AAN23" s="10">
        <f t="shared" si="11"/>
        <v>0</v>
      </c>
      <c r="AAO23" s="10">
        <f t="shared" si="11"/>
        <v>20</v>
      </c>
      <c r="AAP23" s="10">
        <f t="shared" si="11"/>
        <v>57</v>
      </c>
      <c r="AAQ23" s="10">
        <f t="shared" si="11"/>
        <v>0</v>
      </c>
      <c r="AAR23" s="10">
        <f t="shared" si="11"/>
        <v>0</v>
      </c>
      <c r="AAS23" s="10">
        <f t="shared" si="11"/>
        <v>0</v>
      </c>
      <c r="AAT23" s="10">
        <f t="shared" si="11"/>
        <v>0</v>
      </c>
      <c r="AAU23" s="10">
        <f t="shared" si="11"/>
        <v>15</v>
      </c>
      <c r="AAV23" s="10">
        <f t="shared" si="11"/>
        <v>0</v>
      </c>
      <c r="AAW23" s="10">
        <f t="shared" si="11"/>
        <v>0</v>
      </c>
      <c r="AAX23" s="10">
        <f t="shared" si="11"/>
        <v>0</v>
      </c>
      <c r="AAY23" s="10">
        <f t="shared" si="11"/>
        <v>0</v>
      </c>
      <c r="AAZ23" s="10">
        <f t="shared" si="11"/>
        <v>0</v>
      </c>
      <c r="ABA23" s="10">
        <f t="shared" si="11"/>
        <v>0</v>
      </c>
      <c r="ABB23" s="10">
        <f t="shared" si="11"/>
        <v>0</v>
      </c>
      <c r="ABC23" s="10">
        <f t="shared" si="11"/>
        <v>0</v>
      </c>
      <c r="ABD23" s="10">
        <f t="shared" si="11"/>
        <v>0</v>
      </c>
      <c r="ABE23" s="10">
        <f t="shared" si="11"/>
        <v>95</v>
      </c>
      <c r="ABF23" s="10">
        <f t="shared" si="11"/>
        <v>0</v>
      </c>
      <c r="ABG23" s="10">
        <f t="shared" si="11"/>
        <v>0</v>
      </c>
      <c r="ABH23" s="10">
        <f t="shared" si="11"/>
        <v>0</v>
      </c>
      <c r="ABI23" s="10">
        <f t="shared" si="11"/>
        <v>0</v>
      </c>
      <c r="ABJ23" s="10">
        <f t="shared" si="11"/>
        <v>0</v>
      </c>
      <c r="ABK23" s="10">
        <f t="shared" si="11"/>
        <v>0</v>
      </c>
      <c r="ABL23" s="10">
        <f t="shared" si="11"/>
        <v>0</v>
      </c>
      <c r="ABM23" s="10">
        <f t="shared" si="11"/>
        <v>0</v>
      </c>
      <c r="ABN23" s="10">
        <f t="shared" si="11"/>
        <v>0</v>
      </c>
      <c r="ABO23" s="10">
        <f t="shared" si="11"/>
        <v>0</v>
      </c>
      <c r="ABP23" s="10">
        <f t="shared" si="11"/>
        <v>0</v>
      </c>
      <c r="ABQ23" s="10">
        <f t="shared" si="11"/>
        <v>0</v>
      </c>
      <c r="ABR23" s="10">
        <f t="shared" si="11"/>
        <v>0</v>
      </c>
      <c r="ABS23" s="10">
        <f t="shared" si="11"/>
        <v>0</v>
      </c>
      <c r="ABT23" s="10">
        <f t="shared" si="11"/>
        <v>0</v>
      </c>
      <c r="ABU23" s="10">
        <f t="shared" si="11"/>
        <v>0</v>
      </c>
      <c r="ABV23" s="10">
        <f t="shared" si="11"/>
        <v>0</v>
      </c>
      <c r="ABW23" s="10">
        <f t="shared" si="11"/>
        <v>0</v>
      </c>
      <c r="ABX23" s="10">
        <f t="shared" si="11"/>
        <v>0</v>
      </c>
      <c r="ABY23" s="10">
        <f t="shared" si="11"/>
        <v>0</v>
      </c>
      <c r="ABZ23" s="10">
        <f t="shared" si="11"/>
        <v>0</v>
      </c>
      <c r="ACA23" s="10">
        <f t="shared" si="11"/>
        <v>0</v>
      </c>
      <c r="ACB23" s="10">
        <f t="shared" si="11"/>
        <v>0</v>
      </c>
      <c r="ACC23" s="10">
        <f t="shared" si="11"/>
        <v>0</v>
      </c>
      <c r="ACD23" s="10">
        <f t="shared" si="11"/>
        <v>0</v>
      </c>
      <c r="ACE23" s="10">
        <f t="shared" si="11"/>
        <v>0</v>
      </c>
      <c r="ACF23" s="10">
        <f t="shared" si="11"/>
        <v>0</v>
      </c>
      <c r="ACG23" s="10">
        <f t="shared" si="11"/>
        <v>0</v>
      </c>
      <c r="ACH23" s="10">
        <f t="shared" si="11"/>
        <v>0</v>
      </c>
      <c r="ACI23" s="10">
        <f t="shared" si="11"/>
        <v>0</v>
      </c>
      <c r="ACJ23" s="10">
        <f t="shared" si="11"/>
        <v>0</v>
      </c>
      <c r="ACK23" s="10">
        <f t="shared" si="11"/>
        <v>0</v>
      </c>
      <c r="ACL23" s="10">
        <f t="shared" si="11"/>
        <v>0</v>
      </c>
      <c r="ACM23" s="10">
        <f t="shared" si="11"/>
        <v>0</v>
      </c>
      <c r="ACN23" s="10">
        <f t="shared" si="11"/>
        <v>0</v>
      </c>
      <c r="ACO23" s="10">
        <f t="shared" si="11"/>
        <v>0</v>
      </c>
      <c r="ACP23" s="10">
        <f t="shared" si="11"/>
        <v>0</v>
      </c>
      <c r="ACQ23" s="10">
        <f t="shared" si="11"/>
        <v>0</v>
      </c>
      <c r="ACR23" s="10">
        <f t="shared" ref="ACR23:AFC23" si="12">SUMIFS(ACR26:ACR59,$C$26:$C$59,"Городской")</f>
        <v>0</v>
      </c>
      <c r="ACS23" s="10">
        <f t="shared" si="12"/>
        <v>0</v>
      </c>
      <c r="ACT23" s="10">
        <f t="shared" si="12"/>
        <v>0</v>
      </c>
      <c r="ACU23" s="10">
        <f t="shared" si="12"/>
        <v>0</v>
      </c>
      <c r="ACV23" s="10">
        <f t="shared" si="12"/>
        <v>0</v>
      </c>
      <c r="ACW23" s="10">
        <f t="shared" si="12"/>
        <v>0</v>
      </c>
      <c r="ACX23" s="10">
        <f t="shared" si="12"/>
        <v>0</v>
      </c>
      <c r="ACY23" s="10">
        <f t="shared" si="12"/>
        <v>0</v>
      </c>
      <c r="ACZ23" s="10">
        <f t="shared" si="12"/>
        <v>0</v>
      </c>
      <c r="ADA23" s="10">
        <f t="shared" si="12"/>
        <v>0</v>
      </c>
      <c r="ADB23" s="10">
        <f t="shared" si="12"/>
        <v>0</v>
      </c>
      <c r="ADC23" s="10">
        <f t="shared" si="12"/>
        <v>0</v>
      </c>
      <c r="ADD23" s="10">
        <f t="shared" si="12"/>
        <v>0</v>
      </c>
      <c r="ADE23" s="10">
        <f t="shared" si="12"/>
        <v>0</v>
      </c>
      <c r="ADF23" s="10">
        <f t="shared" si="12"/>
        <v>0</v>
      </c>
      <c r="ADG23" s="10">
        <f t="shared" si="12"/>
        <v>0</v>
      </c>
      <c r="ADH23" s="10">
        <f t="shared" si="12"/>
        <v>0</v>
      </c>
      <c r="ADI23" s="10">
        <f t="shared" si="12"/>
        <v>0</v>
      </c>
      <c r="ADJ23" s="10">
        <f t="shared" si="12"/>
        <v>0</v>
      </c>
      <c r="ADK23" s="10">
        <f t="shared" si="12"/>
        <v>0</v>
      </c>
      <c r="ADL23" s="10">
        <f t="shared" si="12"/>
        <v>0</v>
      </c>
      <c r="ADM23" s="10">
        <f t="shared" si="12"/>
        <v>0</v>
      </c>
      <c r="ADN23" s="10">
        <f t="shared" si="12"/>
        <v>0</v>
      </c>
      <c r="ADO23" s="10">
        <f t="shared" si="12"/>
        <v>0</v>
      </c>
      <c r="ADP23" s="10">
        <f t="shared" si="12"/>
        <v>0</v>
      </c>
      <c r="ADQ23" s="10">
        <f t="shared" si="12"/>
        <v>0</v>
      </c>
      <c r="ADR23" s="10">
        <f t="shared" si="12"/>
        <v>0</v>
      </c>
      <c r="ADS23" s="10">
        <f t="shared" si="12"/>
        <v>0</v>
      </c>
      <c r="ADT23" s="10">
        <f t="shared" si="12"/>
        <v>0</v>
      </c>
      <c r="ADU23" s="10">
        <f t="shared" si="12"/>
        <v>0</v>
      </c>
      <c r="ADV23" s="10">
        <f t="shared" si="12"/>
        <v>0</v>
      </c>
      <c r="ADW23" s="10">
        <f t="shared" si="12"/>
        <v>0</v>
      </c>
      <c r="ADX23" s="10">
        <f t="shared" si="12"/>
        <v>0</v>
      </c>
      <c r="ADY23" s="10">
        <f t="shared" si="12"/>
        <v>0</v>
      </c>
      <c r="ADZ23" s="10">
        <f t="shared" si="12"/>
        <v>0</v>
      </c>
      <c r="AEA23" s="10">
        <f t="shared" si="12"/>
        <v>0</v>
      </c>
      <c r="AEB23" s="10">
        <f t="shared" si="12"/>
        <v>0</v>
      </c>
      <c r="AEC23" s="10">
        <f t="shared" si="12"/>
        <v>0</v>
      </c>
      <c r="AED23" s="10">
        <f t="shared" si="12"/>
        <v>0</v>
      </c>
      <c r="AEE23" s="10">
        <f t="shared" si="12"/>
        <v>0</v>
      </c>
      <c r="AEF23" s="10">
        <f t="shared" si="12"/>
        <v>0</v>
      </c>
      <c r="AEG23" s="10">
        <f t="shared" si="12"/>
        <v>0</v>
      </c>
      <c r="AEH23" s="10">
        <f t="shared" si="12"/>
        <v>0</v>
      </c>
      <c r="AEI23" s="10">
        <f t="shared" si="12"/>
        <v>0</v>
      </c>
      <c r="AEJ23" s="10">
        <f t="shared" si="12"/>
        <v>0</v>
      </c>
      <c r="AEK23" s="10">
        <f t="shared" si="12"/>
        <v>0</v>
      </c>
      <c r="AEL23" s="10">
        <f t="shared" si="12"/>
        <v>0</v>
      </c>
      <c r="AEM23" s="10">
        <f t="shared" si="12"/>
        <v>0</v>
      </c>
      <c r="AEN23" s="10">
        <f t="shared" si="12"/>
        <v>0</v>
      </c>
      <c r="AEO23" s="10">
        <f t="shared" si="12"/>
        <v>0</v>
      </c>
      <c r="AEP23" s="10">
        <f t="shared" si="12"/>
        <v>0</v>
      </c>
      <c r="AEQ23" s="10">
        <f t="shared" si="12"/>
        <v>0</v>
      </c>
      <c r="AER23" s="10">
        <f t="shared" si="12"/>
        <v>0</v>
      </c>
      <c r="AES23" s="10">
        <f t="shared" si="12"/>
        <v>0</v>
      </c>
      <c r="AET23" s="10">
        <f t="shared" si="12"/>
        <v>0</v>
      </c>
      <c r="AEU23" s="10">
        <f t="shared" si="12"/>
        <v>0</v>
      </c>
      <c r="AEV23" s="10">
        <f t="shared" si="12"/>
        <v>0</v>
      </c>
      <c r="AEW23" s="10">
        <f t="shared" si="12"/>
        <v>0</v>
      </c>
      <c r="AEX23" s="10">
        <f t="shared" si="12"/>
        <v>0</v>
      </c>
      <c r="AEY23" s="10">
        <f t="shared" si="12"/>
        <v>0</v>
      </c>
      <c r="AEZ23" s="10">
        <f t="shared" si="12"/>
        <v>0</v>
      </c>
      <c r="AFA23" s="10">
        <f t="shared" si="12"/>
        <v>0</v>
      </c>
      <c r="AFB23" s="10">
        <f t="shared" si="12"/>
        <v>0</v>
      </c>
      <c r="AFC23" s="10">
        <f t="shared" si="12"/>
        <v>0</v>
      </c>
      <c r="AFD23" s="10">
        <f t="shared" ref="AFD23:AGM23" si="13">SUMIFS(AFD26:AFD59,$C$26:$C$59,"Городской")</f>
        <v>0</v>
      </c>
      <c r="AFE23" s="10">
        <f t="shared" si="13"/>
        <v>0</v>
      </c>
      <c r="AFF23" s="10">
        <f t="shared" si="13"/>
        <v>0</v>
      </c>
      <c r="AFG23" s="10">
        <f t="shared" si="13"/>
        <v>0</v>
      </c>
      <c r="AFH23" s="10">
        <f t="shared" si="13"/>
        <v>0</v>
      </c>
      <c r="AFI23" s="10">
        <f t="shared" si="13"/>
        <v>0</v>
      </c>
      <c r="AFJ23" s="10">
        <f t="shared" si="13"/>
        <v>0</v>
      </c>
      <c r="AFK23" s="10">
        <f t="shared" si="13"/>
        <v>0</v>
      </c>
      <c r="AFL23" s="10">
        <f t="shared" si="13"/>
        <v>0</v>
      </c>
      <c r="AFM23" s="10">
        <f t="shared" si="13"/>
        <v>0</v>
      </c>
      <c r="AFN23" s="10">
        <f t="shared" si="13"/>
        <v>0</v>
      </c>
      <c r="AFO23" s="10">
        <f t="shared" si="13"/>
        <v>0</v>
      </c>
      <c r="AFP23" s="10">
        <f t="shared" si="13"/>
        <v>0</v>
      </c>
      <c r="AFQ23" s="10">
        <f t="shared" si="13"/>
        <v>0</v>
      </c>
      <c r="AFR23" s="10">
        <f t="shared" si="13"/>
        <v>0</v>
      </c>
      <c r="AFS23" s="10">
        <f t="shared" si="13"/>
        <v>0</v>
      </c>
      <c r="AFT23" s="10">
        <f t="shared" si="13"/>
        <v>2660.2</v>
      </c>
      <c r="AFU23" s="10">
        <f t="shared" si="13"/>
        <v>2248.6999999999998</v>
      </c>
      <c r="AFV23" s="10">
        <f t="shared" si="13"/>
        <v>4.4000000000000004</v>
      </c>
      <c r="AFW23" s="10">
        <f t="shared" si="13"/>
        <v>0</v>
      </c>
      <c r="AFX23" s="10">
        <f t="shared" si="13"/>
        <v>0</v>
      </c>
      <c r="AFY23" s="10">
        <f t="shared" si="13"/>
        <v>0</v>
      </c>
      <c r="AFZ23" s="10">
        <f t="shared" si="13"/>
        <v>60</v>
      </c>
      <c r="AGA23" s="10">
        <f t="shared" si="13"/>
        <v>0</v>
      </c>
      <c r="AGB23" s="10">
        <f t="shared" si="13"/>
        <v>0.7</v>
      </c>
      <c r="AGC23" s="10">
        <f t="shared" si="13"/>
        <v>0.7</v>
      </c>
      <c r="AGD23" s="10">
        <f t="shared" si="13"/>
        <v>0</v>
      </c>
      <c r="AGE23" s="10">
        <f t="shared" si="13"/>
        <v>24</v>
      </c>
      <c r="AGF23" s="10">
        <f t="shared" si="13"/>
        <v>297.7</v>
      </c>
      <c r="AGG23" s="10">
        <f t="shared" si="13"/>
        <v>0</v>
      </c>
      <c r="AGH23" s="10">
        <f t="shared" si="13"/>
        <v>24</v>
      </c>
      <c r="AGI23" s="10">
        <f t="shared" si="13"/>
        <v>0</v>
      </c>
      <c r="AGJ23" s="10">
        <f t="shared" si="13"/>
        <v>0</v>
      </c>
      <c r="AGK23" s="10">
        <f t="shared" si="13"/>
        <v>0</v>
      </c>
      <c r="AGL23" s="10">
        <f t="shared" si="13"/>
        <v>40.299999999999997</v>
      </c>
      <c r="AGM23" s="10">
        <f t="shared" si="13"/>
        <v>707.59999999999991</v>
      </c>
    </row>
    <row r="24" spans="1:871" s="2" customFormat="1" ht="22.5" hidden="1" customHeight="1" x14ac:dyDescent="0.25">
      <c r="A24" s="8"/>
      <c r="B24" s="17" t="s">
        <v>160</v>
      </c>
      <c r="C24" s="9" t="s">
        <v>11</v>
      </c>
      <c r="D24" s="10">
        <f t="shared" ref="D24:BO24" si="14">SUMIFS(D26:D59,$C$26:$C$59,"Сельский")</f>
        <v>3031</v>
      </c>
      <c r="E24" s="10">
        <f t="shared" si="14"/>
        <v>1321</v>
      </c>
      <c r="F24" s="10">
        <f t="shared" si="14"/>
        <v>0</v>
      </c>
      <c r="G24" s="10">
        <f t="shared" si="14"/>
        <v>1449</v>
      </c>
      <c r="H24" s="10">
        <f t="shared" si="14"/>
        <v>0</v>
      </c>
      <c r="I24" s="10">
        <f t="shared" si="14"/>
        <v>191</v>
      </c>
      <c r="J24" s="10">
        <f t="shared" si="14"/>
        <v>0</v>
      </c>
      <c r="K24" s="10">
        <f t="shared" si="14"/>
        <v>7</v>
      </c>
      <c r="L24" s="10">
        <f t="shared" si="14"/>
        <v>0</v>
      </c>
      <c r="M24" s="10">
        <f t="shared" si="14"/>
        <v>11</v>
      </c>
      <c r="N24" s="10">
        <f t="shared" si="14"/>
        <v>0</v>
      </c>
      <c r="O24" s="10">
        <f t="shared" si="14"/>
        <v>1</v>
      </c>
      <c r="P24" s="10">
        <f t="shared" si="14"/>
        <v>0</v>
      </c>
      <c r="Q24" s="10">
        <f t="shared" si="14"/>
        <v>0</v>
      </c>
      <c r="R24" s="10">
        <f t="shared" si="14"/>
        <v>0</v>
      </c>
      <c r="S24" s="10">
        <f t="shared" si="14"/>
        <v>0</v>
      </c>
      <c r="T24" s="10">
        <f t="shared" si="14"/>
        <v>0</v>
      </c>
      <c r="U24" s="10">
        <f t="shared" si="14"/>
        <v>0</v>
      </c>
      <c r="V24" s="10">
        <f t="shared" si="14"/>
        <v>0</v>
      </c>
      <c r="W24" s="10">
        <f t="shared" si="14"/>
        <v>0</v>
      </c>
      <c r="X24" s="10">
        <f t="shared" si="14"/>
        <v>0</v>
      </c>
      <c r="Y24" s="10">
        <f t="shared" si="14"/>
        <v>0</v>
      </c>
      <c r="Z24" s="10">
        <f t="shared" si="14"/>
        <v>0</v>
      </c>
      <c r="AA24" s="10">
        <f t="shared" si="14"/>
        <v>0</v>
      </c>
      <c r="AB24" s="10">
        <f t="shared" si="14"/>
        <v>0</v>
      </c>
      <c r="AC24" s="10">
        <f t="shared" si="14"/>
        <v>0</v>
      </c>
      <c r="AD24" s="10">
        <f t="shared" si="14"/>
        <v>0</v>
      </c>
      <c r="AE24" s="10">
        <f t="shared" si="14"/>
        <v>0</v>
      </c>
      <c r="AF24" s="10">
        <f t="shared" si="14"/>
        <v>0</v>
      </c>
      <c r="AG24" s="10">
        <f t="shared" si="14"/>
        <v>0</v>
      </c>
      <c r="AH24" s="10">
        <f t="shared" si="14"/>
        <v>0</v>
      </c>
      <c r="AI24" s="10">
        <f t="shared" si="14"/>
        <v>0</v>
      </c>
      <c r="AJ24" s="10">
        <f t="shared" si="14"/>
        <v>0</v>
      </c>
      <c r="AK24" s="10">
        <f t="shared" si="14"/>
        <v>0</v>
      </c>
      <c r="AL24" s="10">
        <f t="shared" si="14"/>
        <v>0</v>
      </c>
      <c r="AM24" s="10">
        <f t="shared" si="14"/>
        <v>0</v>
      </c>
      <c r="AN24" s="10">
        <f t="shared" si="14"/>
        <v>0</v>
      </c>
      <c r="AO24" s="10">
        <f t="shared" si="14"/>
        <v>0</v>
      </c>
      <c r="AP24" s="10">
        <f t="shared" si="14"/>
        <v>0</v>
      </c>
      <c r="AQ24" s="10">
        <f t="shared" si="14"/>
        <v>0</v>
      </c>
      <c r="AR24" s="10">
        <f t="shared" si="14"/>
        <v>4</v>
      </c>
      <c r="AS24" s="10">
        <f t="shared" si="14"/>
        <v>1</v>
      </c>
      <c r="AT24" s="10">
        <f t="shared" si="14"/>
        <v>8</v>
      </c>
      <c r="AU24" s="10">
        <f t="shared" si="14"/>
        <v>31</v>
      </c>
      <c r="AV24" s="10">
        <f t="shared" si="14"/>
        <v>0</v>
      </c>
      <c r="AW24" s="10">
        <f t="shared" si="14"/>
        <v>4</v>
      </c>
      <c r="AX24" s="10">
        <f t="shared" si="14"/>
        <v>3</v>
      </c>
      <c r="AY24" s="10">
        <f t="shared" si="14"/>
        <v>0</v>
      </c>
      <c r="AZ24" s="10">
        <f t="shared" si="14"/>
        <v>0</v>
      </c>
      <c r="BA24" s="10">
        <f t="shared" si="14"/>
        <v>0</v>
      </c>
      <c r="BB24" s="10">
        <f t="shared" si="14"/>
        <v>0</v>
      </c>
      <c r="BC24" s="10">
        <f t="shared" si="14"/>
        <v>0</v>
      </c>
      <c r="BD24" s="10">
        <f t="shared" si="14"/>
        <v>0</v>
      </c>
      <c r="BE24" s="10">
        <f t="shared" si="14"/>
        <v>0</v>
      </c>
      <c r="BF24" s="10">
        <f t="shared" si="14"/>
        <v>0</v>
      </c>
      <c r="BG24" s="10">
        <f t="shared" si="14"/>
        <v>0</v>
      </c>
      <c r="BH24" s="10">
        <f t="shared" si="14"/>
        <v>0</v>
      </c>
      <c r="BI24" s="10">
        <f t="shared" si="14"/>
        <v>0</v>
      </c>
      <c r="BJ24" s="10">
        <f t="shared" si="14"/>
        <v>0</v>
      </c>
      <c r="BK24" s="10">
        <f t="shared" si="14"/>
        <v>0</v>
      </c>
      <c r="BL24" s="10">
        <f t="shared" si="14"/>
        <v>0</v>
      </c>
      <c r="BM24" s="10">
        <f t="shared" si="14"/>
        <v>0</v>
      </c>
      <c r="BN24" s="10">
        <f t="shared" si="14"/>
        <v>0</v>
      </c>
      <c r="BO24" s="10">
        <f t="shared" si="14"/>
        <v>0</v>
      </c>
      <c r="BP24" s="10">
        <f t="shared" ref="BP24:EA24" si="15">SUMIFS(BP26:BP59,$C$26:$C$59,"Сельский")</f>
        <v>0</v>
      </c>
      <c r="BQ24" s="10">
        <f t="shared" si="15"/>
        <v>0</v>
      </c>
      <c r="BR24" s="10">
        <f t="shared" si="15"/>
        <v>0</v>
      </c>
      <c r="BS24" s="10">
        <f t="shared" si="15"/>
        <v>0</v>
      </c>
      <c r="BT24" s="10">
        <f t="shared" si="15"/>
        <v>0</v>
      </c>
      <c r="BU24" s="10">
        <f t="shared" si="15"/>
        <v>0</v>
      </c>
      <c r="BV24" s="10">
        <f t="shared" si="15"/>
        <v>0</v>
      </c>
      <c r="BW24" s="10">
        <f t="shared" si="15"/>
        <v>0</v>
      </c>
      <c r="BX24" s="10">
        <f t="shared" si="15"/>
        <v>0</v>
      </c>
      <c r="BY24" s="10">
        <f t="shared" si="15"/>
        <v>0</v>
      </c>
      <c r="BZ24" s="10">
        <f t="shared" si="15"/>
        <v>0</v>
      </c>
      <c r="CA24" s="10">
        <f t="shared" si="15"/>
        <v>0</v>
      </c>
      <c r="CB24" s="10">
        <f t="shared" si="15"/>
        <v>0</v>
      </c>
      <c r="CC24" s="10">
        <f t="shared" si="15"/>
        <v>0</v>
      </c>
      <c r="CD24" s="10">
        <f t="shared" si="15"/>
        <v>0</v>
      </c>
      <c r="CE24" s="10">
        <f t="shared" si="15"/>
        <v>0</v>
      </c>
      <c r="CF24" s="10">
        <f t="shared" si="15"/>
        <v>0</v>
      </c>
      <c r="CG24" s="10">
        <f t="shared" si="15"/>
        <v>0</v>
      </c>
      <c r="CH24" s="10">
        <f t="shared" si="15"/>
        <v>0</v>
      </c>
      <c r="CI24" s="10">
        <f t="shared" si="15"/>
        <v>0</v>
      </c>
      <c r="CJ24" s="10">
        <f t="shared" si="15"/>
        <v>0</v>
      </c>
      <c r="CK24" s="10">
        <f t="shared" si="15"/>
        <v>0</v>
      </c>
      <c r="CL24" s="10">
        <f t="shared" si="15"/>
        <v>0</v>
      </c>
      <c r="CM24" s="10">
        <f t="shared" si="15"/>
        <v>0</v>
      </c>
      <c r="CN24" s="10">
        <f t="shared" si="15"/>
        <v>0</v>
      </c>
      <c r="CO24" s="10">
        <f t="shared" si="15"/>
        <v>0</v>
      </c>
      <c r="CP24" s="10">
        <f t="shared" si="15"/>
        <v>0</v>
      </c>
      <c r="CQ24" s="10">
        <f t="shared" si="15"/>
        <v>0</v>
      </c>
      <c r="CR24" s="10">
        <f t="shared" si="15"/>
        <v>0</v>
      </c>
      <c r="CS24" s="10">
        <f t="shared" si="15"/>
        <v>0</v>
      </c>
      <c r="CT24" s="10">
        <f t="shared" si="15"/>
        <v>0</v>
      </c>
      <c r="CU24" s="10">
        <f t="shared" si="15"/>
        <v>0</v>
      </c>
      <c r="CV24" s="10">
        <f t="shared" si="15"/>
        <v>0</v>
      </c>
      <c r="CW24" s="10">
        <f t="shared" si="15"/>
        <v>0</v>
      </c>
      <c r="CX24" s="10">
        <f t="shared" si="15"/>
        <v>0</v>
      </c>
      <c r="CY24" s="10">
        <f t="shared" si="15"/>
        <v>0</v>
      </c>
      <c r="CZ24" s="10">
        <f t="shared" si="15"/>
        <v>0</v>
      </c>
      <c r="DA24" s="10">
        <f t="shared" si="15"/>
        <v>0</v>
      </c>
      <c r="DB24" s="10">
        <f t="shared" si="15"/>
        <v>0</v>
      </c>
      <c r="DC24" s="10">
        <f t="shared" si="15"/>
        <v>0</v>
      </c>
      <c r="DD24" s="10">
        <f t="shared" si="15"/>
        <v>0</v>
      </c>
      <c r="DE24" s="10">
        <f t="shared" si="15"/>
        <v>0</v>
      </c>
      <c r="DF24" s="10">
        <f t="shared" si="15"/>
        <v>0</v>
      </c>
      <c r="DG24" s="10">
        <f t="shared" si="15"/>
        <v>0</v>
      </c>
      <c r="DH24" s="10">
        <f t="shared" si="15"/>
        <v>0</v>
      </c>
      <c r="DI24" s="10">
        <f t="shared" si="15"/>
        <v>0</v>
      </c>
      <c r="DJ24" s="10">
        <f t="shared" si="15"/>
        <v>0</v>
      </c>
      <c r="DK24" s="10">
        <f t="shared" si="15"/>
        <v>0</v>
      </c>
      <c r="DL24" s="10">
        <f t="shared" si="15"/>
        <v>0</v>
      </c>
      <c r="DM24" s="10">
        <f t="shared" si="15"/>
        <v>0</v>
      </c>
      <c r="DN24" s="10">
        <f t="shared" si="15"/>
        <v>0</v>
      </c>
      <c r="DO24" s="10">
        <f t="shared" si="15"/>
        <v>0</v>
      </c>
      <c r="DP24" s="10">
        <f t="shared" si="15"/>
        <v>0</v>
      </c>
      <c r="DQ24" s="10">
        <f t="shared" si="15"/>
        <v>0</v>
      </c>
      <c r="DR24" s="10">
        <f t="shared" si="15"/>
        <v>0</v>
      </c>
      <c r="DS24" s="10">
        <f t="shared" si="15"/>
        <v>0</v>
      </c>
      <c r="DT24" s="10">
        <f t="shared" si="15"/>
        <v>0</v>
      </c>
      <c r="DU24" s="10">
        <f t="shared" si="15"/>
        <v>0</v>
      </c>
      <c r="DV24" s="10">
        <f t="shared" si="15"/>
        <v>0</v>
      </c>
      <c r="DW24" s="10">
        <f t="shared" si="15"/>
        <v>0</v>
      </c>
      <c r="DX24" s="10">
        <f t="shared" si="15"/>
        <v>0</v>
      </c>
      <c r="DY24" s="10">
        <f t="shared" si="15"/>
        <v>0</v>
      </c>
      <c r="DZ24" s="10">
        <f t="shared" si="15"/>
        <v>0</v>
      </c>
      <c r="EA24" s="10">
        <f t="shared" si="15"/>
        <v>0</v>
      </c>
      <c r="EB24" s="10">
        <f t="shared" ref="EB24:GM24" si="16">SUMIFS(EB26:EB59,$C$26:$C$59,"Сельский")</f>
        <v>0</v>
      </c>
      <c r="EC24" s="10">
        <f t="shared" si="16"/>
        <v>0</v>
      </c>
      <c r="ED24" s="10">
        <f t="shared" si="16"/>
        <v>0</v>
      </c>
      <c r="EE24" s="10">
        <f t="shared" si="16"/>
        <v>0</v>
      </c>
      <c r="EF24" s="10">
        <f t="shared" si="16"/>
        <v>0</v>
      </c>
      <c r="EG24" s="10">
        <f t="shared" si="16"/>
        <v>0</v>
      </c>
      <c r="EH24" s="10">
        <f t="shared" si="16"/>
        <v>0</v>
      </c>
      <c r="EI24" s="10">
        <f t="shared" si="16"/>
        <v>0</v>
      </c>
      <c r="EJ24" s="10">
        <f t="shared" si="16"/>
        <v>0</v>
      </c>
      <c r="EK24" s="10">
        <f t="shared" si="16"/>
        <v>0</v>
      </c>
      <c r="EL24" s="10">
        <f t="shared" si="16"/>
        <v>0</v>
      </c>
      <c r="EM24" s="10">
        <f t="shared" si="16"/>
        <v>0</v>
      </c>
      <c r="EN24" s="10">
        <f t="shared" si="16"/>
        <v>0</v>
      </c>
      <c r="EO24" s="10">
        <f t="shared" si="16"/>
        <v>0</v>
      </c>
      <c r="EP24" s="10">
        <f t="shared" si="16"/>
        <v>0</v>
      </c>
      <c r="EQ24" s="10">
        <f t="shared" si="16"/>
        <v>0</v>
      </c>
      <c r="ER24" s="10">
        <f t="shared" si="16"/>
        <v>0</v>
      </c>
      <c r="ES24" s="10">
        <f t="shared" si="16"/>
        <v>0</v>
      </c>
      <c r="ET24" s="10">
        <f t="shared" si="16"/>
        <v>0</v>
      </c>
      <c r="EU24" s="10">
        <f t="shared" si="16"/>
        <v>0</v>
      </c>
      <c r="EV24" s="10">
        <f t="shared" si="16"/>
        <v>0</v>
      </c>
      <c r="EW24" s="10">
        <f t="shared" si="16"/>
        <v>0</v>
      </c>
      <c r="EX24" s="10">
        <f t="shared" si="16"/>
        <v>0</v>
      </c>
      <c r="EY24" s="10">
        <f t="shared" si="16"/>
        <v>0</v>
      </c>
      <c r="EZ24" s="10">
        <f t="shared" si="16"/>
        <v>0</v>
      </c>
      <c r="FA24" s="10">
        <f t="shared" si="16"/>
        <v>0</v>
      </c>
      <c r="FB24" s="10">
        <f t="shared" si="16"/>
        <v>0</v>
      </c>
      <c r="FC24" s="10">
        <f t="shared" si="16"/>
        <v>0</v>
      </c>
      <c r="FD24" s="10">
        <f t="shared" si="16"/>
        <v>0</v>
      </c>
      <c r="FE24" s="10">
        <f t="shared" si="16"/>
        <v>0</v>
      </c>
      <c r="FF24" s="10">
        <f t="shared" si="16"/>
        <v>0</v>
      </c>
      <c r="FG24" s="10">
        <f t="shared" si="16"/>
        <v>0</v>
      </c>
      <c r="FH24" s="10">
        <f t="shared" si="16"/>
        <v>0</v>
      </c>
      <c r="FI24" s="10">
        <f t="shared" si="16"/>
        <v>0</v>
      </c>
      <c r="FJ24" s="10">
        <f t="shared" si="16"/>
        <v>0</v>
      </c>
      <c r="FK24" s="10">
        <f t="shared" si="16"/>
        <v>0</v>
      </c>
      <c r="FL24" s="10">
        <f t="shared" si="16"/>
        <v>0</v>
      </c>
      <c r="FM24" s="10">
        <f t="shared" si="16"/>
        <v>0</v>
      </c>
      <c r="FN24" s="10">
        <f t="shared" si="16"/>
        <v>0</v>
      </c>
      <c r="FO24" s="10">
        <f t="shared" si="16"/>
        <v>0</v>
      </c>
      <c r="FP24" s="10">
        <f t="shared" si="16"/>
        <v>0</v>
      </c>
      <c r="FQ24" s="10">
        <f t="shared" si="16"/>
        <v>0</v>
      </c>
      <c r="FR24" s="10">
        <f t="shared" si="16"/>
        <v>0</v>
      </c>
      <c r="FS24" s="10">
        <f t="shared" si="16"/>
        <v>0</v>
      </c>
      <c r="FT24" s="10">
        <f t="shared" si="16"/>
        <v>0</v>
      </c>
      <c r="FU24" s="10">
        <f t="shared" si="16"/>
        <v>0</v>
      </c>
      <c r="FV24" s="10">
        <f t="shared" si="16"/>
        <v>0</v>
      </c>
      <c r="FW24" s="10">
        <f t="shared" si="16"/>
        <v>0</v>
      </c>
      <c r="FX24" s="10">
        <f t="shared" si="16"/>
        <v>0</v>
      </c>
      <c r="FY24" s="10">
        <f t="shared" si="16"/>
        <v>0</v>
      </c>
      <c r="FZ24" s="10">
        <f t="shared" si="16"/>
        <v>0</v>
      </c>
      <c r="GA24" s="10">
        <f t="shared" si="16"/>
        <v>0</v>
      </c>
      <c r="GB24" s="10">
        <f t="shared" si="16"/>
        <v>0</v>
      </c>
      <c r="GC24" s="10">
        <f t="shared" si="16"/>
        <v>0</v>
      </c>
      <c r="GD24" s="10">
        <f t="shared" si="16"/>
        <v>0</v>
      </c>
      <c r="GE24" s="10">
        <f t="shared" si="16"/>
        <v>0</v>
      </c>
      <c r="GF24" s="10">
        <f t="shared" si="16"/>
        <v>0</v>
      </c>
      <c r="GG24" s="10">
        <f t="shared" si="16"/>
        <v>0</v>
      </c>
      <c r="GH24" s="10">
        <f t="shared" si="16"/>
        <v>0</v>
      </c>
      <c r="GI24" s="10">
        <f t="shared" si="16"/>
        <v>0</v>
      </c>
      <c r="GJ24" s="10">
        <f t="shared" si="16"/>
        <v>0</v>
      </c>
      <c r="GK24" s="10">
        <f t="shared" si="16"/>
        <v>0</v>
      </c>
      <c r="GL24" s="10">
        <f t="shared" si="16"/>
        <v>0</v>
      </c>
      <c r="GM24" s="10">
        <f t="shared" si="16"/>
        <v>0</v>
      </c>
      <c r="GN24" s="10">
        <f t="shared" ref="GN24:IY24" si="17">SUMIFS(GN26:GN59,$C$26:$C$59,"Сельский")</f>
        <v>0</v>
      </c>
      <c r="GO24" s="10">
        <f t="shared" si="17"/>
        <v>0</v>
      </c>
      <c r="GP24" s="10">
        <f t="shared" si="17"/>
        <v>0</v>
      </c>
      <c r="GQ24" s="10">
        <f t="shared" si="17"/>
        <v>0</v>
      </c>
      <c r="GR24" s="10">
        <f t="shared" si="17"/>
        <v>0</v>
      </c>
      <c r="GS24" s="10">
        <f t="shared" si="17"/>
        <v>351</v>
      </c>
      <c r="GT24" s="10">
        <f t="shared" si="17"/>
        <v>324</v>
      </c>
      <c r="GU24" s="10">
        <f t="shared" si="17"/>
        <v>0</v>
      </c>
      <c r="GV24" s="10">
        <f t="shared" si="17"/>
        <v>0</v>
      </c>
      <c r="GW24" s="10">
        <f t="shared" si="17"/>
        <v>0</v>
      </c>
      <c r="GX24" s="10">
        <f t="shared" si="17"/>
        <v>0</v>
      </c>
      <c r="GY24" s="10">
        <f t="shared" si="17"/>
        <v>0</v>
      </c>
      <c r="GZ24" s="10">
        <f t="shared" si="17"/>
        <v>0</v>
      </c>
      <c r="HA24" s="10">
        <f t="shared" si="17"/>
        <v>0</v>
      </c>
      <c r="HB24" s="10">
        <f t="shared" si="17"/>
        <v>0</v>
      </c>
      <c r="HC24" s="10">
        <f t="shared" si="17"/>
        <v>0</v>
      </c>
      <c r="HD24" s="10">
        <f t="shared" si="17"/>
        <v>0</v>
      </c>
      <c r="HE24" s="10">
        <f t="shared" si="17"/>
        <v>27</v>
      </c>
      <c r="HF24" s="10">
        <f t="shared" si="17"/>
        <v>0</v>
      </c>
      <c r="HG24" s="10">
        <f t="shared" si="17"/>
        <v>0</v>
      </c>
      <c r="HH24" s="10">
        <f t="shared" si="17"/>
        <v>0</v>
      </c>
      <c r="HI24" s="10">
        <f t="shared" si="17"/>
        <v>0</v>
      </c>
      <c r="HJ24" s="10">
        <f t="shared" si="17"/>
        <v>0</v>
      </c>
      <c r="HK24" s="10">
        <f t="shared" si="17"/>
        <v>4</v>
      </c>
      <c r="HL24" s="10">
        <f t="shared" si="17"/>
        <v>133</v>
      </c>
      <c r="HM24" s="10">
        <f t="shared" si="17"/>
        <v>3036</v>
      </c>
      <c r="HN24" s="10">
        <f t="shared" si="17"/>
        <v>1322</v>
      </c>
      <c r="HO24" s="10">
        <f t="shared" si="17"/>
        <v>0</v>
      </c>
      <c r="HP24" s="10">
        <f t="shared" si="17"/>
        <v>1451</v>
      </c>
      <c r="HQ24" s="10">
        <f t="shared" si="17"/>
        <v>0</v>
      </c>
      <c r="HR24" s="10">
        <f t="shared" si="17"/>
        <v>191</v>
      </c>
      <c r="HS24" s="10">
        <f t="shared" si="17"/>
        <v>0</v>
      </c>
      <c r="HT24" s="10">
        <f t="shared" si="17"/>
        <v>8</v>
      </c>
      <c r="HU24" s="10">
        <f t="shared" si="17"/>
        <v>0</v>
      </c>
      <c r="HV24" s="10">
        <f t="shared" si="17"/>
        <v>13</v>
      </c>
      <c r="HW24" s="10">
        <f t="shared" si="17"/>
        <v>0</v>
      </c>
      <c r="HX24" s="10">
        <f t="shared" si="17"/>
        <v>1</v>
      </c>
      <c r="HY24" s="10">
        <f t="shared" si="17"/>
        <v>0</v>
      </c>
      <c r="HZ24" s="10">
        <f t="shared" si="17"/>
        <v>0</v>
      </c>
      <c r="IA24" s="10">
        <f t="shared" si="17"/>
        <v>0</v>
      </c>
      <c r="IB24" s="10">
        <f t="shared" si="17"/>
        <v>0</v>
      </c>
      <c r="IC24" s="10">
        <f t="shared" si="17"/>
        <v>0</v>
      </c>
      <c r="ID24" s="10">
        <f t="shared" si="17"/>
        <v>0</v>
      </c>
      <c r="IE24" s="10">
        <f t="shared" si="17"/>
        <v>0</v>
      </c>
      <c r="IF24" s="10">
        <f t="shared" si="17"/>
        <v>0</v>
      </c>
      <c r="IG24" s="10">
        <f t="shared" si="17"/>
        <v>0</v>
      </c>
      <c r="IH24" s="10">
        <f t="shared" si="17"/>
        <v>0</v>
      </c>
      <c r="II24" s="10">
        <f t="shared" si="17"/>
        <v>0</v>
      </c>
      <c r="IJ24" s="10">
        <f t="shared" si="17"/>
        <v>0</v>
      </c>
      <c r="IK24" s="10">
        <f t="shared" si="17"/>
        <v>0</v>
      </c>
      <c r="IL24" s="10">
        <f t="shared" si="17"/>
        <v>0</v>
      </c>
      <c r="IM24" s="10">
        <f t="shared" si="17"/>
        <v>0</v>
      </c>
      <c r="IN24" s="10">
        <f t="shared" si="17"/>
        <v>0</v>
      </c>
      <c r="IO24" s="10">
        <f t="shared" si="17"/>
        <v>0</v>
      </c>
      <c r="IP24" s="10">
        <f t="shared" si="17"/>
        <v>0</v>
      </c>
      <c r="IQ24" s="10">
        <f t="shared" si="17"/>
        <v>0</v>
      </c>
      <c r="IR24" s="10">
        <f t="shared" si="17"/>
        <v>0</v>
      </c>
      <c r="IS24" s="10">
        <f t="shared" si="17"/>
        <v>0</v>
      </c>
      <c r="IT24" s="10">
        <f t="shared" si="17"/>
        <v>0</v>
      </c>
      <c r="IU24" s="10">
        <f t="shared" si="17"/>
        <v>0</v>
      </c>
      <c r="IV24" s="10">
        <f t="shared" si="17"/>
        <v>0</v>
      </c>
      <c r="IW24" s="10">
        <f t="shared" si="17"/>
        <v>0</v>
      </c>
      <c r="IX24" s="10">
        <f t="shared" si="17"/>
        <v>0</v>
      </c>
      <c r="IY24" s="10">
        <f t="shared" si="17"/>
        <v>0</v>
      </c>
      <c r="IZ24" s="10">
        <f t="shared" ref="IZ24:LK24" si="18">SUMIFS(IZ26:IZ59,$C$26:$C$59,"Сельский")</f>
        <v>0</v>
      </c>
      <c r="JA24" s="10">
        <f t="shared" si="18"/>
        <v>4</v>
      </c>
      <c r="JB24" s="10">
        <f t="shared" si="18"/>
        <v>1</v>
      </c>
      <c r="JC24" s="10">
        <f t="shared" si="18"/>
        <v>8</v>
      </c>
      <c r="JD24" s="10">
        <f t="shared" si="18"/>
        <v>30</v>
      </c>
      <c r="JE24" s="10">
        <f t="shared" si="18"/>
        <v>0</v>
      </c>
      <c r="JF24" s="10">
        <f t="shared" si="18"/>
        <v>3</v>
      </c>
      <c r="JG24" s="10">
        <f t="shared" si="18"/>
        <v>4</v>
      </c>
      <c r="JH24" s="10">
        <f t="shared" si="18"/>
        <v>0</v>
      </c>
      <c r="JI24" s="10">
        <f t="shared" si="18"/>
        <v>0</v>
      </c>
      <c r="JJ24" s="10">
        <f t="shared" si="18"/>
        <v>0</v>
      </c>
      <c r="JK24" s="10">
        <f t="shared" si="18"/>
        <v>0</v>
      </c>
      <c r="JL24" s="10">
        <f t="shared" si="18"/>
        <v>0</v>
      </c>
      <c r="JM24" s="10">
        <f t="shared" si="18"/>
        <v>0</v>
      </c>
      <c r="JN24" s="10">
        <f t="shared" si="18"/>
        <v>0</v>
      </c>
      <c r="JO24" s="10">
        <f t="shared" si="18"/>
        <v>0</v>
      </c>
      <c r="JP24" s="10">
        <f t="shared" si="18"/>
        <v>0</v>
      </c>
      <c r="JQ24" s="10">
        <f t="shared" si="18"/>
        <v>0</v>
      </c>
      <c r="JR24" s="10">
        <f t="shared" si="18"/>
        <v>0</v>
      </c>
      <c r="JS24" s="10">
        <f t="shared" si="18"/>
        <v>0</v>
      </c>
      <c r="JT24" s="10">
        <f t="shared" si="18"/>
        <v>0</v>
      </c>
      <c r="JU24" s="10">
        <f t="shared" si="18"/>
        <v>0</v>
      </c>
      <c r="JV24" s="10">
        <f t="shared" si="18"/>
        <v>0</v>
      </c>
      <c r="JW24" s="10">
        <f t="shared" si="18"/>
        <v>0</v>
      </c>
      <c r="JX24" s="10">
        <f t="shared" si="18"/>
        <v>0</v>
      </c>
      <c r="JY24" s="10">
        <f t="shared" si="18"/>
        <v>0</v>
      </c>
      <c r="JZ24" s="10">
        <f t="shared" si="18"/>
        <v>0</v>
      </c>
      <c r="KA24" s="10">
        <f t="shared" si="18"/>
        <v>0</v>
      </c>
      <c r="KB24" s="10">
        <f t="shared" si="18"/>
        <v>0</v>
      </c>
      <c r="KC24" s="10">
        <f t="shared" si="18"/>
        <v>0</v>
      </c>
      <c r="KD24" s="10">
        <f t="shared" si="18"/>
        <v>0</v>
      </c>
      <c r="KE24" s="10">
        <f t="shared" si="18"/>
        <v>0</v>
      </c>
      <c r="KF24" s="10">
        <f t="shared" si="18"/>
        <v>0</v>
      </c>
      <c r="KG24" s="10">
        <f t="shared" si="18"/>
        <v>0</v>
      </c>
      <c r="KH24" s="10">
        <f t="shared" si="18"/>
        <v>0</v>
      </c>
      <c r="KI24" s="10">
        <f t="shared" si="18"/>
        <v>0</v>
      </c>
      <c r="KJ24" s="10">
        <f t="shared" si="18"/>
        <v>0</v>
      </c>
      <c r="KK24" s="10">
        <f t="shared" si="18"/>
        <v>0</v>
      </c>
      <c r="KL24" s="10">
        <f t="shared" si="18"/>
        <v>0</v>
      </c>
      <c r="KM24" s="10">
        <f t="shared" si="18"/>
        <v>0</v>
      </c>
      <c r="KN24" s="10">
        <f t="shared" si="18"/>
        <v>0</v>
      </c>
      <c r="KO24" s="10">
        <f t="shared" si="18"/>
        <v>0</v>
      </c>
      <c r="KP24" s="10">
        <f t="shared" si="18"/>
        <v>0</v>
      </c>
      <c r="KQ24" s="10">
        <f t="shared" si="18"/>
        <v>0</v>
      </c>
      <c r="KR24" s="10">
        <f t="shared" si="18"/>
        <v>0</v>
      </c>
      <c r="KS24" s="10">
        <f t="shared" si="18"/>
        <v>0</v>
      </c>
      <c r="KT24" s="10">
        <f t="shared" si="18"/>
        <v>0</v>
      </c>
      <c r="KU24" s="10">
        <f t="shared" si="18"/>
        <v>0</v>
      </c>
      <c r="KV24" s="10">
        <f t="shared" si="18"/>
        <v>0</v>
      </c>
      <c r="KW24" s="10">
        <f t="shared" si="18"/>
        <v>0</v>
      </c>
      <c r="KX24" s="10">
        <f t="shared" si="18"/>
        <v>0</v>
      </c>
      <c r="KY24" s="10">
        <f t="shared" si="18"/>
        <v>0</v>
      </c>
      <c r="KZ24" s="10">
        <f t="shared" si="18"/>
        <v>0</v>
      </c>
      <c r="LA24" s="10">
        <f t="shared" si="18"/>
        <v>0</v>
      </c>
      <c r="LB24" s="10">
        <f t="shared" si="18"/>
        <v>0</v>
      </c>
      <c r="LC24" s="10">
        <f t="shared" si="18"/>
        <v>0</v>
      </c>
      <c r="LD24" s="10">
        <f t="shared" si="18"/>
        <v>0</v>
      </c>
      <c r="LE24" s="10">
        <f t="shared" si="18"/>
        <v>0</v>
      </c>
      <c r="LF24" s="10">
        <f t="shared" si="18"/>
        <v>0</v>
      </c>
      <c r="LG24" s="10">
        <f t="shared" si="18"/>
        <v>0</v>
      </c>
      <c r="LH24" s="10">
        <f t="shared" si="18"/>
        <v>0</v>
      </c>
      <c r="LI24" s="10">
        <f t="shared" si="18"/>
        <v>0</v>
      </c>
      <c r="LJ24" s="10">
        <f t="shared" si="18"/>
        <v>0</v>
      </c>
      <c r="LK24" s="10">
        <f t="shared" si="18"/>
        <v>0</v>
      </c>
      <c r="LL24" s="10">
        <f t="shared" ref="LL24:NW24" si="19">SUMIFS(LL26:LL59,$C$26:$C$59,"Сельский")</f>
        <v>0</v>
      </c>
      <c r="LM24" s="10">
        <f t="shared" si="19"/>
        <v>0</v>
      </c>
      <c r="LN24" s="10">
        <f t="shared" si="19"/>
        <v>0</v>
      </c>
      <c r="LO24" s="10">
        <f t="shared" si="19"/>
        <v>0</v>
      </c>
      <c r="LP24" s="10">
        <f t="shared" si="19"/>
        <v>0</v>
      </c>
      <c r="LQ24" s="10">
        <f t="shared" si="19"/>
        <v>0</v>
      </c>
      <c r="LR24" s="10">
        <f t="shared" si="19"/>
        <v>0</v>
      </c>
      <c r="LS24" s="10">
        <f t="shared" si="19"/>
        <v>0</v>
      </c>
      <c r="LT24" s="10">
        <f t="shared" si="19"/>
        <v>0</v>
      </c>
      <c r="LU24" s="10">
        <f t="shared" si="19"/>
        <v>0</v>
      </c>
      <c r="LV24" s="10">
        <f t="shared" si="19"/>
        <v>0</v>
      </c>
      <c r="LW24" s="10">
        <f t="shared" si="19"/>
        <v>0</v>
      </c>
      <c r="LX24" s="10">
        <f t="shared" si="19"/>
        <v>0</v>
      </c>
      <c r="LY24" s="10">
        <f t="shared" si="19"/>
        <v>0</v>
      </c>
      <c r="LZ24" s="10">
        <f t="shared" si="19"/>
        <v>0</v>
      </c>
      <c r="MA24" s="10">
        <f t="shared" si="19"/>
        <v>0</v>
      </c>
      <c r="MB24" s="10">
        <f t="shared" si="19"/>
        <v>0</v>
      </c>
      <c r="MC24" s="10">
        <f t="shared" si="19"/>
        <v>0</v>
      </c>
      <c r="MD24" s="10">
        <f t="shared" si="19"/>
        <v>0</v>
      </c>
      <c r="ME24" s="10">
        <f t="shared" si="19"/>
        <v>0</v>
      </c>
      <c r="MF24" s="10">
        <f t="shared" si="19"/>
        <v>0</v>
      </c>
      <c r="MG24" s="10">
        <f t="shared" si="19"/>
        <v>0</v>
      </c>
      <c r="MH24" s="10">
        <f t="shared" si="19"/>
        <v>0</v>
      </c>
      <c r="MI24" s="10">
        <f t="shared" si="19"/>
        <v>0</v>
      </c>
      <c r="MJ24" s="10">
        <f t="shared" si="19"/>
        <v>0</v>
      </c>
      <c r="MK24" s="10">
        <f t="shared" si="19"/>
        <v>0</v>
      </c>
      <c r="ML24" s="10">
        <f t="shared" si="19"/>
        <v>0</v>
      </c>
      <c r="MM24" s="10">
        <f t="shared" si="19"/>
        <v>0</v>
      </c>
      <c r="MN24" s="10">
        <f t="shared" si="19"/>
        <v>0</v>
      </c>
      <c r="MO24" s="10">
        <f t="shared" si="19"/>
        <v>0</v>
      </c>
      <c r="MP24" s="10">
        <f t="shared" si="19"/>
        <v>0</v>
      </c>
      <c r="MQ24" s="10">
        <f t="shared" si="19"/>
        <v>0</v>
      </c>
      <c r="MR24" s="10">
        <f t="shared" si="19"/>
        <v>0</v>
      </c>
      <c r="MS24" s="10">
        <f t="shared" si="19"/>
        <v>0</v>
      </c>
      <c r="MT24" s="10">
        <f t="shared" si="19"/>
        <v>0</v>
      </c>
      <c r="MU24" s="10">
        <f t="shared" si="19"/>
        <v>0</v>
      </c>
      <c r="MV24" s="10">
        <f t="shared" si="19"/>
        <v>0</v>
      </c>
      <c r="MW24" s="10">
        <f t="shared" si="19"/>
        <v>0</v>
      </c>
      <c r="MX24" s="10">
        <f t="shared" si="19"/>
        <v>0</v>
      </c>
      <c r="MY24" s="10">
        <f t="shared" si="19"/>
        <v>0</v>
      </c>
      <c r="MZ24" s="10">
        <f t="shared" si="19"/>
        <v>0</v>
      </c>
      <c r="NA24" s="10">
        <f t="shared" si="19"/>
        <v>0</v>
      </c>
      <c r="NB24" s="10">
        <f t="shared" si="19"/>
        <v>0</v>
      </c>
      <c r="NC24" s="10">
        <f t="shared" si="19"/>
        <v>0</v>
      </c>
      <c r="ND24" s="10">
        <f t="shared" si="19"/>
        <v>0</v>
      </c>
      <c r="NE24" s="10">
        <f t="shared" si="19"/>
        <v>0</v>
      </c>
      <c r="NF24" s="10">
        <f t="shared" si="19"/>
        <v>0</v>
      </c>
      <c r="NG24" s="10">
        <f t="shared" si="19"/>
        <v>0</v>
      </c>
      <c r="NH24" s="10">
        <f t="shared" si="19"/>
        <v>0</v>
      </c>
      <c r="NI24" s="10">
        <f t="shared" si="19"/>
        <v>0</v>
      </c>
      <c r="NJ24" s="10">
        <f t="shared" si="19"/>
        <v>0</v>
      </c>
      <c r="NK24" s="10">
        <f t="shared" si="19"/>
        <v>0</v>
      </c>
      <c r="NL24" s="10">
        <f t="shared" si="19"/>
        <v>0</v>
      </c>
      <c r="NM24" s="10">
        <f t="shared" si="19"/>
        <v>0</v>
      </c>
      <c r="NN24" s="10">
        <f t="shared" si="19"/>
        <v>0</v>
      </c>
      <c r="NO24" s="10">
        <f t="shared" si="19"/>
        <v>0</v>
      </c>
      <c r="NP24" s="10">
        <f t="shared" si="19"/>
        <v>0</v>
      </c>
      <c r="NQ24" s="10">
        <f t="shared" si="19"/>
        <v>0</v>
      </c>
      <c r="NR24" s="10">
        <f t="shared" si="19"/>
        <v>0</v>
      </c>
      <c r="NS24" s="10">
        <f t="shared" si="19"/>
        <v>0</v>
      </c>
      <c r="NT24" s="10">
        <f t="shared" si="19"/>
        <v>0</v>
      </c>
      <c r="NU24" s="10">
        <f t="shared" si="19"/>
        <v>0</v>
      </c>
      <c r="NV24" s="10">
        <f t="shared" si="19"/>
        <v>0</v>
      </c>
      <c r="NW24" s="10">
        <f t="shared" si="19"/>
        <v>0</v>
      </c>
      <c r="NX24" s="10">
        <f t="shared" ref="NX24:QI24" si="20">SUMIFS(NX26:NX59,$C$26:$C$59,"Сельский")</f>
        <v>0</v>
      </c>
      <c r="NY24" s="10">
        <f t="shared" si="20"/>
        <v>0</v>
      </c>
      <c r="NZ24" s="10">
        <f t="shared" si="20"/>
        <v>0</v>
      </c>
      <c r="OA24" s="10">
        <f t="shared" si="20"/>
        <v>0</v>
      </c>
      <c r="OB24" s="10">
        <f t="shared" si="20"/>
        <v>0</v>
      </c>
      <c r="OC24" s="10">
        <f t="shared" si="20"/>
        <v>0</v>
      </c>
      <c r="OD24" s="10">
        <f t="shared" si="20"/>
        <v>0</v>
      </c>
      <c r="OE24" s="10">
        <f t="shared" si="20"/>
        <v>0</v>
      </c>
      <c r="OF24" s="10">
        <f t="shared" si="20"/>
        <v>0</v>
      </c>
      <c r="OG24" s="10">
        <f t="shared" si="20"/>
        <v>0</v>
      </c>
      <c r="OH24" s="10">
        <f t="shared" si="20"/>
        <v>0</v>
      </c>
      <c r="OI24" s="10">
        <f t="shared" si="20"/>
        <v>0</v>
      </c>
      <c r="OJ24" s="10">
        <f t="shared" si="20"/>
        <v>0</v>
      </c>
      <c r="OK24" s="10">
        <f t="shared" si="20"/>
        <v>0</v>
      </c>
      <c r="OL24" s="10">
        <f t="shared" si="20"/>
        <v>0</v>
      </c>
      <c r="OM24" s="10">
        <f t="shared" si="20"/>
        <v>0</v>
      </c>
      <c r="ON24" s="10">
        <f t="shared" si="20"/>
        <v>0</v>
      </c>
      <c r="OO24" s="10">
        <f t="shared" si="20"/>
        <v>0</v>
      </c>
      <c r="OP24" s="10">
        <f t="shared" si="20"/>
        <v>0</v>
      </c>
      <c r="OQ24" s="10">
        <f t="shared" si="20"/>
        <v>0</v>
      </c>
      <c r="OR24" s="10">
        <f t="shared" si="20"/>
        <v>0</v>
      </c>
      <c r="OS24" s="10">
        <f t="shared" si="20"/>
        <v>0</v>
      </c>
      <c r="OT24" s="10">
        <f t="shared" si="20"/>
        <v>0</v>
      </c>
      <c r="OU24" s="10">
        <f t="shared" si="20"/>
        <v>0</v>
      </c>
      <c r="OV24" s="10">
        <f t="shared" si="20"/>
        <v>0</v>
      </c>
      <c r="OW24" s="10">
        <f t="shared" si="20"/>
        <v>0</v>
      </c>
      <c r="OX24" s="10">
        <f t="shared" si="20"/>
        <v>0</v>
      </c>
      <c r="OY24" s="10">
        <f t="shared" si="20"/>
        <v>0</v>
      </c>
      <c r="OZ24" s="10">
        <f t="shared" si="20"/>
        <v>0</v>
      </c>
      <c r="PA24" s="10">
        <f t="shared" si="20"/>
        <v>0</v>
      </c>
      <c r="PB24" s="10">
        <f t="shared" si="20"/>
        <v>351</v>
      </c>
      <c r="PC24" s="10">
        <f t="shared" si="20"/>
        <v>324</v>
      </c>
      <c r="PD24" s="10">
        <f t="shared" si="20"/>
        <v>0</v>
      </c>
      <c r="PE24" s="10">
        <f t="shared" si="20"/>
        <v>0</v>
      </c>
      <c r="PF24" s="10">
        <f t="shared" si="20"/>
        <v>0</v>
      </c>
      <c r="PG24" s="10">
        <f t="shared" si="20"/>
        <v>0</v>
      </c>
      <c r="PH24" s="10">
        <f t="shared" si="20"/>
        <v>0</v>
      </c>
      <c r="PI24" s="10">
        <f t="shared" si="20"/>
        <v>0</v>
      </c>
      <c r="PJ24" s="10">
        <f t="shared" si="20"/>
        <v>0</v>
      </c>
      <c r="PK24" s="10">
        <f t="shared" si="20"/>
        <v>0</v>
      </c>
      <c r="PL24" s="10">
        <f t="shared" si="20"/>
        <v>0</v>
      </c>
      <c r="PM24" s="10">
        <f t="shared" si="20"/>
        <v>0</v>
      </c>
      <c r="PN24" s="10">
        <f t="shared" si="20"/>
        <v>27</v>
      </c>
      <c r="PO24" s="10">
        <f t="shared" si="20"/>
        <v>0</v>
      </c>
      <c r="PP24" s="10">
        <f t="shared" si="20"/>
        <v>0</v>
      </c>
      <c r="PQ24" s="10">
        <f t="shared" si="20"/>
        <v>0</v>
      </c>
      <c r="PR24" s="10">
        <f t="shared" si="20"/>
        <v>0</v>
      </c>
      <c r="PS24" s="10">
        <f t="shared" si="20"/>
        <v>0</v>
      </c>
      <c r="PT24" s="10">
        <f t="shared" si="20"/>
        <v>5</v>
      </c>
      <c r="PU24" s="10">
        <f t="shared" si="20"/>
        <v>133</v>
      </c>
      <c r="PV24" s="10">
        <f t="shared" si="20"/>
        <v>3111</v>
      </c>
      <c r="PW24" s="10">
        <f t="shared" si="20"/>
        <v>1345</v>
      </c>
      <c r="PX24" s="10">
        <f t="shared" si="20"/>
        <v>0</v>
      </c>
      <c r="PY24" s="10">
        <f t="shared" si="20"/>
        <v>1481</v>
      </c>
      <c r="PZ24" s="10">
        <f t="shared" si="20"/>
        <v>0</v>
      </c>
      <c r="QA24" s="10">
        <f t="shared" si="20"/>
        <v>213</v>
      </c>
      <c r="QB24" s="10">
        <f t="shared" si="20"/>
        <v>0</v>
      </c>
      <c r="QC24" s="10">
        <f t="shared" si="20"/>
        <v>7</v>
      </c>
      <c r="QD24" s="10">
        <f t="shared" si="20"/>
        <v>0</v>
      </c>
      <c r="QE24" s="10">
        <f t="shared" si="20"/>
        <v>12</v>
      </c>
      <c r="QF24" s="10">
        <f t="shared" si="20"/>
        <v>0</v>
      </c>
      <c r="QG24" s="10">
        <f t="shared" si="20"/>
        <v>1</v>
      </c>
      <c r="QH24" s="10">
        <f t="shared" si="20"/>
        <v>0</v>
      </c>
      <c r="QI24" s="10">
        <f t="shared" si="20"/>
        <v>0</v>
      </c>
      <c r="QJ24" s="10">
        <f t="shared" ref="QJ24:SU24" si="21">SUMIFS(QJ26:QJ59,$C$26:$C$59,"Сельский")</f>
        <v>0</v>
      </c>
      <c r="QK24" s="10">
        <f t="shared" si="21"/>
        <v>0</v>
      </c>
      <c r="QL24" s="10">
        <f t="shared" si="21"/>
        <v>0</v>
      </c>
      <c r="QM24" s="10">
        <f t="shared" si="21"/>
        <v>0</v>
      </c>
      <c r="QN24" s="10">
        <f t="shared" si="21"/>
        <v>0</v>
      </c>
      <c r="QO24" s="10">
        <f t="shared" si="21"/>
        <v>0</v>
      </c>
      <c r="QP24" s="10">
        <f t="shared" si="21"/>
        <v>0</v>
      </c>
      <c r="QQ24" s="10">
        <f t="shared" si="21"/>
        <v>0</v>
      </c>
      <c r="QR24" s="10">
        <f t="shared" si="21"/>
        <v>0</v>
      </c>
      <c r="QS24" s="10">
        <f t="shared" si="21"/>
        <v>0</v>
      </c>
      <c r="QT24" s="10">
        <f t="shared" si="21"/>
        <v>0</v>
      </c>
      <c r="QU24" s="10">
        <f t="shared" si="21"/>
        <v>0</v>
      </c>
      <c r="QV24" s="10">
        <f t="shared" si="21"/>
        <v>0</v>
      </c>
      <c r="QW24" s="10">
        <f t="shared" si="21"/>
        <v>0</v>
      </c>
      <c r="QX24" s="10">
        <f t="shared" si="21"/>
        <v>0</v>
      </c>
      <c r="QY24" s="10">
        <f t="shared" si="21"/>
        <v>0</v>
      </c>
      <c r="QZ24" s="10">
        <f t="shared" si="21"/>
        <v>0</v>
      </c>
      <c r="RA24" s="10">
        <f t="shared" si="21"/>
        <v>0</v>
      </c>
      <c r="RB24" s="10">
        <f t="shared" si="21"/>
        <v>0</v>
      </c>
      <c r="RC24" s="10">
        <f t="shared" si="21"/>
        <v>0</v>
      </c>
      <c r="RD24" s="10">
        <f t="shared" si="21"/>
        <v>0</v>
      </c>
      <c r="RE24" s="10">
        <f t="shared" si="21"/>
        <v>0</v>
      </c>
      <c r="RF24" s="10">
        <f t="shared" si="21"/>
        <v>0</v>
      </c>
      <c r="RG24" s="10">
        <f t="shared" si="21"/>
        <v>0</v>
      </c>
      <c r="RH24" s="10">
        <f t="shared" si="21"/>
        <v>0</v>
      </c>
      <c r="RI24" s="10">
        <f t="shared" si="21"/>
        <v>0</v>
      </c>
      <c r="RJ24" s="10">
        <f t="shared" si="21"/>
        <v>4</v>
      </c>
      <c r="RK24" s="10">
        <f t="shared" si="21"/>
        <v>1</v>
      </c>
      <c r="RL24" s="10">
        <f t="shared" si="21"/>
        <v>10</v>
      </c>
      <c r="RM24" s="10">
        <f t="shared" si="21"/>
        <v>30</v>
      </c>
      <c r="RN24" s="10">
        <f t="shared" si="21"/>
        <v>0</v>
      </c>
      <c r="RO24" s="10">
        <f t="shared" si="21"/>
        <v>3</v>
      </c>
      <c r="RP24" s="10">
        <f t="shared" si="21"/>
        <v>4</v>
      </c>
      <c r="RQ24" s="10">
        <f t="shared" si="21"/>
        <v>0</v>
      </c>
      <c r="RR24" s="10">
        <f t="shared" si="21"/>
        <v>0</v>
      </c>
      <c r="RS24" s="10">
        <f t="shared" si="21"/>
        <v>0</v>
      </c>
      <c r="RT24" s="10">
        <f t="shared" si="21"/>
        <v>0</v>
      </c>
      <c r="RU24" s="10">
        <f t="shared" si="21"/>
        <v>0</v>
      </c>
      <c r="RV24" s="10">
        <f t="shared" si="21"/>
        <v>0</v>
      </c>
      <c r="RW24" s="10">
        <f t="shared" si="21"/>
        <v>0</v>
      </c>
      <c r="RX24" s="10">
        <f t="shared" si="21"/>
        <v>0</v>
      </c>
      <c r="RY24" s="10">
        <f t="shared" si="21"/>
        <v>0</v>
      </c>
      <c r="RZ24" s="10">
        <f t="shared" si="21"/>
        <v>0</v>
      </c>
      <c r="SA24" s="10">
        <f t="shared" si="21"/>
        <v>0</v>
      </c>
      <c r="SB24" s="10">
        <f t="shared" si="21"/>
        <v>0</v>
      </c>
      <c r="SC24" s="10">
        <f t="shared" si="21"/>
        <v>0</v>
      </c>
      <c r="SD24" s="10">
        <f t="shared" si="21"/>
        <v>0</v>
      </c>
      <c r="SE24" s="10">
        <f t="shared" si="21"/>
        <v>0</v>
      </c>
      <c r="SF24" s="10">
        <f t="shared" si="21"/>
        <v>0</v>
      </c>
      <c r="SG24" s="10">
        <f t="shared" si="21"/>
        <v>0</v>
      </c>
      <c r="SH24" s="10">
        <f t="shared" si="21"/>
        <v>0</v>
      </c>
      <c r="SI24" s="10">
        <f t="shared" si="21"/>
        <v>0</v>
      </c>
      <c r="SJ24" s="10">
        <f t="shared" si="21"/>
        <v>0</v>
      </c>
      <c r="SK24" s="10">
        <f t="shared" si="21"/>
        <v>0</v>
      </c>
      <c r="SL24" s="10">
        <f t="shared" si="21"/>
        <v>0</v>
      </c>
      <c r="SM24" s="10">
        <f t="shared" si="21"/>
        <v>0</v>
      </c>
      <c r="SN24" s="10">
        <f t="shared" si="21"/>
        <v>0</v>
      </c>
      <c r="SO24" s="10">
        <f t="shared" si="21"/>
        <v>0</v>
      </c>
      <c r="SP24" s="10">
        <f t="shared" si="21"/>
        <v>0</v>
      </c>
      <c r="SQ24" s="10">
        <f t="shared" si="21"/>
        <v>0</v>
      </c>
      <c r="SR24" s="10">
        <f t="shared" si="21"/>
        <v>0</v>
      </c>
      <c r="SS24" s="10">
        <f t="shared" si="21"/>
        <v>0</v>
      </c>
      <c r="ST24" s="10">
        <f t="shared" si="21"/>
        <v>0</v>
      </c>
      <c r="SU24" s="10">
        <f t="shared" si="21"/>
        <v>0</v>
      </c>
      <c r="SV24" s="10">
        <f t="shared" ref="SV24:VG24" si="22">SUMIFS(SV26:SV59,$C$26:$C$59,"Сельский")</f>
        <v>0</v>
      </c>
      <c r="SW24" s="10">
        <f t="shared" si="22"/>
        <v>0</v>
      </c>
      <c r="SX24" s="10">
        <f t="shared" si="22"/>
        <v>0</v>
      </c>
      <c r="SY24" s="10">
        <f t="shared" si="22"/>
        <v>0</v>
      </c>
      <c r="SZ24" s="10">
        <f t="shared" si="22"/>
        <v>0</v>
      </c>
      <c r="TA24" s="10">
        <f t="shared" si="22"/>
        <v>0</v>
      </c>
      <c r="TB24" s="10">
        <f t="shared" si="22"/>
        <v>0</v>
      </c>
      <c r="TC24" s="10">
        <f t="shared" si="22"/>
        <v>0</v>
      </c>
      <c r="TD24" s="10">
        <f t="shared" si="22"/>
        <v>0</v>
      </c>
      <c r="TE24" s="10">
        <f t="shared" si="22"/>
        <v>0</v>
      </c>
      <c r="TF24" s="10">
        <f t="shared" si="22"/>
        <v>0</v>
      </c>
      <c r="TG24" s="10">
        <f t="shared" si="22"/>
        <v>0</v>
      </c>
      <c r="TH24" s="10">
        <f t="shared" si="22"/>
        <v>0</v>
      </c>
      <c r="TI24" s="10">
        <f t="shared" si="22"/>
        <v>0</v>
      </c>
      <c r="TJ24" s="10">
        <f t="shared" si="22"/>
        <v>0</v>
      </c>
      <c r="TK24" s="10">
        <f t="shared" si="22"/>
        <v>0</v>
      </c>
      <c r="TL24" s="10">
        <f t="shared" si="22"/>
        <v>0</v>
      </c>
      <c r="TM24" s="10">
        <f t="shared" si="22"/>
        <v>0</v>
      </c>
      <c r="TN24" s="10">
        <f t="shared" si="22"/>
        <v>0</v>
      </c>
      <c r="TO24" s="10">
        <f t="shared" si="22"/>
        <v>0</v>
      </c>
      <c r="TP24" s="10">
        <f t="shared" si="22"/>
        <v>0</v>
      </c>
      <c r="TQ24" s="10">
        <f t="shared" si="22"/>
        <v>0</v>
      </c>
      <c r="TR24" s="10">
        <f t="shared" si="22"/>
        <v>0</v>
      </c>
      <c r="TS24" s="10">
        <f t="shared" si="22"/>
        <v>0</v>
      </c>
      <c r="TT24" s="10">
        <f t="shared" si="22"/>
        <v>0</v>
      </c>
      <c r="TU24" s="10">
        <f t="shared" si="22"/>
        <v>0</v>
      </c>
      <c r="TV24" s="10">
        <f t="shared" si="22"/>
        <v>0</v>
      </c>
      <c r="TW24" s="10">
        <f t="shared" si="22"/>
        <v>0</v>
      </c>
      <c r="TX24" s="10">
        <f t="shared" si="22"/>
        <v>0</v>
      </c>
      <c r="TY24" s="10">
        <f t="shared" si="22"/>
        <v>0</v>
      </c>
      <c r="TZ24" s="10">
        <f t="shared" si="22"/>
        <v>0</v>
      </c>
      <c r="UA24" s="10">
        <f t="shared" si="22"/>
        <v>0</v>
      </c>
      <c r="UB24" s="10">
        <f t="shared" si="22"/>
        <v>0</v>
      </c>
      <c r="UC24" s="10">
        <f t="shared" si="22"/>
        <v>0</v>
      </c>
      <c r="UD24" s="10">
        <f t="shared" si="22"/>
        <v>0</v>
      </c>
      <c r="UE24" s="10">
        <f t="shared" si="22"/>
        <v>0</v>
      </c>
      <c r="UF24" s="10">
        <f t="shared" si="22"/>
        <v>0</v>
      </c>
      <c r="UG24" s="10">
        <f t="shared" si="22"/>
        <v>0</v>
      </c>
      <c r="UH24" s="10">
        <f t="shared" si="22"/>
        <v>0</v>
      </c>
      <c r="UI24" s="10">
        <f t="shared" si="22"/>
        <v>0</v>
      </c>
      <c r="UJ24" s="10">
        <f t="shared" si="22"/>
        <v>0</v>
      </c>
      <c r="UK24" s="10">
        <f t="shared" si="22"/>
        <v>0</v>
      </c>
      <c r="UL24" s="10">
        <f t="shared" si="22"/>
        <v>0</v>
      </c>
      <c r="UM24" s="10">
        <f t="shared" si="22"/>
        <v>0</v>
      </c>
      <c r="UN24" s="10">
        <f t="shared" si="22"/>
        <v>0</v>
      </c>
      <c r="UO24" s="10">
        <f t="shared" si="22"/>
        <v>0</v>
      </c>
      <c r="UP24" s="10">
        <f t="shared" si="22"/>
        <v>0</v>
      </c>
      <c r="UQ24" s="10">
        <f t="shared" si="22"/>
        <v>0</v>
      </c>
      <c r="UR24" s="10">
        <f t="shared" si="22"/>
        <v>0</v>
      </c>
      <c r="US24" s="10">
        <f t="shared" si="22"/>
        <v>0</v>
      </c>
      <c r="UT24" s="10">
        <f t="shared" si="22"/>
        <v>0</v>
      </c>
      <c r="UU24" s="10">
        <f t="shared" si="22"/>
        <v>0</v>
      </c>
      <c r="UV24" s="10">
        <f t="shared" si="22"/>
        <v>0</v>
      </c>
      <c r="UW24" s="10">
        <f t="shared" si="22"/>
        <v>0</v>
      </c>
      <c r="UX24" s="10">
        <f t="shared" si="22"/>
        <v>0</v>
      </c>
      <c r="UY24" s="10">
        <f t="shared" si="22"/>
        <v>0</v>
      </c>
      <c r="UZ24" s="10">
        <f t="shared" si="22"/>
        <v>0</v>
      </c>
      <c r="VA24" s="10">
        <f t="shared" si="22"/>
        <v>0</v>
      </c>
      <c r="VB24" s="10">
        <f t="shared" si="22"/>
        <v>0</v>
      </c>
      <c r="VC24" s="10">
        <f t="shared" si="22"/>
        <v>0</v>
      </c>
      <c r="VD24" s="10">
        <f t="shared" si="22"/>
        <v>0</v>
      </c>
      <c r="VE24" s="10">
        <f t="shared" si="22"/>
        <v>0</v>
      </c>
      <c r="VF24" s="10">
        <f t="shared" si="22"/>
        <v>0</v>
      </c>
      <c r="VG24" s="10">
        <f t="shared" si="22"/>
        <v>0</v>
      </c>
      <c r="VH24" s="10">
        <f t="shared" ref="VH24:XS24" si="23">SUMIFS(VH26:VH59,$C$26:$C$59,"Сельский")</f>
        <v>0</v>
      </c>
      <c r="VI24" s="10">
        <f t="shared" si="23"/>
        <v>0</v>
      </c>
      <c r="VJ24" s="10">
        <f t="shared" si="23"/>
        <v>0</v>
      </c>
      <c r="VK24" s="10">
        <f t="shared" si="23"/>
        <v>0</v>
      </c>
      <c r="VL24" s="10">
        <f t="shared" si="23"/>
        <v>0</v>
      </c>
      <c r="VM24" s="10">
        <f t="shared" si="23"/>
        <v>0</v>
      </c>
      <c r="VN24" s="10">
        <f t="shared" si="23"/>
        <v>0</v>
      </c>
      <c r="VO24" s="10">
        <f t="shared" si="23"/>
        <v>0</v>
      </c>
      <c r="VP24" s="10">
        <f t="shared" si="23"/>
        <v>0</v>
      </c>
      <c r="VQ24" s="10">
        <f t="shared" si="23"/>
        <v>0</v>
      </c>
      <c r="VR24" s="10">
        <f t="shared" si="23"/>
        <v>0</v>
      </c>
      <c r="VS24" s="10">
        <f t="shared" si="23"/>
        <v>0</v>
      </c>
      <c r="VT24" s="10">
        <f t="shared" si="23"/>
        <v>0</v>
      </c>
      <c r="VU24" s="10">
        <f t="shared" si="23"/>
        <v>0</v>
      </c>
      <c r="VV24" s="10">
        <f t="shared" si="23"/>
        <v>0</v>
      </c>
      <c r="VW24" s="10">
        <f t="shared" si="23"/>
        <v>0</v>
      </c>
      <c r="VX24" s="10">
        <f t="shared" si="23"/>
        <v>0</v>
      </c>
      <c r="VY24" s="10">
        <f t="shared" si="23"/>
        <v>0</v>
      </c>
      <c r="VZ24" s="10">
        <f t="shared" si="23"/>
        <v>0</v>
      </c>
      <c r="WA24" s="10">
        <f t="shared" si="23"/>
        <v>0</v>
      </c>
      <c r="WB24" s="10">
        <f t="shared" si="23"/>
        <v>0</v>
      </c>
      <c r="WC24" s="10">
        <f t="shared" si="23"/>
        <v>0</v>
      </c>
      <c r="WD24" s="10">
        <f t="shared" si="23"/>
        <v>0</v>
      </c>
      <c r="WE24" s="10">
        <f t="shared" si="23"/>
        <v>0</v>
      </c>
      <c r="WF24" s="10">
        <f t="shared" si="23"/>
        <v>0</v>
      </c>
      <c r="WG24" s="10">
        <f t="shared" si="23"/>
        <v>0</v>
      </c>
      <c r="WH24" s="10">
        <f t="shared" si="23"/>
        <v>0</v>
      </c>
      <c r="WI24" s="10">
        <f t="shared" si="23"/>
        <v>0</v>
      </c>
      <c r="WJ24" s="10">
        <f t="shared" si="23"/>
        <v>0</v>
      </c>
      <c r="WK24" s="10">
        <f t="shared" si="23"/>
        <v>0</v>
      </c>
      <c r="WL24" s="10">
        <f t="shared" si="23"/>
        <v>0</v>
      </c>
      <c r="WM24" s="10">
        <f t="shared" si="23"/>
        <v>0</v>
      </c>
      <c r="WN24" s="10">
        <f t="shared" si="23"/>
        <v>0</v>
      </c>
      <c r="WO24" s="10">
        <f t="shared" si="23"/>
        <v>0</v>
      </c>
      <c r="WP24" s="10">
        <f t="shared" si="23"/>
        <v>0</v>
      </c>
      <c r="WQ24" s="10">
        <f t="shared" si="23"/>
        <v>0</v>
      </c>
      <c r="WR24" s="10">
        <f t="shared" si="23"/>
        <v>0</v>
      </c>
      <c r="WS24" s="10">
        <f t="shared" si="23"/>
        <v>0</v>
      </c>
      <c r="WT24" s="10">
        <f t="shared" si="23"/>
        <v>0</v>
      </c>
      <c r="WU24" s="10">
        <f t="shared" si="23"/>
        <v>0</v>
      </c>
      <c r="WV24" s="10">
        <f t="shared" si="23"/>
        <v>0</v>
      </c>
      <c r="WW24" s="10">
        <f t="shared" si="23"/>
        <v>0</v>
      </c>
      <c r="WX24" s="10">
        <f t="shared" si="23"/>
        <v>0</v>
      </c>
      <c r="WY24" s="10">
        <f t="shared" si="23"/>
        <v>0</v>
      </c>
      <c r="WZ24" s="10">
        <f t="shared" si="23"/>
        <v>0</v>
      </c>
      <c r="XA24" s="10">
        <f t="shared" si="23"/>
        <v>0</v>
      </c>
      <c r="XB24" s="10">
        <f t="shared" si="23"/>
        <v>0</v>
      </c>
      <c r="XC24" s="10">
        <f t="shared" si="23"/>
        <v>0</v>
      </c>
      <c r="XD24" s="10">
        <f t="shared" si="23"/>
        <v>0</v>
      </c>
      <c r="XE24" s="10">
        <f t="shared" si="23"/>
        <v>0</v>
      </c>
      <c r="XF24" s="10">
        <f t="shared" si="23"/>
        <v>0</v>
      </c>
      <c r="XG24" s="10">
        <f t="shared" si="23"/>
        <v>0</v>
      </c>
      <c r="XH24" s="10">
        <f t="shared" si="23"/>
        <v>0</v>
      </c>
      <c r="XI24" s="10">
        <f t="shared" si="23"/>
        <v>0</v>
      </c>
      <c r="XJ24" s="10">
        <f t="shared" si="23"/>
        <v>0</v>
      </c>
      <c r="XK24" s="10">
        <f t="shared" si="23"/>
        <v>351</v>
      </c>
      <c r="XL24" s="10">
        <f t="shared" si="23"/>
        <v>324</v>
      </c>
      <c r="XM24" s="10">
        <f t="shared" si="23"/>
        <v>0</v>
      </c>
      <c r="XN24" s="10">
        <f t="shared" si="23"/>
        <v>0</v>
      </c>
      <c r="XO24" s="10">
        <f t="shared" si="23"/>
        <v>0</v>
      </c>
      <c r="XP24" s="10">
        <f t="shared" si="23"/>
        <v>0</v>
      </c>
      <c r="XQ24" s="10">
        <f t="shared" si="23"/>
        <v>0</v>
      </c>
      <c r="XR24" s="10">
        <f t="shared" si="23"/>
        <v>0</v>
      </c>
      <c r="XS24" s="10">
        <f t="shared" si="23"/>
        <v>0</v>
      </c>
      <c r="XT24" s="10">
        <f t="shared" ref="XT24:AAE24" si="24">SUMIFS(XT26:XT59,$C$26:$C$59,"Сельский")</f>
        <v>0</v>
      </c>
      <c r="XU24" s="10">
        <f t="shared" si="24"/>
        <v>0</v>
      </c>
      <c r="XV24" s="10">
        <f t="shared" si="24"/>
        <v>0</v>
      </c>
      <c r="XW24" s="10">
        <f t="shared" si="24"/>
        <v>27</v>
      </c>
      <c r="XX24" s="10">
        <f t="shared" si="24"/>
        <v>0</v>
      </c>
      <c r="XY24" s="10">
        <f t="shared" si="24"/>
        <v>0</v>
      </c>
      <c r="XZ24" s="10">
        <f t="shared" si="24"/>
        <v>0</v>
      </c>
      <c r="YA24" s="10">
        <f t="shared" si="24"/>
        <v>0</v>
      </c>
      <c r="YB24" s="10">
        <f t="shared" si="24"/>
        <v>0</v>
      </c>
      <c r="YC24" s="10">
        <f t="shared" si="24"/>
        <v>5</v>
      </c>
      <c r="YD24" s="10">
        <f t="shared" si="24"/>
        <v>135</v>
      </c>
      <c r="YE24" s="10">
        <f t="shared" si="24"/>
        <v>3061.1</v>
      </c>
      <c r="YF24" s="10">
        <f t="shared" si="24"/>
        <v>1329.7</v>
      </c>
      <c r="YG24" s="10">
        <f t="shared" si="24"/>
        <v>0</v>
      </c>
      <c r="YH24" s="10">
        <f t="shared" si="24"/>
        <v>1461.1000000000001</v>
      </c>
      <c r="YI24" s="10">
        <f t="shared" si="24"/>
        <v>0</v>
      </c>
      <c r="YJ24" s="10">
        <f t="shared" si="24"/>
        <v>198.3</v>
      </c>
      <c r="YK24" s="10">
        <f t="shared" si="24"/>
        <v>0</v>
      </c>
      <c r="YL24" s="10">
        <f t="shared" si="24"/>
        <v>7.7</v>
      </c>
      <c r="YM24" s="10">
        <f t="shared" si="24"/>
        <v>0</v>
      </c>
      <c r="YN24" s="10">
        <f t="shared" si="24"/>
        <v>12.6</v>
      </c>
      <c r="YO24" s="10">
        <f t="shared" si="24"/>
        <v>0</v>
      </c>
      <c r="YP24" s="10">
        <f t="shared" si="24"/>
        <v>1</v>
      </c>
      <c r="YQ24" s="10">
        <f t="shared" si="24"/>
        <v>0</v>
      </c>
      <c r="YR24" s="10">
        <f t="shared" si="24"/>
        <v>0</v>
      </c>
      <c r="YS24" s="10">
        <f t="shared" si="24"/>
        <v>0</v>
      </c>
      <c r="YT24" s="10">
        <f t="shared" si="24"/>
        <v>0</v>
      </c>
      <c r="YU24" s="10">
        <f t="shared" si="24"/>
        <v>0</v>
      </c>
      <c r="YV24" s="10">
        <f t="shared" si="24"/>
        <v>0</v>
      </c>
      <c r="YW24" s="10">
        <f t="shared" si="24"/>
        <v>0</v>
      </c>
      <c r="YX24" s="10">
        <f t="shared" si="24"/>
        <v>0</v>
      </c>
      <c r="YY24" s="10">
        <f t="shared" si="24"/>
        <v>0</v>
      </c>
      <c r="YZ24" s="10">
        <f t="shared" si="24"/>
        <v>0</v>
      </c>
      <c r="ZA24" s="10">
        <f t="shared" si="24"/>
        <v>0</v>
      </c>
      <c r="ZB24" s="10">
        <f t="shared" si="24"/>
        <v>0</v>
      </c>
      <c r="ZC24" s="10">
        <f t="shared" si="24"/>
        <v>0</v>
      </c>
      <c r="ZD24" s="10">
        <f t="shared" si="24"/>
        <v>0</v>
      </c>
      <c r="ZE24" s="10">
        <f t="shared" si="24"/>
        <v>0</v>
      </c>
      <c r="ZF24" s="10">
        <f t="shared" si="24"/>
        <v>0</v>
      </c>
      <c r="ZG24" s="10">
        <f t="shared" si="24"/>
        <v>0</v>
      </c>
      <c r="ZH24" s="10">
        <f t="shared" si="24"/>
        <v>0</v>
      </c>
      <c r="ZI24" s="10">
        <f t="shared" si="24"/>
        <v>0</v>
      </c>
      <c r="ZJ24" s="10">
        <f t="shared" si="24"/>
        <v>0</v>
      </c>
      <c r="ZK24" s="10">
        <f t="shared" si="24"/>
        <v>0</v>
      </c>
      <c r="ZL24" s="10">
        <f t="shared" si="24"/>
        <v>0</v>
      </c>
      <c r="ZM24" s="10">
        <f t="shared" si="24"/>
        <v>0</v>
      </c>
      <c r="ZN24" s="10">
        <f t="shared" si="24"/>
        <v>0</v>
      </c>
      <c r="ZO24" s="10">
        <f t="shared" si="24"/>
        <v>0</v>
      </c>
      <c r="ZP24" s="10">
        <f t="shared" si="24"/>
        <v>0</v>
      </c>
      <c r="ZQ24" s="10">
        <f t="shared" si="24"/>
        <v>0</v>
      </c>
      <c r="ZR24" s="10">
        <f t="shared" si="24"/>
        <v>0</v>
      </c>
      <c r="ZS24" s="10">
        <f t="shared" si="24"/>
        <v>4</v>
      </c>
      <c r="ZT24" s="10">
        <f t="shared" si="24"/>
        <v>1</v>
      </c>
      <c r="ZU24" s="10">
        <f t="shared" si="24"/>
        <v>8.6</v>
      </c>
      <c r="ZV24" s="10">
        <f t="shared" si="24"/>
        <v>30.099999999999998</v>
      </c>
      <c r="ZW24" s="10">
        <f t="shared" si="24"/>
        <v>0</v>
      </c>
      <c r="ZX24" s="10">
        <f t="shared" si="24"/>
        <v>3</v>
      </c>
      <c r="ZY24" s="10">
        <f t="shared" si="24"/>
        <v>4</v>
      </c>
      <c r="ZZ24" s="10">
        <f t="shared" si="24"/>
        <v>0</v>
      </c>
      <c r="AAA24" s="10">
        <f t="shared" si="24"/>
        <v>0</v>
      </c>
      <c r="AAB24" s="10">
        <f t="shared" si="24"/>
        <v>0</v>
      </c>
      <c r="AAC24" s="10">
        <f t="shared" si="24"/>
        <v>0</v>
      </c>
      <c r="AAD24" s="10">
        <f t="shared" si="24"/>
        <v>0</v>
      </c>
      <c r="AAE24" s="10">
        <f t="shared" si="24"/>
        <v>0</v>
      </c>
      <c r="AAF24" s="10">
        <f t="shared" ref="AAF24:ACQ24" si="25">SUMIFS(AAF26:AAF59,$C$26:$C$59,"Сельский")</f>
        <v>0</v>
      </c>
      <c r="AAG24" s="10">
        <f t="shared" si="25"/>
        <v>0</v>
      </c>
      <c r="AAH24" s="10">
        <f t="shared" si="25"/>
        <v>0</v>
      </c>
      <c r="AAI24" s="10">
        <f t="shared" si="25"/>
        <v>0</v>
      </c>
      <c r="AAJ24" s="10">
        <f t="shared" si="25"/>
        <v>0</v>
      </c>
      <c r="AAK24" s="10">
        <f t="shared" si="25"/>
        <v>0</v>
      </c>
      <c r="AAL24" s="10">
        <f t="shared" si="25"/>
        <v>0</v>
      </c>
      <c r="AAM24" s="10">
        <f t="shared" si="25"/>
        <v>0</v>
      </c>
      <c r="AAN24" s="10">
        <f t="shared" si="25"/>
        <v>0</v>
      </c>
      <c r="AAO24" s="10">
        <f t="shared" si="25"/>
        <v>0</v>
      </c>
      <c r="AAP24" s="10">
        <f t="shared" si="25"/>
        <v>0</v>
      </c>
      <c r="AAQ24" s="10">
        <f t="shared" si="25"/>
        <v>0</v>
      </c>
      <c r="AAR24" s="10">
        <f t="shared" si="25"/>
        <v>0</v>
      </c>
      <c r="AAS24" s="10">
        <f t="shared" si="25"/>
        <v>0</v>
      </c>
      <c r="AAT24" s="10">
        <f t="shared" si="25"/>
        <v>0</v>
      </c>
      <c r="AAU24" s="10">
        <f t="shared" si="25"/>
        <v>0</v>
      </c>
      <c r="AAV24" s="10">
        <f t="shared" si="25"/>
        <v>0</v>
      </c>
      <c r="AAW24" s="10">
        <f t="shared" si="25"/>
        <v>0</v>
      </c>
      <c r="AAX24" s="10">
        <f t="shared" si="25"/>
        <v>0</v>
      </c>
      <c r="AAY24" s="10">
        <f t="shared" si="25"/>
        <v>0</v>
      </c>
      <c r="AAZ24" s="10">
        <f t="shared" si="25"/>
        <v>0</v>
      </c>
      <c r="ABA24" s="10">
        <f t="shared" si="25"/>
        <v>0</v>
      </c>
      <c r="ABB24" s="10">
        <f t="shared" si="25"/>
        <v>0</v>
      </c>
      <c r="ABC24" s="10">
        <f t="shared" si="25"/>
        <v>0</v>
      </c>
      <c r="ABD24" s="10">
        <f t="shared" si="25"/>
        <v>0</v>
      </c>
      <c r="ABE24" s="10">
        <f t="shared" si="25"/>
        <v>0</v>
      </c>
      <c r="ABF24" s="10">
        <f t="shared" si="25"/>
        <v>0</v>
      </c>
      <c r="ABG24" s="10">
        <f t="shared" si="25"/>
        <v>0</v>
      </c>
      <c r="ABH24" s="10">
        <f t="shared" si="25"/>
        <v>0</v>
      </c>
      <c r="ABI24" s="10">
        <f t="shared" si="25"/>
        <v>0</v>
      </c>
      <c r="ABJ24" s="10">
        <f t="shared" si="25"/>
        <v>0</v>
      </c>
      <c r="ABK24" s="10">
        <f t="shared" si="25"/>
        <v>0</v>
      </c>
      <c r="ABL24" s="10">
        <f t="shared" si="25"/>
        <v>0</v>
      </c>
      <c r="ABM24" s="10">
        <f t="shared" si="25"/>
        <v>0</v>
      </c>
      <c r="ABN24" s="10">
        <f t="shared" si="25"/>
        <v>0</v>
      </c>
      <c r="ABO24" s="10">
        <f t="shared" si="25"/>
        <v>0</v>
      </c>
      <c r="ABP24" s="10">
        <f t="shared" si="25"/>
        <v>0</v>
      </c>
      <c r="ABQ24" s="10">
        <f t="shared" si="25"/>
        <v>0</v>
      </c>
      <c r="ABR24" s="10">
        <f t="shared" si="25"/>
        <v>0</v>
      </c>
      <c r="ABS24" s="10">
        <f t="shared" si="25"/>
        <v>0</v>
      </c>
      <c r="ABT24" s="10">
        <f t="shared" si="25"/>
        <v>0</v>
      </c>
      <c r="ABU24" s="10">
        <f t="shared" si="25"/>
        <v>0</v>
      </c>
      <c r="ABV24" s="10">
        <f t="shared" si="25"/>
        <v>0</v>
      </c>
      <c r="ABW24" s="10">
        <f t="shared" si="25"/>
        <v>0</v>
      </c>
      <c r="ABX24" s="10">
        <f t="shared" si="25"/>
        <v>0</v>
      </c>
      <c r="ABY24" s="10">
        <f t="shared" si="25"/>
        <v>0</v>
      </c>
      <c r="ABZ24" s="10">
        <f t="shared" si="25"/>
        <v>0</v>
      </c>
      <c r="ACA24" s="10">
        <f t="shared" si="25"/>
        <v>0</v>
      </c>
      <c r="ACB24" s="10">
        <f t="shared" si="25"/>
        <v>0</v>
      </c>
      <c r="ACC24" s="10">
        <f t="shared" si="25"/>
        <v>0</v>
      </c>
      <c r="ACD24" s="10">
        <f t="shared" si="25"/>
        <v>0</v>
      </c>
      <c r="ACE24" s="10">
        <f t="shared" si="25"/>
        <v>0</v>
      </c>
      <c r="ACF24" s="10">
        <f t="shared" si="25"/>
        <v>0</v>
      </c>
      <c r="ACG24" s="10">
        <f t="shared" si="25"/>
        <v>0</v>
      </c>
      <c r="ACH24" s="10">
        <f t="shared" si="25"/>
        <v>0</v>
      </c>
      <c r="ACI24" s="10">
        <f t="shared" si="25"/>
        <v>0</v>
      </c>
      <c r="ACJ24" s="10">
        <f t="shared" si="25"/>
        <v>0</v>
      </c>
      <c r="ACK24" s="10">
        <f t="shared" si="25"/>
        <v>0</v>
      </c>
      <c r="ACL24" s="10">
        <f t="shared" si="25"/>
        <v>0</v>
      </c>
      <c r="ACM24" s="10">
        <f t="shared" si="25"/>
        <v>0</v>
      </c>
      <c r="ACN24" s="10">
        <f t="shared" si="25"/>
        <v>0</v>
      </c>
      <c r="ACO24" s="10">
        <f t="shared" si="25"/>
        <v>0</v>
      </c>
      <c r="ACP24" s="10">
        <f t="shared" si="25"/>
        <v>0</v>
      </c>
      <c r="ACQ24" s="10">
        <f t="shared" si="25"/>
        <v>0</v>
      </c>
      <c r="ACR24" s="10">
        <f t="shared" ref="ACR24:AFC24" si="26">SUMIFS(ACR26:ACR59,$C$26:$C$59,"Сельский")</f>
        <v>0</v>
      </c>
      <c r="ACS24" s="10">
        <f t="shared" si="26"/>
        <v>0</v>
      </c>
      <c r="ACT24" s="10">
        <f t="shared" si="26"/>
        <v>0</v>
      </c>
      <c r="ACU24" s="10">
        <f t="shared" si="26"/>
        <v>0</v>
      </c>
      <c r="ACV24" s="10">
        <f t="shared" si="26"/>
        <v>0</v>
      </c>
      <c r="ACW24" s="10">
        <f t="shared" si="26"/>
        <v>0</v>
      </c>
      <c r="ACX24" s="10">
        <f t="shared" si="26"/>
        <v>0</v>
      </c>
      <c r="ACY24" s="10">
        <f t="shared" si="26"/>
        <v>0</v>
      </c>
      <c r="ACZ24" s="10">
        <f t="shared" si="26"/>
        <v>0</v>
      </c>
      <c r="ADA24" s="10">
        <f t="shared" si="26"/>
        <v>0</v>
      </c>
      <c r="ADB24" s="10">
        <f t="shared" si="26"/>
        <v>0</v>
      </c>
      <c r="ADC24" s="10">
        <f t="shared" si="26"/>
        <v>0</v>
      </c>
      <c r="ADD24" s="10">
        <f t="shared" si="26"/>
        <v>0</v>
      </c>
      <c r="ADE24" s="10">
        <f t="shared" si="26"/>
        <v>0</v>
      </c>
      <c r="ADF24" s="10">
        <f t="shared" si="26"/>
        <v>0</v>
      </c>
      <c r="ADG24" s="10">
        <f t="shared" si="26"/>
        <v>0</v>
      </c>
      <c r="ADH24" s="10">
        <f t="shared" si="26"/>
        <v>0</v>
      </c>
      <c r="ADI24" s="10">
        <f t="shared" si="26"/>
        <v>0</v>
      </c>
      <c r="ADJ24" s="10">
        <f t="shared" si="26"/>
        <v>0</v>
      </c>
      <c r="ADK24" s="10">
        <f t="shared" si="26"/>
        <v>0</v>
      </c>
      <c r="ADL24" s="10">
        <f t="shared" si="26"/>
        <v>0</v>
      </c>
      <c r="ADM24" s="10">
        <f t="shared" si="26"/>
        <v>0</v>
      </c>
      <c r="ADN24" s="10">
        <f t="shared" si="26"/>
        <v>0</v>
      </c>
      <c r="ADO24" s="10">
        <f t="shared" si="26"/>
        <v>0</v>
      </c>
      <c r="ADP24" s="10">
        <f t="shared" si="26"/>
        <v>0</v>
      </c>
      <c r="ADQ24" s="10">
        <f t="shared" si="26"/>
        <v>0</v>
      </c>
      <c r="ADR24" s="10">
        <f t="shared" si="26"/>
        <v>0</v>
      </c>
      <c r="ADS24" s="10">
        <f t="shared" si="26"/>
        <v>0</v>
      </c>
      <c r="ADT24" s="10">
        <f t="shared" si="26"/>
        <v>0</v>
      </c>
      <c r="ADU24" s="10">
        <f t="shared" si="26"/>
        <v>0</v>
      </c>
      <c r="ADV24" s="10">
        <f t="shared" si="26"/>
        <v>0</v>
      </c>
      <c r="ADW24" s="10">
        <f t="shared" si="26"/>
        <v>0</v>
      </c>
      <c r="ADX24" s="10">
        <f t="shared" si="26"/>
        <v>0</v>
      </c>
      <c r="ADY24" s="10">
        <f t="shared" si="26"/>
        <v>0</v>
      </c>
      <c r="ADZ24" s="10">
        <f t="shared" si="26"/>
        <v>0</v>
      </c>
      <c r="AEA24" s="10">
        <f t="shared" si="26"/>
        <v>0</v>
      </c>
      <c r="AEB24" s="10">
        <f t="shared" si="26"/>
        <v>0</v>
      </c>
      <c r="AEC24" s="10">
        <f t="shared" si="26"/>
        <v>0</v>
      </c>
      <c r="AED24" s="10">
        <f t="shared" si="26"/>
        <v>0</v>
      </c>
      <c r="AEE24" s="10">
        <f t="shared" si="26"/>
        <v>0</v>
      </c>
      <c r="AEF24" s="10">
        <f t="shared" si="26"/>
        <v>0</v>
      </c>
      <c r="AEG24" s="10">
        <f t="shared" si="26"/>
        <v>0</v>
      </c>
      <c r="AEH24" s="10">
        <f t="shared" si="26"/>
        <v>0</v>
      </c>
      <c r="AEI24" s="10">
        <f t="shared" si="26"/>
        <v>0</v>
      </c>
      <c r="AEJ24" s="10">
        <f t="shared" si="26"/>
        <v>0</v>
      </c>
      <c r="AEK24" s="10">
        <f t="shared" si="26"/>
        <v>0</v>
      </c>
      <c r="AEL24" s="10">
        <f t="shared" si="26"/>
        <v>0</v>
      </c>
      <c r="AEM24" s="10">
        <f t="shared" si="26"/>
        <v>0</v>
      </c>
      <c r="AEN24" s="10">
        <f t="shared" si="26"/>
        <v>0</v>
      </c>
      <c r="AEO24" s="10">
        <f t="shared" si="26"/>
        <v>0</v>
      </c>
      <c r="AEP24" s="10">
        <f t="shared" si="26"/>
        <v>0</v>
      </c>
      <c r="AEQ24" s="10">
        <f t="shared" si="26"/>
        <v>0</v>
      </c>
      <c r="AER24" s="10">
        <f t="shared" si="26"/>
        <v>0</v>
      </c>
      <c r="AES24" s="10">
        <f t="shared" si="26"/>
        <v>0</v>
      </c>
      <c r="AET24" s="10">
        <f t="shared" si="26"/>
        <v>0</v>
      </c>
      <c r="AEU24" s="10">
        <f t="shared" si="26"/>
        <v>0</v>
      </c>
      <c r="AEV24" s="10">
        <f t="shared" si="26"/>
        <v>0</v>
      </c>
      <c r="AEW24" s="10">
        <f t="shared" si="26"/>
        <v>0</v>
      </c>
      <c r="AEX24" s="10">
        <f t="shared" si="26"/>
        <v>0</v>
      </c>
      <c r="AEY24" s="10">
        <f t="shared" si="26"/>
        <v>0</v>
      </c>
      <c r="AEZ24" s="10">
        <f t="shared" si="26"/>
        <v>0</v>
      </c>
      <c r="AFA24" s="10">
        <f t="shared" si="26"/>
        <v>0</v>
      </c>
      <c r="AFB24" s="10">
        <f t="shared" si="26"/>
        <v>0</v>
      </c>
      <c r="AFC24" s="10">
        <f t="shared" si="26"/>
        <v>0</v>
      </c>
      <c r="AFD24" s="10">
        <f t="shared" ref="AFD24:AGM24" si="27">SUMIFS(AFD26:AFD59,$C$26:$C$59,"Сельский")</f>
        <v>0</v>
      </c>
      <c r="AFE24" s="10">
        <f t="shared" si="27"/>
        <v>0</v>
      </c>
      <c r="AFF24" s="10">
        <f t="shared" si="27"/>
        <v>0</v>
      </c>
      <c r="AFG24" s="10">
        <f t="shared" si="27"/>
        <v>0</v>
      </c>
      <c r="AFH24" s="10">
        <f t="shared" si="27"/>
        <v>0</v>
      </c>
      <c r="AFI24" s="10">
        <f t="shared" si="27"/>
        <v>0</v>
      </c>
      <c r="AFJ24" s="10">
        <f t="shared" si="27"/>
        <v>0</v>
      </c>
      <c r="AFK24" s="10">
        <f t="shared" si="27"/>
        <v>0</v>
      </c>
      <c r="AFL24" s="10">
        <f t="shared" si="27"/>
        <v>0</v>
      </c>
      <c r="AFM24" s="10">
        <f t="shared" si="27"/>
        <v>0</v>
      </c>
      <c r="AFN24" s="10">
        <f t="shared" si="27"/>
        <v>0</v>
      </c>
      <c r="AFO24" s="10">
        <f t="shared" si="27"/>
        <v>0</v>
      </c>
      <c r="AFP24" s="10">
        <f t="shared" si="27"/>
        <v>0</v>
      </c>
      <c r="AFQ24" s="10">
        <f t="shared" si="27"/>
        <v>0</v>
      </c>
      <c r="AFR24" s="10">
        <f t="shared" si="27"/>
        <v>0</v>
      </c>
      <c r="AFS24" s="10">
        <f t="shared" si="27"/>
        <v>0</v>
      </c>
      <c r="AFT24" s="10">
        <f t="shared" si="27"/>
        <v>351</v>
      </c>
      <c r="AFU24" s="10">
        <f t="shared" si="27"/>
        <v>324</v>
      </c>
      <c r="AFV24" s="10">
        <f t="shared" si="27"/>
        <v>0</v>
      </c>
      <c r="AFW24" s="10">
        <f t="shared" si="27"/>
        <v>0</v>
      </c>
      <c r="AFX24" s="10">
        <f t="shared" si="27"/>
        <v>0</v>
      </c>
      <c r="AFY24" s="10">
        <f t="shared" si="27"/>
        <v>0</v>
      </c>
      <c r="AFZ24" s="10">
        <f t="shared" si="27"/>
        <v>0</v>
      </c>
      <c r="AGA24" s="10">
        <f t="shared" si="27"/>
        <v>0</v>
      </c>
      <c r="AGB24" s="10">
        <f t="shared" si="27"/>
        <v>0</v>
      </c>
      <c r="AGC24" s="10">
        <f t="shared" si="27"/>
        <v>0</v>
      </c>
      <c r="AGD24" s="10">
        <f t="shared" si="27"/>
        <v>0</v>
      </c>
      <c r="AGE24" s="10">
        <f t="shared" si="27"/>
        <v>0</v>
      </c>
      <c r="AGF24" s="10">
        <f t="shared" si="27"/>
        <v>27</v>
      </c>
      <c r="AGG24" s="10">
        <f t="shared" si="27"/>
        <v>0</v>
      </c>
      <c r="AGH24" s="10">
        <f t="shared" si="27"/>
        <v>0</v>
      </c>
      <c r="AGI24" s="10">
        <f t="shared" si="27"/>
        <v>0</v>
      </c>
      <c r="AGJ24" s="10">
        <f t="shared" si="27"/>
        <v>0</v>
      </c>
      <c r="AGK24" s="10">
        <f t="shared" si="27"/>
        <v>0</v>
      </c>
      <c r="AGL24" s="10">
        <f t="shared" si="27"/>
        <v>5</v>
      </c>
      <c r="AGM24" s="10">
        <f t="shared" si="27"/>
        <v>133.6</v>
      </c>
    </row>
    <row r="25" spans="1:871" s="2" customFormat="1" ht="22.5" customHeight="1" x14ac:dyDescent="0.25">
      <c r="A25" s="8"/>
      <c r="B25" s="18" t="s">
        <v>161</v>
      </c>
      <c r="C25" s="11" t="s">
        <v>11</v>
      </c>
      <c r="D25" s="10">
        <f>SUM(D23:D24)</f>
        <v>22219</v>
      </c>
      <c r="E25" s="10">
        <f t="shared" ref="E25:BP25" si="28">SUM(E23:E24)</f>
        <v>9598</v>
      </c>
      <c r="F25" s="10">
        <f t="shared" si="28"/>
        <v>0</v>
      </c>
      <c r="G25" s="10">
        <f t="shared" si="28"/>
        <v>9972</v>
      </c>
      <c r="H25" s="10">
        <f t="shared" si="28"/>
        <v>0</v>
      </c>
      <c r="I25" s="10">
        <f t="shared" si="28"/>
        <v>1763</v>
      </c>
      <c r="J25" s="10">
        <f t="shared" si="28"/>
        <v>0</v>
      </c>
      <c r="K25" s="10">
        <f t="shared" si="28"/>
        <v>38</v>
      </c>
      <c r="L25" s="10">
        <f t="shared" si="28"/>
        <v>0</v>
      </c>
      <c r="M25" s="10">
        <f t="shared" si="28"/>
        <v>84</v>
      </c>
      <c r="N25" s="10">
        <f t="shared" si="28"/>
        <v>0</v>
      </c>
      <c r="O25" s="10">
        <f t="shared" si="28"/>
        <v>19</v>
      </c>
      <c r="P25" s="10">
        <f t="shared" si="28"/>
        <v>0</v>
      </c>
      <c r="Q25" s="10">
        <f t="shared" si="28"/>
        <v>0</v>
      </c>
      <c r="R25" s="10">
        <f t="shared" si="28"/>
        <v>0</v>
      </c>
      <c r="S25" s="10">
        <f t="shared" si="28"/>
        <v>0</v>
      </c>
      <c r="T25" s="10">
        <f t="shared" si="28"/>
        <v>60</v>
      </c>
      <c r="U25" s="10">
        <f t="shared" si="28"/>
        <v>0</v>
      </c>
      <c r="V25" s="10">
        <f t="shared" si="28"/>
        <v>0</v>
      </c>
      <c r="W25" s="10">
        <f t="shared" si="28"/>
        <v>4</v>
      </c>
      <c r="X25" s="10">
        <f t="shared" si="28"/>
        <v>0</v>
      </c>
      <c r="Y25" s="10">
        <f t="shared" si="28"/>
        <v>50</v>
      </c>
      <c r="Z25" s="10">
        <f t="shared" si="28"/>
        <v>0</v>
      </c>
      <c r="AA25" s="10">
        <f t="shared" si="28"/>
        <v>0</v>
      </c>
      <c r="AB25" s="10">
        <f t="shared" si="28"/>
        <v>0</v>
      </c>
      <c r="AC25" s="10">
        <f t="shared" si="28"/>
        <v>0</v>
      </c>
      <c r="AD25" s="10">
        <f t="shared" si="28"/>
        <v>0</v>
      </c>
      <c r="AE25" s="10">
        <f t="shared" si="28"/>
        <v>0</v>
      </c>
      <c r="AF25" s="10">
        <f t="shared" si="28"/>
        <v>0</v>
      </c>
      <c r="AG25" s="10">
        <f t="shared" si="28"/>
        <v>0</v>
      </c>
      <c r="AH25" s="10">
        <f t="shared" si="28"/>
        <v>13</v>
      </c>
      <c r="AI25" s="10">
        <f t="shared" si="28"/>
        <v>64</v>
      </c>
      <c r="AJ25" s="10">
        <f t="shared" si="28"/>
        <v>0</v>
      </c>
      <c r="AK25" s="10">
        <f t="shared" si="28"/>
        <v>23</v>
      </c>
      <c r="AL25" s="10">
        <f t="shared" si="28"/>
        <v>0</v>
      </c>
      <c r="AM25" s="10">
        <f t="shared" si="28"/>
        <v>0</v>
      </c>
      <c r="AN25" s="10">
        <f t="shared" si="28"/>
        <v>0</v>
      </c>
      <c r="AO25" s="10">
        <f t="shared" si="28"/>
        <v>0</v>
      </c>
      <c r="AP25" s="10">
        <f t="shared" si="28"/>
        <v>0</v>
      </c>
      <c r="AQ25" s="10">
        <f t="shared" si="28"/>
        <v>2</v>
      </c>
      <c r="AR25" s="10">
        <f t="shared" si="28"/>
        <v>9</v>
      </c>
      <c r="AS25" s="10">
        <f t="shared" si="28"/>
        <v>1</v>
      </c>
      <c r="AT25" s="10">
        <f t="shared" si="28"/>
        <v>56</v>
      </c>
      <c r="AU25" s="10">
        <f t="shared" si="28"/>
        <v>153</v>
      </c>
      <c r="AV25" s="10">
        <f t="shared" si="28"/>
        <v>11</v>
      </c>
      <c r="AW25" s="10">
        <f t="shared" si="28"/>
        <v>20</v>
      </c>
      <c r="AX25" s="10">
        <f t="shared" si="28"/>
        <v>33</v>
      </c>
      <c r="AY25" s="10">
        <f t="shared" si="28"/>
        <v>4</v>
      </c>
      <c r="AZ25" s="10">
        <f t="shared" si="28"/>
        <v>0</v>
      </c>
      <c r="BA25" s="10">
        <f t="shared" si="28"/>
        <v>0</v>
      </c>
      <c r="BB25" s="10">
        <f t="shared" si="28"/>
        <v>0</v>
      </c>
      <c r="BC25" s="10">
        <f t="shared" si="28"/>
        <v>0</v>
      </c>
      <c r="BD25" s="10">
        <f t="shared" si="28"/>
        <v>0</v>
      </c>
      <c r="BE25" s="10">
        <f t="shared" si="28"/>
        <v>0</v>
      </c>
      <c r="BF25" s="10">
        <f t="shared" si="28"/>
        <v>1</v>
      </c>
      <c r="BG25" s="10">
        <f t="shared" si="28"/>
        <v>2</v>
      </c>
      <c r="BH25" s="10">
        <f t="shared" si="28"/>
        <v>17</v>
      </c>
      <c r="BI25" s="10">
        <f t="shared" si="28"/>
        <v>35</v>
      </c>
      <c r="BJ25" s="10">
        <f t="shared" si="28"/>
        <v>0</v>
      </c>
      <c r="BK25" s="10">
        <f t="shared" si="28"/>
        <v>0</v>
      </c>
      <c r="BL25" s="10">
        <f t="shared" si="28"/>
        <v>0</v>
      </c>
      <c r="BM25" s="10">
        <f t="shared" si="28"/>
        <v>0</v>
      </c>
      <c r="BN25" s="10">
        <f t="shared" si="28"/>
        <v>20</v>
      </c>
      <c r="BO25" s="10">
        <f t="shared" si="28"/>
        <v>57</v>
      </c>
      <c r="BP25" s="10">
        <f t="shared" si="28"/>
        <v>0</v>
      </c>
      <c r="BQ25" s="10">
        <f t="shared" ref="BQ25:EB25" si="29">SUM(BQ23:BQ24)</f>
        <v>0</v>
      </c>
      <c r="BR25" s="10">
        <f t="shared" si="29"/>
        <v>0</v>
      </c>
      <c r="BS25" s="10">
        <f t="shared" si="29"/>
        <v>0</v>
      </c>
      <c r="BT25" s="10">
        <f t="shared" si="29"/>
        <v>15</v>
      </c>
      <c r="BU25" s="10">
        <f t="shared" si="29"/>
        <v>0</v>
      </c>
      <c r="BV25" s="10">
        <f t="shared" si="29"/>
        <v>0</v>
      </c>
      <c r="BW25" s="10">
        <f t="shared" si="29"/>
        <v>0</v>
      </c>
      <c r="BX25" s="10">
        <f t="shared" si="29"/>
        <v>0</v>
      </c>
      <c r="BY25" s="10">
        <f t="shared" si="29"/>
        <v>0</v>
      </c>
      <c r="BZ25" s="10">
        <f t="shared" si="29"/>
        <v>0</v>
      </c>
      <c r="CA25" s="10">
        <f t="shared" si="29"/>
        <v>0</v>
      </c>
      <c r="CB25" s="10">
        <f t="shared" si="29"/>
        <v>0</v>
      </c>
      <c r="CC25" s="10">
        <f t="shared" si="29"/>
        <v>0</v>
      </c>
      <c r="CD25" s="10">
        <f t="shared" si="29"/>
        <v>95</v>
      </c>
      <c r="CE25" s="10">
        <f t="shared" si="29"/>
        <v>0</v>
      </c>
      <c r="CF25" s="10">
        <f t="shared" si="29"/>
        <v>0</v>
      </c>
      <c r="CG25" s="10">
        <f t="shared" si="29"/>
        <v>0</v>
      </c>
      <c r="CH25" s="10">
        <f t="shared" si="29"/>
        <v>0</v>
      </c>
      <c r="CI25" s="10">
        <f t="shared" si="29"/>
        <v>0</v>
      </c>
      <c r="CJ25" s="10">
        <f t="shared" si="29"/>
        <v>0</v>
      </c>
      <c r="CK25" s="10">
        <f t="shared" si="29"/>
        <v>0</v>
      </c>
      <c r="CL25" s="10">
        <f t="shared" si="29"/>
        <v>0</v>
      </c>
      <c r="CM25" s="10">
        <f t="shared" si="29"/>
        <v>0</v>
      </c>
      <c r="CN25" s="10">
        <f t="shared" si="29"/>
        <v>0</v>
      </c>
      <c r="CO25" s="10">
        <f t="shared" si="29"/>
        <v>0</v>
      </c>
      <c r="CP25" s="10">
        <f t="shared" si="29"/>
        <v>0</v>
      </c>
      <c r="CQ25" s="10">
        <f t="shared" si="29"/>
        <v>0</v>
      </c>
      <c r="CR25" s="10">
        <f t="shared" si="29"/>
        <v>0</v>
      </c>
      <c r="CS25" s="10">
        <f t="shared" si="29"/>
        <v>0</v>
      </c>
      <c r="CT25" s="10">
        <f t="shared" si="29"/>
        <v>0</v>
      </c>
      <c r="CU25" s="10">
        <f t="shared" si="29"/>
        <v>0</v>
      </c>
      <c r="CV25" s="10">
        <f t="shared" si="29"/>
        <v>0</v>
      </c>
      <c r="CW25" s="10">
        <f t="shared" si="29"/>
        <v>0</v>
      </c>
      <c r="CX25" s="10">
        <f t="shared" si="29"/>
        <v>0</v>
      </c>
      <c r="CY25" s="10">
        <f t="shared" si="29"/>
        <v>0</v>
      </c>
      <c r="CZ25" s="10">
        <f t="shared" si="29"/>
        <v>0</v>
      </c>
      <c r="DA25" s="10">
        <f t="shared" si="29"/>
        <v>0</v>
      </c>
      <c r="DB25" s="10">
        <f t="shared" si="29"/>
        <v>0</v>
      </c>
      <c r="DC25" s="10">
        <f t="shared" si="29"/>
        <v>0</v>
      </c>
      <c r="DD25" s="10">
        <f t="shared" si="29"/>
        <v>0</v>
      </c>
      <c r="DE25" s="10">
        <f t="shared" si="29"/>
        <v>0</v>
      </c>
      <c r="DF25" s="10">
        <f t="shared" si="29"/>
        <v>0</v>
      </c>
      <c r="DG25" s="10">
        <f t="shared" si="29"/>
        <v>0</v>
      </c>
      <c r="DH25" s="10">
        <f t="shared" si="29"/>
        <v>0</v>
      </c>
      <c r="DI25" s="10">
        <f t="shared" si="29"/>
        <v>0</v>
      </c>
      <c r="DJ25" s="10">
        <f t="shared" si="29"/>
        <v>0</v>
      </c>
      <c r="DK25" s="10">
        <f t="shared" si="29"/>
        <v>0</v>
      </c>
      <c r="DL25" s="10">
        <f t="shared" si="29"/>
        <v>0</v>
      </c>
      <c r="DM25" s="10">
        <f t="shared" si="29"/>
        <v>0</v>
      </c>
      <c r="DN25" s="10">
        <f t="shared" si="29"/>
        <v>0</v>
      </c>
      <c r="DO25" s="10">
        <f t="shared" si="29"/>
        <v>0</v>
      </c>
      <c r="DP25" s="10">
        <f t="shared" si="29"/>
        <v>0</v>
      </c>
      <c r="DQ25" s="10">
        <f t="shared" si="29"/>
        <v>0</v>
      </c>
      <c r="DR25" s="10">
        <f t="shared" si="29"/>
        <v>0</v>
      </c>
      <c r="DS25" s="10">
        <f t="shared" si="29"/>
        <v>0</v>
      </c>
      <c r="DT25" s="10">
        <f t="shared" si="29"/>
        <v>0</v>
      </c>
      <c r="DU25" s="10">
        <f t="shared" si="29"/>
        <v>0</v>
      </c>
      <c r="DV25" s="10">
        <f t="shared" si="29"/>
        <v>0</v>
      </c>
      <c r="DW25" s="10">
        <f t="shared" si="29"/>
        <v>0</v>
      </c>
      <c r="DX25" s="10">
        <f t="shared" si="29"/>
        <v>0</v>
      </c>
      <c r="DY25" s="10">
        <f t="shared" si="29"/>
        <v>0</v>
      </c>
      <c r="DZ25" s="10">
        <f t="shared" si="29"/>
        <v>0</v>
      </c>
      <c r="EA25" s="10">
        <f t="shared" si="29"/>
        <v>0</v>
      </c>
      <c r="EB25" s="10">
        <f t="shared" si="29"/>
        <v>0</v>
      </c>
      <c r="EC25" s="10">
        <f t="shared" ref="EC25:GN25" si="30">SUM(EC23:EC24)</f>
        <v>0</v>
      </c>
      <c r="ED25" s="10">
        <f t="shared" si="30"/>
        <v>0</v>
      </c>
      <c r="EE25" s="10">
        <f t="shared" si="30"/>
        <v>0</v>
      </c>
      <c r="EF25" s="10">
        <f t="shared" si="30"/>
        <v>0</v>
      </c>
      <c r="EG25" s="10">
        <f t="shared" si="30"/>
        <v>0</v>
      </c>
      <c r="EH25" s="10">
        <f t="shared" si="30"/>
        <v>0</v>
      </c>
      <c r="EI25" s="10">
        <f t="shared" si="30"/>
        <v>0</v>
      </c>
      <c r="EJ25" s="10">
        <f t="shared" si="30"/>
        <v>0</v>
      </c>
      <c r="EK25" s="10">
        <f t="shared" si="30"/>
        <v>0</v>
      </c>
      <c r="EL25" s="10">
        <f t="shared" si="30"/>
        <v>0</v>
      </c>
      <c r="EM25" s="10">
        <f t="shared" si="30"/>
        <v>0</v>
      </c>
      <c r="EN25" s="10">
        <f t="shared" si="30"/>
        <v>0</v>
      </c>
      <c r="EO25" s="10">
        <f t="shared" si="30"/>
        <v>0</v>
      </c>
      <c r="EP25" s="10">
        <f t="shared" si="30"/>
        <v>0</v>
      </c>
      <c r="EQ25" s="10">
        <f t="shared" si="30"/>
        <v>0</v>
      </c>
      <c r="ER25" s="10">
        <f t="shared" si="30"/>
        <v>0</v>
      </c>
      <c r="ES25" s="10">
        <f t="shared" si="30"/>
        <v>0</v>
      </c>
      <c r="ET25" s="10">
        <f t="shared" si="30"/>
        <v>0</v>
      </c>
      <c r="EU25" s="10">
        <f t="shared" si="30"/>
        <v>0</v>
      </c>
      <c r="EV25" s="10">
        <f t="shared" si="30"/>
        <v>0</v>
      </c>
      <c r="EW25" s="10">
        <f t="shared" si="30"/>
        <v>0</v>
      </c>
      <c r="EX25" s="10">
        <f t="shared" si="30"/>
        <v>0</v>
      </c>
      <c r="EY25" s="10">
        <f t="shared" si="30"/>
        <v>0</v>
      </c>
      <c r="EZ25" s="10">
        <f t="shared" si="30"/>
        <v>0</v>
      </c>
      <c r="FA25" s="10">
        <f t="shared" si="30"/>
        <v>0</v>
      </c>
      <c r="FB25" s="10">
        <f t="shared" si="30"/>
        <v>0</v>
      </c>
      <c r="FC25" s="10">
        <f t="shared" si="30"/>
        <v>0</v>
      </c>
      <c r="FD25" s="10">
        <f t="shared" si="30"/>
        <v>0</v>
      </c>
      <c r="FE25" s="10">
        <f t="shared" si="30"/>
        <v>0</v>
      </c>
      <c r="FF25" s="10">
        <f t="shared" si="30"/>
        <v>0</v>
      </c>
      <c r="FG25" s="10">
        <f t="shared" si="30"/>
        <v>0</v>
      </c>
      <c r="FH25" s="10">
        <f t="shared" si="30"/>
        <v>0</v>
      </c>
      <c r="FI25" s="10">
        <f t="shared" si="30"/>
        <v>0</v>
      </c>
      <c r="FJ25" s="10">
        <f t="shared" si="30"/>
        <v>0</v>
      </c>
      <c r="FK25" s="10">
        <f t="shared" si="30"/>
        <v>0</v>
      </c>
      <c r="FL25" s="10">
        <f t="shared" si="30"/>
        <v>0</v>
      </c>
      <c r="FM25" s="10">
        <f t="shared" si="30"/>
        <v>0</v>
      </c>
      <c r="FN25" s="10">
        <f t="shared" si="30"/>
        <v>0</v>
      </c>
      <c r="FO25" s="10">
        <f t="shared" si="30"/>
        <v>0</v>
      </c>
      <c r="FP25" s="10">
        <f t="shared" si="30"/>
        <v>0</v>
      </c>
      <c r="FQ25" s="10">
        <f t="shared" si="30"/>
        <v>0</v>
      </c>
      <c r="FR25" s="10">
        <f t="shared" si="30"/>
        <v>0</v>
      </c>
      <c r="FS25" s="10">
        <f t="shared" si="30"/>
        <v>0</v>
      </c>
      <c r="FT25" s="10">
        <f t="shared" si="30"/>
        <v>0</v>
      </c>
      <c r="FU25" s="10">
        <f t="shared" si="30"/>
        <v>0</v>
      </c>
      <c r="FV25" s="10">
        <f t="shared" si="30"/>
        <v>0</v>
      </c>
      <c r="FW25" s="10">
        <f t="shared" si="30"/>
        <v>0</v>
      </c>
      <c r="FX25" s="10">
        <f t="shared" si="30"/>
        <v>0</v>
      </c>
      <c r="FY25" s="10">
        <f t="shared" si="30"/>
        <v>0</v>
      </c>
      <c r="FZ25" s="10">
        <f t="shared" si="30"/>
        <v>0</v>
      </c>
      <c r="GA25" s="10">
        <f t="shared" si="30"/>
        <v>0</v>
      </c>
      <c r="GB25" s="10">
        <f t="shared" si="30"/>
        <v>0</v>
      </c>
      <c r="GC25" s="10">
        <f t="shared" si="30"/>
        <v>0</v>
      </c>
      <c r="GD25" s="10">
        <f t="shared" si="30"/>
        <v>0</v>
      </c>
      <c r="GE25" s="10">
        <f t="shared" si="30"/>
        <v>0</v>
      </c>
      <c r="GF25" s="10">
        <f t="shared" si="30"/>
        <v>0</v>
      </c>
      <c r="GG25" s="10">
        <f t="shared" si="30"/>
        <v>0</v>
      </c>
      <c r="GH25" s="10">
        <f t="shared" si="30"/>
        <v>0</v>
      </c>
      <c r="GI25" s="10">
        <f t="shared" si="30"/>
        <v>0</v>
      </c>
      <c r="GJ25" s="10">
        <f t="shared" si="30"/>
        <v>0</v>
      </c>
      <c r="GK25" s="10">
        <f t="shared" si="30"/>
        <v>0</v>
      </c>
      <c r="GL25" s="10">
        <f t="shared" si="30"/>
        <v>0</v>
      </c>
      <c r="GM25" s="10">
        <f t="shared" si="30"/>
        <v>0</v>
      </c>
      <c r="GN25" s="10">
        <f t="shared" si="30"/>
        <v>0</v>
      </c>
      <c r="GO25" s="10">
        <f t="shared" ref="GO25:HL25" si="31">SUM(GO23:GO24)</f>
        <v>0</v>
      </c>
      <c r="GP25" s="10">
        <f t="shared" si="31"/>
        <v>0</v>
      </c>
      <c r="GQ25" s="10">
        <f t="shared" si="31"/>
        <v>0</v>
      </c>
      <c r="GR25" s="10">
        <f t="shared" si="31"/>
        <v>0</v>
      </c>
      <c r="GS25" s="10">
        <f t="shared" si="31"/>
        <v>3039</v>
      </c>
      <c r="GT25" s="10">
        <f t="shared" si="31"/>
        <v>2599</v>
      </c>
      <c r="GU25" s="10">
        <f t="shared" si="31"/>
        <v>5</v>
      </c>
      <c r="GV25" s="10">
        <f t="shared" si="31"/>
        <v>0</v>
      </c>
      <c r="GW25" s="10">
        <f t="shared" si="31"/>
        <v>0</v>
      </c>
      <c r="GX25" s="10">
        <f t="shared" si="31"/>
        <v>0</v>
      </c>
      <c r="GY25" s="10">
        <f t="shared" si="31"/>
        <v>60</v>
      </c>
      <c r="GZ25" s="10">
        <f t="shared" si="31"/>
        <v>0</v>
      </c>
      <c r="HA25" s="10">
        <f t="shared" si="31"/>
        <v>1</v>
      </c>
      <c r="HB25" s="10">
        <f t="shared" si="31"/>
        <v>1</v>
      </c>
      <c r="HC25" s="10">
        <f t="shared" si="31"/>
        <v>0</v>
      </c>
      <c r="HD25" s="10">
        <f t="shared" si="31"/>
        <v>24</v>
      </c>
      <c r="HE25" s="10">
        <f t="shared" si="31"/>
        <v>325</v>
      </c>
      <c r="HF25" s="10">
        <f t="shared" si="31"/>
        <v>0</v>
      </c>
      <c r="HG25" s="10">
        <f t="shared" si="31"/>
        <v>24</v>
      </c>
      <c r="HH25" s="10">
        <f t="shared" si="31"/>
        <v>0</v>
      </c>
      <c r="HI25" s="10">
        <f t="shared" si="31"/>
        <v>0</v>
      </c>
      <c r="HJ25" s="10">
        <f t="shared" si="31"/>
        <v>0</v>
      </c>
      <c r="HK25" s="10">
        <f t="shared" si="31"/>
        <v>45</v>
      </c>
      <c r="HL25" s="10">
        <f t="shared" si="31"/>
        <v>838</v>
      </c>
      <c r="HM25" s="10">
        <f>SUM(HM23:HM24)</f>
        <v>22236</v>
      </c>
      <c r="HN25" s="10">
        <f t="shared" ref="HN25" si="32">SUM(HN23:HN24)</f>
        <v>9609</v>
      </c>
      <c r="HO25" s="10">
        <f t="shared" ref="HO25" si="33">SUM(HO23:HO24)</f>
        <v>0</v>
      </c>
      <c r="HP25" s="10">
        <f t="shared" ref="HP25" si="34">SUM(HP23:HP24)</f>
        <v>9980</v>
      </c>
      <c r="HQ25" s="10">
        <f t="shared" ref="HQ25" si="35">SUM(HQ23:HQ24)</f>
        <v>0</v>
      </c>
      <c r="HR25" s="10">
        <f t="shared" ref="HR25" si="36">SUM(HR23:HR24)</f>
        <v>1763</v>
      </c>
      <c r="HS25" s="10">
        <f t="shared" ref="HS25" si="37">SUM(HS23:HS24)</f>
        <v>0</v>
      </c>
      <c r="HT25" s="10">
        <f t="shared" ref="HT25" si="38">SUM(HT23:HT24)</f>
        <v>39</v>
      </c>
      <c r="HU25" s="10">
        <f t="shared" ref="HU25" si="39">SUM(HU23:HU24)</f>
        <v>0</v>
      </c>
      <c r="HV25" s="10">
        <f t="shared" ref="HV25" si="40">SUM(HV23:HV24)</f>
        <v>86</v>
      </c>
      <c r="HW25" s="10">
        <f t="shared" ref="HW25" si="41">SUM(HW23:HW24)</f>
        <v>0</v>
      </c>
      <c r="HX25" s="10">
        <f t="shared" ref="HX25" si="42">SUM(HX23:HX24)</f>
        <v>19</v>
      </c>
      <c r="HY25" s="10">
        <f t="shared" ref="HY25" si="43">SUM(HY23:HY24)</f>
        <v>0</v>
      </c>
      <c r="HZ25" s="10">
        <f t="shared" ref="HZ25" si="44">SUM(HZ23:HZ24)</f>
        <v>0</v>
      </c>
      <c r="IA25" s="10">
        <f t="shared" ref="IA25" si="45">SUM(IA23:IA24)</f>
        <v>0</v>
      </c>
      <c r="IB25" s="10">
        <f t="shared" ref="IB25" si="46">SUM(IB23:IB24)</f>
        <v>0</v>
      </c>
      <c r="IC25" s="10">
        <f t="shared" ref="IC25" si="47">SUM(IC23:IC24)</f>
        <v>60</v>
      </c>
      <c r="ID25" s="10">
        <f t="shared" ref="ID25" si="48">SUM(ID23:ID24)</f>
        <v>0</v>
      </c>
      <c r="IE25" s="10">
        <f t="shared" ref="IE25" si="49">SUM(IE23:IE24)</f>
        <v>0</v>
      </c>
      <c r="IF25" s="10">
        <f t="shared" ref="IF25" si="50">SUM(IF23:IF24)</f>
        <v>4</v>
      </c>
      <c r="IG25" s="10">
        <f t="shared" ref="IG25" si="51">SUM(IG23:IG24)</f>
        <v>0</v>
      </c>
      <c r="IH25" s="10">
        <f t="shared" ref="IH25" si="52">SUM(IH23:IH24)</f>
        <v>50</v>
      </c>
      <c r="II25" s="10">
        <f t="shared" ref="II25" si="53">SUM(II23:II24)</f>
        <v>0</v>
      </c>
      <c r="IJ25" s="10">
        <f t="shared" ref="IJ25" si="54">SUM(IJ23:IJ24)</f>
        <v>0</v>
      </c>
      <c r="IK25" s="10">
        <f t="shared" ref="IK25" si="55">SUM(IK23:IK24)</f>
        <v>0</v>
      </c>
      <c r="IL25" s="10">
        <f t="shared" ref="IL25" si="56">SUM(IL23:IL24)</f>
        <v>0</v>
      </c>
      <c r="IM25" s="10">
        <f t="shared" ref="IM25" si="57">SUM(IM23:IM24)</f>
        <v>0</v>
      </c>
      <c r="IN25" s="10">
        <f t="shared" ref="IN25" si="58">SUM(IN23:IN24)</f>
        <v>0</v>
      </c>
      <c r="IO25" s="10">
        <f t="shared" ref="IO25" si="59">SUM(IO23:IO24)</f>
        <v>0</v>
      </c>
      <c r="IP25" s="10">
        <f t="shared" ref="IP25" si="60">SUM(IP23:IP24)</f>
        <v>0</v>
      </c>
      <c r="IQ25" s="10">
        <f t="shared" ref="IQ25" si="61">SUM(IQ23:IQ24)</f>
        <v>13</v>
      </c>
      <c r="IR25" s="10">
        <f t="shared" ref="IR25" si="62">SUM(IR23:IR24)</f>
        <v>64</v>
      </c>
      <c r="IS25" s="10">
        <f t="shared" ref="IS25" si="63">SUM(IS23:IS24)</f>
        <v>0</v>
      </c>
      <c r="IT25" s="10">
        <f t="shared" ref="IT25" si="64">SUM(IT23:IT24)</f>
        <v>23</v>
      </c>
      <c r="IU25" s="10">
        <f t="shared" ref="IU25" si="65">SUM(IU23:IU24)</f>
        <v>0</v>
      </c>
      <c r="IV25" s="10">
        <f t="shared" ref="IV25" si="66">SUM(IV23:IV24)</f>
        <v>0</v>
      </c>
      <c r="IW25" s="10">
        <f t="shared" ref="IW25" si="67">SUM(IW23:IW24)</f>
        <v>0</v>
      </c>
      <c r="IX25" s="10">
        <f t="shared" ref="IX25" si="68">SUM(IX23:IX24)</f>
        <v>0</v>
      </c>
      <c r="IY25" s="10">
        <f t="shared" ref="IY25" si="69">SUM(IY23:IY24)</f>
        <v>0</v>
      </c>
      <c r="IZ25" s="10">
        <f t="shared" ref="IZ25" si="70">SUM(IZ23:IZ24)</f>
        <v>2</v>
      </c>
      <c r="JA25" s="10">
        <f t="shared" ref="JA25" si="71">SUM(JA23:JA24)</f>
        <v>9</v>
      </c>
      <c r="JB25" s="10">
        <f t="shared" ref="JB25" si="72">SUM(JB23:JB24)</f>
        <v>1</v>
      </c>
      <c r="JC25" s="10">
        <f t="shared" ref="JC25" si="73">SUM(JC23:JC24)</f>
        <v>56</v>
      </c>
      <c r="JD25" s="10">
        <f t="shared" ref="JD25" si="74">SUM(JD23:JD24)</f>
        <v>148</v>
      </c>
      <c r="JE25" s="10">
        <f t="shared" ref="JE25" si="75">SUM(JE23:JE24)</f>
        <v>11</v>
      </c>
      <c r="JF25" s="10">
        <f t="shared" ref="JF25" si="76">SUM(JF23:JF24)</f>
        <v>19</v>
      </c>
      <c r="JG25" s="10">
        <f t="shared" ref="JG25" si="77">SUM(JG23:JG24)</f>
        <v>34</v>
      </c>
      <c r="JH25" s="10">
        <f t="shared" ref="JH25" si="78">SUM(JH23:JH24)</f>
        <v>4</v>
      </c>
      <c r="JI25" s="10">
        <f t="shared" ref="JI25" si="79">SUM(JI23:JI24)</f>
        <v>0</v>
      </c>
      <c r="JJ25" s="10">
        <f t="shared" ref="JJ25" si="80">SUM(JJ23:JJ24)</f>
        <v>0</v>
      </c>
      <c r="JK25" s="10">
        <f t="shared" ref="JK25" si="81">SUM(JK23:JK24)</f>
        <v>0</v>
      </c>
      <c r="JL25" s="10">
        <f t="shared" ref="JL25" si="82">SUM(JL23:JL24)</f>
        <v>0</v>
      </c>
      <c r="JM25" s="10">
        <f t="shared" ref="JM25" si="83">SUM(JM23:JM24)</f>
        <v>0</v>
      </c>
      <c r="JN25" s="10">
        <f t="shared" ref="JN25" si="84">SUM(JN23:JN24)</f>
        <v>0</v>
      </c>
      <c r="JO25" s="10">
        <f t="shared" ref="JO25" si="85">SUM(JO23:JO24)</f>
        <v>1</v>
      </c>
      <c r="JP25" s="10">
        <f t="shared" ref="JP25" si="86">SUM(JP23:JP24)</f>
        <v>2</v>
      </c>
      <c r="JQ25" s="10">
        <f t="shared" ref="JQ25" si="87">SUM(JQ23:JQ24)</f>
        <v>17</v>
      </c>
      <c r="JR25" s="10">
        <f t="shared" ref="JR25" si="88">SUM(JR23:JR24)</f>
        <v>35</v>
      </c>
      <c r="JS25" s="10">
        <f t="shared" ref="JS25" si="89">SUM(JS23:JS24)</f>
        <v>0</v>
      </c>
      <c r="JT25" s="10">
        <f t="shared" ref="JT25" si="90">SUM(JT23:JT24)</f>
        <v>0</v>
      </c>
      <c r="JU25" s="10">
        <f t="shared" ref="JU25" si="91">SUM(JU23:JU24)</f>
        <v>0</v>
      </c>
      <c r="JV25" s="10">
        <f t="shared" ref="JV25" si="92">SUM(JV23:JV24)</f>
        <v>0</v>
      </c>
      <c r="JW25" s="10">
        <f t="shared" ref="JW25" si="93">SUM(JW23:JW24)</f>
        <v>20</v>
      </c>
      <c r="JX25" s="10">
        <f t="shared" ref="JX25" si="94">SUM(JX23:JX24)</f>
        <v>57</v>
      </c>
      <c r="JY25" s="10">
        <f t="shared" ref="JY25" si="95">SUM(JY23:JY24)</f>
        <v>0</v>
      </c>
      <c r="JZ25" s="10">
        <f t="shared" ref="JZ25" si="96">SUM(JZ23:JZ24)</f>
        <v>0</v>
      </c>
      <c r="KA25" s="10">
        <f t="shared" ref="KA25" si="97">SUM(KA23:KA24)</f>
        <v>0</v>
      </c>
      <c r="KB25" s="10">
        <f t="shared" ref="KB25" si="98">SUM(KB23:KB24)</f>
        <v>0</v>
      </c>
      <c r="KC25" s="10">
        <f t="shared" ref="KC25" si="99">SUM(KC23:KC24)</f>
        <v>15</v>
      </c>
      <c r="KD25" s="10">
        <f t="shared" ref="KD25" si="100">SUM(KD23:KD24)</f>
        <v>0</v>
      </c>
      <c r="KE25" s="10">
        <f t="shared" ref="KE25" si="101">SUM(KE23:KE24)</f>
        <v>0</v>
      </c>
      <c r="KF25" s="10">
        <f t="shared" ref="KF25" si="102">SUM(KF23:KF24)</f>
        <v>0</v>
      </c>
      <c r="KG25" s="10">
        <f t="shared" ref="KG25" si="103">SUM(KG23:KG24)</f>
        <v>0</v>
      </c>
      <c r="KH25" s="10">
        <f t="shared" ref="KH25" si="104">SUM(KH23:KH24)</f>
        <v>0</v>
      </c>
      <c r="KI25" s="10">
        <f t="shared" ref="KI25" si="105">SUM(KI23:KI24)</f>
        <v>0</v>
      </c>
      <c r="KJ25" s="10">
        <f t="shared" ref="KJ25" si="106">SUM(KJ23:KJ24)</f>
        <v>0</v>
      </c>
      <c r="KK25" s="10">
        <f t="shared" ref="KK25" si="107">SUM(KK23:KK24)</f>
        <v>0</v>
      </c>
      <c r="KL25" s="10">
        <f t="shared" ref="KL25" si="108">SUM(KL23:KL24)</f>
        <v>0</v>
      </c>
      <c r="KM25" s="10">
        <f t="shared" ref="KM25" si="109">SUM(KM23:KM24)</f>
        <v>95</v>
      </c>
      <c r="KN25" s="10">
        <f t="shared" ref="KN25" si="110">SUM(KN23:KN24)</f>
        <v>0</v>
      </c>
      <c r="KO25" s="10">
        <f t="shared" ref="KO25" si="111">SUM(KO23:KO24)</f>
        <v>0</v>
      </c>
      <c r="KP25" s="10">
        <f t="shared" ref="KP25" si="112">SUM(KP23:KP24)</f>
        <v>0</v>
      </c>
      <c r="KQ25" s="10">
        <f t="shared" ref="KQ25" si="113">SUM(KQ23:KQ24)</f>
        <v>0</v>
      </c>
      <c r="KR25" s="10">
        <f t="shared" ref="KR25" si="114">SUM(KR23:KR24)</f>
        <v>0</v>
      </c>
      <c r="KS25" s="10">
        <f t="shared" ref="KS25" si="115">SUM(KS23:KS24)</f>
        <v>0</v>
      </c>
      <c r="KT25" s="10">
        <f t="shared" ref="KT25" si="116">SUM(KT23:KT24)</f>
        <v>0</v>
      </c>
      <c r="KU25" s="10">
        <f t="shared" ref="KU25" si="117">SUM(KU23:KU24)</f>
        <v>0</v>
      </c>
      <c r="KV25" s="10">
        <f t="shared" ref="KV25" si="118">SUM(KV23:KV24)</f>
        <v>0</v>
      </c>
      <c r="KW25" s="10">
        <f t="shared" ref="KW25" si="119">SUM(KW23:KW24)</f>
        <v>0</v>
      </c>
      <c r="KX25" s="10">
        <f t="shared" ref="KX25" si="120">SUM(KX23:KX24)</f>
        <v>0</v>
      </c>
      <c r="KY25" s="10">
        <f t="shared" ref="KY25" si="121">SUM(KY23:KY24)</f>
        <v>0</v>
      </c>
      <c r="KZ25" s="10">
        <f t="shared" ref="KZ25" si="122">SUM(KZ23:KZ24)</f>
        <v>0</v>
      </c>
      <c r="LA25" s="10">
        <f t="shared" ref="LA25" si="123">SUM(LA23:LA24)</f>
        <v>0</v>
      </c>
      <c r="LB25" s="10">
        <f t="shared" ref="LB25" si="124">SUM(LB23:LB24)</f>
        <v>0</v>
      </c>
      <c r="LC25" s="10">
        <f t="shared" ref="LC25" si="125">SUM(LC23:LC24)</f>
        <v>0</v>
      </c>
      <c r="LD25" s="10">
        <f t="shared" ref="LD25" si="126">SUM(LD23:LD24)</f>
        <v>0</v>
      </c>
      <c r="LE25" s="10">
        <f t="shared" ref="LE25" si="127">SUM(LE23:LE24)</f>
        <v>0</v>
      </c>
      <c r="LF25" s="10">
        <f t="shared" ref="LF25" si="128">SUM(LF23:LF24)</f>
        <v>0</v>
      </c>
      <c r="LG25" s="10">
        <f t="shared" ref="LG25" si="129">SUM(LG23:LG24)</f>
        <v>0</v>
      </c>
      <c r="LH25" s="10">
        <f t="shared" ref="LH25" si="130">SUM(LH23:LH24)</f>
        <v>0</v>
      </c>
      <c r="LI25" s="10">
        <f t="shared" ref="LI25" si="131">SUM(LI23:LI24)</f>
        <v>0</v>
      </c>
      <c r="LJ25" s="10">
        <f t="shared" ref="LJ25" si="132">SUM(LJ23:LJ24)</f>
        <v>0</v>
      </c>
      <c r="LK25" s="10">
        <f t="shared" ref="LK25" si="133">SUM(LK23:LK24)</f>
        <v>0</v>
      </c>
      <c r="LL25" s="10">
        <f t="shared" ref="LL25" si="134">SUM(LL23:LL24)</f>
        <v>0</v>
      </c>
      <c r="LM25" s="10">
        <f t="shared" ref="LM25" si="135">SUM(LM23:LM24)</f>
        <v>0</v>
      </c>
      <c r="LN25" s="10">
        <f t="shared" ref="LN25" si="136">SUM(LN23:LN24)</f>
        <v>0</v>
      </c>
      <c r="LO25" s="10">
        <f t="shared" ref="LO25" si="137">SUM(LO23:LO24)</f>
        <v>0</v>
      </c>
      <c r="LP25" s="10">
        <f t="shared" ref="LP25" si="138">SUM(LP23:LP24)</f>
        <v>0</v>
      </c>
      <c r="LQ25" s="10">
        <f t="shared" ref="LQ25" si="139">SUM(LQ23:LQ24)</f>
        <v>0</v>
      </c>
      <c r="LR25" s="10">
        <f t="shared" ref="LR25" si="140">SUM(LR23:LR24)</f>
        <v>0</v>
      </c>
      <c r="LS25" s="10">
        <f t="shared" ref="LS25" si="141">SUM(LS23:LS24)</f>
        <v>0</v>
      </c>
      <c r="LT25" s="10">
        <f t="shared" ref="LT25" si="142">SUM(LT23:LT24)</f>
        <v>0</v>
      </c>
      <c r="LU25" s="10">
        <f t="shared" ref="LU25" si="143">SUM(LU23:LU24)</f>
        <v>0</v>
      </c>
      <c r="LV25" s="10">
        <f t="shared" ref="LV25" si="144">SUM(LV23:LV24)</f>
        <v>0</v>
      </c>
      <c r="LW25" s="10">
        <f t="shared" ref="LW25" si="145">SUM(LW23:LW24)</f>
        <v>0</v>
      </c>
      <c r="LX25" s="10">
        <f t="shared" ref="LX25" si="146">SUM(LX23:LX24)</f>
        <v>0</v>
      </c>
      <c r="LY25" s="10">
        <f t="shared" ref="LY25" si="147">SUM(LY23:LY24)</f>
        <v>0</v>
      </c>
      <c r="LZ25" s="10">
        <f t="shared" ref="LZ25" si="148">SUM(LZ23:LZ24)</f>
        <v>0</v>
      </c>
      <c r="MA25" s="10">
        <f t="shared" ref="MA25" si="149">SUM(MA23:MA24)</f>
        <v>0</v>
      </c>
      <c r="MB25" s="10">
        <f t="shared" ref="MB25" si="150">SUM(MB23:MB24)</f>
        <v>0</v>
      </c>
      <c r="MC25" s="10">
        <f t="shared" ref="MC25" si="151">SUM(MC23:MC24)</f>
        <v>0</v>
      </c>
      <c r="MD25" s="10">
        <f t="shared" ref="MD25" si="152">SUM(MD23:MD24)</f>
        <v>0</v>
      </c>
      <c r="ME25" s="10">
        <f t="shared" ref="ME25" si="153">SUM(ME23:ME24)</f>
        <v>0</v>
      </c>
      <c r="MF25" s="10">
        <f t="shared" ref="MF25" si="154">SUM(MF23:MF24)</f>
        <v>0</v>
      </c>
      <c r="MG25" s="10">
        <f t="shared" ref="MG25" si="155">SUM(MG23:MG24)</f>
        <v>0</v>
      </c>
      <c r="MH25" s="10">
        <f t="shared" ref="MH25" si="156">SUM(MH23:MH24)</f>
        <v>0</v>
      </c>
      <c r="MI25" s="10">
        <f t="shared" ref="MI25" si="157">SUM(MI23:MI24)</f>
        <v>0</v>
      </c>
      <c r="MJ25" s="10">
        <f t="shared" ref="MJ25" si="158">SUM(MJ23:MJ24)</f>
        <v>0</v>
      </c>
      <c r="MK25" s="10">
        <f t="shared" ref="MK25" si="159">SUM(MK23:MK24)</f>
        <v>0</v>
      </c>
      <c r="ML25" s="10">
        <f t="shared" ref="ML25" si="160">SUM(ML23:ML24)</f>
        <v>0</v>
      </c>
      <c r="MM25" s="10">
        <f t="shared" ref="MM25" si="161">SUM(MM23:MM24)</f>
        <v>0</v>
      </c>
      <c r="MN25" s="10">
        <f t="shared" ref="MN25" si="162">SUM(MN23:MN24)</f>
        <v>0</v>
      </c>
      <c r="MO25" s="10">
        <f t="shared" ref="MO25" si="163">SUM(MO23:MO24)</f>
        <v>0</v>
      </c>
      <c r="MP25" s="10">
        <f t="shared" ref="MP25" si="164">SUM(MP23:MP24)</f>
        <v>0</v>
      </c>
      <c r="MQ25" s="10">
        <f t="shared" ref="MQ25" si="165">SUM(MQ23:MQ24)</f>
        <v>0</v>
      </c>
      <c r="MR25" s="10">
        <f t="shared" ref="MR25" si="166">SUM(MR23:MR24)</f>
        <v>0</v>
      </c>
      <c r="MS25" s="10">
        <f t="shared" ref="MS25" si="167">SUM(MS23:MS24)</f>
        <v>0</v>
      </c>
      <c r="MT25" s="10">
        <f t="shared" ref="MT25" si="168">SUM(MT23:MT24)</f>
        <v>0</v>
      </c>
      <c r="MU25" s="10">
        <f t="shared" ref="MU25" si="169">SUM(MU23:MU24)</f>
        <v>0</v>
      </c>
      <c r="MV25" s="10">
        <f t="shared" ref="MV25" si="170">SUM(MV23:MV24)</f>
        <v>0</v>
      </c>
      <c r="MW25" s="10">
        <f t="shared" ref="MW25" si="171">SUM(MW23:MW24)</f>
        <v>0</v>
      </c>
      <c r="MX25" s="10">
        <f t="shared" ref="MX25" si="172">SUM(MX23:MX24)</f>
        <v>0</v>
      </c>
      <c r="MY25" s="10">
        <f t="shared" ref="MY25" si="173">SUM(MY23:MY24)</f>
        <v>0</v>
      </c>
      <c r="MZ25" s="10">
        <f t="shared" ref="MZ25" si="174">SUM(MZ23:MZ24)</f>
        <v>0</v>
      </c>
      <c r="NA25" s="10">
        <f t="shared" ref="NA25" si="175">SUM(NA23:NA24)</f>
        <v>0</v>
      </c>
      <c r="NB25" s="10">
        <f t="shared" ref="NB25" si="176">SUM(NB23:NB24)</f>
        <v>0</v>
      </c>
      <c r="NC25" s="10">
        <f t="shared" ref="NC25" si="177">SUM(NC23:NC24)</f>
        <v>0</v>
      </c>
      <c r="ND25" s="10">
        <f t="shared" ref="ND25" si="178">SUM(ND23:ND24)</f>
        <v>0</v>
      </c>
      <c r="NE25" s="10">
        <f t="shared" ref="NE25" si="179">SUM(NE23:NE24)</f>
        <v>0</v>
      </c>
      <c r="NF25" s="10">
        <f t="shared" ref="NF25" si="180">SUM(NF23:NF24)</f>
        <v>0</v>
      </c>
      <c r="NG25" s="10">
        <f t="shared" ref="NG25" si="181">SUM(NG23:NG24)</f>
        <v>0</v>
      </c>
      <c r="NH25" s="10">
        <f t="shared" ref="NH25" si="182">SUM(NH23:NH24)</f>
        <v>0</v>
      </c>
      <c r="NI25" s="10">
        <f t="shared" ref="NI25" si="183">SUM(NI23:NI24)</f>
        <v>0</v>
      </c>
      <c r="NJ25" s="10">
        <f t="shared" ref="NJ25" si="184">SUM(NJ23:NJ24)</f>
        <v>0</v>
      </c>
      <c r="NK25" s="10">
        <f t="shared" ref="NK25" si="185">SUM(NK23:NK24)</f>
        <v>0</v>
      </c>
      <c r="NL25" s="10">
        <f t="shared" ref="NL25" si="186">SUM(NL23:NL24)</f>
        <v>0</v>
      </c>
      <c r="NM25" s="10">
        <f t="shared" ref="NM25" si="187">SUM(NM23:NM24)</f>
        <v>0</v>
      </c>
      <c r="NN25" s="10">
        <f t="shared" ref="NN25" si="188">SUM(NN23:NN24)</f>
        <v>0</v>
      </c>
      <c r="NO25" s="10">
        <f t="shared" ref="NO25" si="189">SUM(NO23:NO24)</f>
        <v>0</v>
      </c>
      <c r="NP25" s="10">
        <f t="shared" ref="NP25" si="190">SUM(NP23:NP24)</f>
        <v>0</v>
      </c>
      <c r="NQ25" s="10">
        <f t="shared" ref="NQ25" si="191">SUM(NQ23:NQ24)</f>
        <v>0</v>
      </c>
      <c r="NR25" s="10">
        <f t="shared" ref="NR25" si="192">SUM(NR23:NR24)</f>
        <v>0</v>
      </c>
      <c r="NS25" s="10">
        <f t="shared" ref="NS25" si="193">SUM(NS23:NS24)</f>
        <v>0</v>
      </c>
      <c r="NT25" s="10">
        <f t="shared" ref="NT25" si="194">SUM(NT23:NT24)</f>
        <v>0</v>
      </c>
      <c r="NU25" s="10">
        <f t="shared" ref="NU25" si="195">SUM(NU23:NU24)</f>
        <v>0</v>
      </c>
      <c r="NV25" s="10">
        <f t="shared" ref="NV25" si="196">SUM(NV23:NV24)</f>
        <v>0</v>
      </c>
      <c r="NW25" s="10">
        <f t="shared" ref="NW25" si="197">SUM(NW23:NW24)</f>
        <v>0</v>
      </c>
      <c r="NX25" s="10">
        <f t="shared" ref="NX25" si="198">SUM(NX23:NX24)</f>
        <v>0</v>
      </c>
      <c r="NY25" s="10">
        <f t="shared" ref="NY25" si="199">SUM(NY23:NY24)</f>
        <v>0</v>
      </c>
      <c r="NZ25" s="10">
        <f t="shared" ref="NZ25" si="200">SUM(NZ23:NZ24)</f>
        <v>0</v>
      </c>
      <c r="OA25" s="10">
        <f t="shared" ref="OA25" si="201">SUM(OA23:OA24)</f>
        <v>0</v>
      </c>
      <c r="OB25" s="10">
        <f t="shared" ref="OB25" si="202">SUM(OB23:OB24)</f>
        <v>0</v>
      </c>
      <c r="OC25" s="10">
        <f t="shared" ref="OC25" si="203">SUM(OC23:OC24)</f>
        <v>0</v>
      </c>
      <c r="OD25" s="10">
        <f t="shared" ref="OD25" si="204">SUM(OD23:OD24)</f>
        <v>0</v>
      </c>
      <c r="OE25" s="10">
        <f t="shared" ref="OE25" si="205">SUM(OE23:OE24)</f>
        <v>0</v>
      </c>
      <c r="OF25" s="10">
        <f t="shared" ref="OF25" si="206">SUM(OF23:OF24)</f>
        <v>0</v>
      </c>
      <c r="OG25" s="10">
        <f t="shared" ref="OG25" si="207">SUM(OG23:OG24)</f>
        <v>0</v>
      </c>
      <c r="OH25" s="10">
        <f t="shared" ref="OH25" si="208">SUM(OH23:OH24)</f>
        <v>0</v>
      </c>
      <c r="OI25" s="10">
        <f t="shared" ref="OI25" si="209">SUM(OI23:OI24)</f>
        <v>0</v>
      </c>
      <c r="OJ25" s="10">
        <f t="shared" ref="OJ25" si="210">SUM(OJ23:OJ24)</f>
        <v>0</v>
      </c>
      <c r="OK25" s="10">
        <f t="shared" ref="OK25" si="211">SUM(OK23:OK24)</f>
        <v>0</v>
      </c>
      <c r="OL25" s="10">
        <f t="shared" ref="OL25" si="212">SUM(OL23:OL24)</f>
        <v>0</v>
      </c>
      <c r="OM25" s="10">
        <f t="shared" ref="OM25" si="213">SUM(OM23:OM24)</f>
        <v>0</v>
      </c>
      <c r="ON25" s="10">
        <f t="shared" ref="ON25" si="214">SUM(ON23:ON24)</f>
        <v>0</v>
      </c>
      <c r="OO25" s="10">
        <f t="shared" ref="OO25" si="215">SUM(OO23:OO24)</f>
        <v>0</v>
      </c>
      <c r="OP25" s="10">
        <f t="shared" ref="OP25" si="216">SUM(OP23:OP24)</f>
        <v>0</v>
      </c>
      <c r="OQ25" s="10">
        <f t="shared" ref="OQ25" si="217">SUM(OQ23:OQ24)</f>
        <v>0</v>
      </c>
      <c r="OR25" s="10">
        <f t="shared" ref="OR25" si="218">SUM(OR23:OR24)</f>
        <v>0</v>
      </c>
      <c r="OS25" s="10">
        <f t="shared" ref="OS25" si="219">SUM(OS23:OS24)</f>
        <v>0</v>
      </c>
      <c r="OT25" s="10">
        <f t="shared" ref="OT25" si="220">SUM(OT23:OT24)</f>
        <v>0</v>
      </c>
      <c r="OU25" s="10">
        <f t="shared" ref="OU25" si="221">SUM(OU23:OU24)</f>
        <v>0</v>
      </c>
      <c r="OV25" s="10">
        <f t="shared" ref="OV25" si="222">SUM(OV23:OV24)</f>
        <v>0</v>
      </c>
      <c r="OW25" s="10">
        <f t="shared" ref="OW25" si="223">SUM(OW23:OW24)</f>
        <v>0</v>
      </c>
      <c r="OX25" s="10">
        <f t="shared" ref="OX25" si="224">SUM(OX23:OX24)</f>
        <v>0</v>
      </c>
      <c r="OY25" s="10">
        <f t="shared" ref="OY25" si="225">SUM(OY23:OY24)</f>
        <v>0</v>
      </c>
      <c r="OZ25" s="10">
        <f t="shared" ref="OZ25" si="226">SUM(OZ23:OZ24)</f>
        <v>0</v>
      </c>
      <c r="PA25" s="10">
        <f t="shared" ref="PA25" si="227">SUM(PA23:PA24)</f>
        <v>0</v>
      </c>
      <c r="PB25" s="10">
        <f t="shared" ref="PB25" si="228">SUM(PB23:PB24)</f>
        <v>3039</v>
      </c>
      <c r="PC25" s="10">
        <f t="shared" ref="PC25" si="229">SUM(PC23:PC24)</f>
        <v>2599</v>
      </c>
      <c r="PD25" s="10">
        <f t="shared" ref="PD25" si="230">SUM(PD23:PD24)</f>
        <v>5</v>
      </c>
      <c r="PE25" s="10">
        <f t="shared" ref="PE25" si="231">SUM(PE23:PE24)</f>
        <v>0</v>
      </c>
      <c r="PF25" s="10">
        <f t="shared" ref="PF25" si="232">SUM(PF23:PF24)</f>
        <v>0</v>
      </c>
      <c r="PG25" s="10">
        <f t="shared" ref="PG25" si="233">SUM(PG23:PG24)</f>
        <v>0</v>
      </c>
      <c r="PH25" s="10">
        <f t="shared" ref="PH25" si="234">SUM(PH23:PH24)</f>
        <v>60</v>
      </c>
      <c r="PI25" s="10">
        <f t="shared" ref="PI25" si="235">SUM(PI23:PI24)</f>
        <v>0</v>
      </c>
      <c r="PJ25" s="10">
        <f t="shared" ref="PJ25" si="236">SUM(PJ23:PJ24)</f>
        <v>1</v>
      </c>
      <c r="PK25" s="10">
        <f t="shared" ref="PK25" si="237">SUM(PK23:PK24)</f>
        <v>1</v>
      </c>
      <c r="PL25" s="10">
        <f t="shared" ref="PL25" si="238">SUM(PL23:PL24)</f>
        <v>0</v>
      </c>
      <c r="PM25" s="10">
        <f t="shared" ref="PM25" si="239">SUM(PM23:PM24)</f>
        <v>24</v>
      </c>
      <c r="PN25" s="10">
        <f t="shared" ref="PN25" si="240">SUM(PN23:PN24)</f>
        <v>325</v>
      </c>
      <c r="PO25" s="10">
        <f t="shared" ref="PO25" si="241">SUM(PO23:PO24)</f>
        <v>0</v>
      </c>
      <c r="PP25" s="10">
        <f t="shared" ref="PP25" si="242">SUM(PP23:PP24)</f>
        <v>24</v>
      </c>
      <c r="PQ25" s="10">
        <f t="shared" ref="PQ25" si="243">SUM(PQ23:PQ24)</f>
        <v>0</v>
      </c>
      <c r="PR25" s="10">
        <f t="shared" ref="PR25" si="244">SUM(PR23:PR24)</f>
        <v>0</v>
      </c>
      <c r="PS25" s="10">
        <f t="shared" ref="PS25" si="245">SUM(PS23:PS24)</f>
        <v>0</v>
      </c>
      <c r="PT25" s="10">
        <f t="shared" ref="PT25" si="246">SUM(PT23:PT24)</f>
        <v>45</v>
      </c>
      <c r="PU25" s="10">
        <f t="shared" ref="PU25" si="247">SUM(PU23:PU24)</f>
        <v>838</v>
      </c>
      <c r="PV25" s="10">
        <f>SUM(PV23:PV24)</f>
        <v>22829</v>
      </c>
      <c r="PW25" s="10">
        <f t="shared" ref="PW25" si="248">SUM(PW23:PW24)</f>
        <v>9743</v>
      </c>
      <c r="PX25" s="10">
        <f t="shared" ref="PX25" si="249">SUM(PX23:PX24)</f>
        <v>0</v>
      </c>
      <c r="PY25" s="10">
        <f t="shared" ref="PY25" si="250">SUM(PY23:PY24)</f>
        <v>10327</v>
      </c>
      <c r="PZ25" s="10">
        <f t="shared" ref="PZ25" si="251">SUM(PZ23:PZ24)</f>
        <v>0</v>
      </c>
      <c r="QA25" s="10">
        <f t="shared" ref="QA25" si="252">SUM(QA23:QA24)</f>
        <v>1888</v>
      </c>
      <c r="QB25" s="10">
        <f t="shared" ref="QB25" si="253">SUM(QB23:QB24)</f>
        <v>0</v>
      </c>
      <c r="QC25" s="10">
        <f t="shared" ref="QC25" si="254">SUM(QC23:QC24)</f>
        <v>33</v>
      </c>
      <c r="QD25" s="10">
        <f t="shared" ref="QD25" si="255">SUM(QD23:QD24)</f>
        <v>0</v>
      </c>
      <c r="QE25" s="10">
        <f t="shared" ref="QE25" si="256">SUM(QE23:QE24)</f>
        <v>75</v>
      </c>
      <c r="QF25" s="10">
        <f t="shared" ref="QF25" si="257">SUM(QF23:QF24)</f>
        <v>0</v>
      </c>
      <c r="QG25" s="10">
        <f t="shared" ref="QG25" si="258">SUM(QG23:QG24)</f>
        <v>24</v>
      </c>
      <c r="QH25" s="10">
        <f t="shared" ref="QH25" si="259">SUM(QH23:QH24)</f>
        <v>0</v>
      </c>
      <c r="QI25" s="10">
        <f t="shared" ref="QI25" si="260">SUM(QI23:QI24)</f>
        <v>0</v>
      </c>
      <c r="QJ25" s="10">
        <f t="shared" ref="QJ25" si="261">SUM(QJ23:QJ24)</f>
        <v>0</v>
      </c>
      <c r="QK25" s="10">
        <f t="shared" ref="QK25" si="262">SUM(QK23:QK24)</f>
        <v>0</v>
      </c>
      <c r="QL25" s="10">
        <f t="shared" ref="QL25" si="263">SUM(QL23:QL24)</f>
        <v>60</v>
      </c>
      <c r="QM25" s="10">
        <f t="shared" ref="QM25" si="264">SUM(QM23:QM24)</f>
        <v>0</v>
      </c>
      <c r="QN25" s="10">
        <f t="shared" ref="QN25" si="265">SUM(QN23:QN24)</f>
        <v>0</v>
      </c>
      <c r="QO25" s="10">
        <f t="shared" ref="QO25" si="266">SUM(QO23:QO24)</f>
        <v>2</v>
      </c>
      <c r="QP25" s="10">
        <f t="shared" ref="QP25" si="267">SUM(QP23:QP24)</f>
        <v>0</v>
      </c>
      <c r="QQ25" s="10">
        <f t="shared" ref="QQ25" si="268">SUM(QQ23:QQ24)</f>
        <v>50</v>
      </c>
      <c r="QR25" s="10">
        <f t="shared" ref="QR25" si="269">SUM(QR23:QR24)</f>
        <v>0</v>
      </c>
      <c r="QS25" s="10">
        <f t="shared" ref="QS25" si="270">SUM(QS23:QS24)</f>
        <v>0</v>
      </c>
      <c r="QT25" s="10">
        <f t="shared" ref="QT25" si="271">SUM(QT23:QT24)</f>
        <v>0</v>
      </c>
      <c r="QU25" s="10">
        <f t="shared" ref="QU25" si="272">SUM(QU23:QU24)</f>
        <v>0</v>
      </c>
      <c r="QV25" s="10">
        <f t="shared" ref="QV25" si="273">SUM(QV23:QV24)</f>
        <v>0</v>
      </c>
      <c r="QW25" s="10">
        <f t="shared" ref="QW25" si="274">SUM(QW23:QW24)</f>
        <v>0</v>
      </c>
      <c r="QX25" s="10">
        <f t="shared" ref="QX25" si="275">SUM(QX23:QX24)</f>
        <v>0</v>
      </c>
      <c r="QY25" s="10">
        <f t="shared" ref="QY25" si="276">SUM(QY23:QY24)</f>
        <v>0</v>
      </c>
      <c r="QZ25" s="10">
        <f t="shared" ref="QZ25" si="277">SUM(QZ23:QZ24)</f>
        <v>13</v>
      </c>
      <c r="RA25" s="10">
        <f t="shared" ref="RA25" si="278">SUM(RA23:RA24)</f>
        <v>64</v>
      </c>
      <c r="RB25" s="10">
        <f t="shared" ref="RB25" si="279">SUM(RB23:RB24)</f>
        <v>0</v>
      </c>
      <c r="RC25" s="10">
        <f t="shared" ref="RC25" si="280">SUM(RC23:RC24)</f>
        <v>24</v>
      </c>
      <c r="RD25" s="10">
        <f t="shared" ref="RD25" si="281">SUM(RD23:RD24)</f>
        <v>0</v>
      </c>
      <c r="RE25" s="10">
        <f t="shared" ref="RE25" si="282">SUM(RE23:RE24)</f>
        <v>0</v>
      </c>
      <c r="RF25" s="10">
        <f t="shared" ref="RF25" si="283">SUM(RF23:RF24)</f>
        <v>0</v>
      </c>
      <c r="RG25" s="10">
        <f t="shared" ref="RG25" si="284">SUM(RG23:RG24)</f>
        <v>0</v>
      </c>
      <c r="RH25" s="10">
        <f t="shared" ref="RH25" si="285">SUM(RH23:RH24)</f>
        <v>0</v>
      </c>
      <c r="RI25" s="10">
        <f t="shared" ref="RI25" si="286">SUM(RI23:RI24)</f>
        <v>1</v>
      </c>
      <c r="RJ25" s="10">
        <f t="shared" ref="RJ25" si="287">SUM(RJ23:RJ24)</f>
        <v>9</v>
      </c>
      <c r="RK25" s="10">
        <f t="shared" ref="RK25" si="288">SUM(RK23:RK24)</f>
        <v>1</v>
      </c>
      <c r="RL25" s="10">
        <f t="shared" ref="RL25" si="289">SUM(RL23:RL24)</f>
        <v>54</v>
      </c>
      <c r="RM25" s="10">
        <f t="shared" ref="RM25" si="290">SUM(RM23:RM24)</f>
        <v>149</v>
      </c>
      <c r="RN25" s="10">
        <f t="shared" ref="RN25" si="291">SUM(RN23:RN24)</f>
        <v>11</v>
      </c>
      <c r="RO25" s="10">
        <f t="shared" ref="RO25" si="292">SUM(RO23:RO24)</f>
        <v>18</v>
      </c>
      <c r="RP25" s="10">
        <f t="shared" ref="RP25" si="293">SUM(RP23:RP24)</f>
        <v>37</v>
      </c>
      <c r="RQ25" s="10">
        <f t="shared" ref="RQ25" si="294">SUM(RQ23:RQ24)</f>
        <v>6</v>
      </c>
      <c r="RR25" s="10">
        <f t="shared" ref="RR25" si="295">SUM(RR23:RR24)</f>
        <v>0</v>
      </c>
      <c r="RS25" s="10">
        <f t="shared" ref="RS25" si="296">SUM(RS23:RS24)</f>
        <v>0</v>
      </c>
      <c r="RT25" s="10">
        <f t="shared" ref="RT25" si="297">SUM(RT23:RT24)</f>
        <v>0</v>
      </c>
      <c r="RU25" s="10">
        <f t="shared" ref="RU25" si="298">SUM(RU23:RU24)</f>
        <v>0</v>
      </c>
      <c r="RV25" s="10">
        <f t="shared" ref="RV25" si="299">SUM(RV23:RV24)</f>
        <v>0</v>
      </c>
      <c r="RW25" s="10">
        <f t="shared" ref="RW25" si="300">SUM(RW23:RW24)</f>
        <v>0</v>
      </c>
      <c r="RX25" s="10">
        <f t="shared" ref="RX25" si="301">SUM(RX23:RX24)</f>
        <v>0</v>
      </c>
      <c r="RY25" s="10">
        <f t="shared" ref="RY25" si="302">SUM(RY23:RY24)</f>
        <v>1</v>
      </c>
      <c r="RZ25" s="10">
        <f t="shared" ref="RZ25" si="303">SUM(RZ23:RZ24)</f>
        <v>17</v>
      </c>
      <c r="SA25" s="10">
        <f t="shared" ref="SA25" si="304">SUM(SA23:SA24)</f>
        <v>35</v>
      </c>
      <c r="SB25" s="10">
        <f t="shared" ref="SB25" si="305">SUM(SB23:SB24)</f>
        <v>0</v>
      </c>
      <c r="SC25" s="10">
        <f t="shared" ref="SC25" si="306">SUM(SC23:SC24)</f>
        <v>0</v>
      </c>
      <c r="SD25" s="10">
        <f t="shared" ref="SD25" si="307">SUM(SD23:SD24)</f>
        <v>0</v>
      </c>
      <c r="SE25" s="10">
        <f t="shared" ref="SE25" si="308">SUM(SE23:SE24)</f>
        <v>0</v>
      </c>
      <c r="SF25" s="10">
        <f t="shared" ref="SF25" si="309">SUM(SF23:SF24)</f>
        <v>20</v>
      </c>
      <c r="SG25" s="10">
        <f t="shared" ref="SG25" si="310">SUM(SG23:SG24)</f>
        <v>57</v>
      </c>
      <c r="SH25" s="10">
        <f t="shared" ref="SH25" si="311">SUM(SH23:SH24)</f>
        <v>0</v>
      </c>
      <c r="SI25" s="10">
        <f t="shared" ref="SI25" si="312">SUM(SI23:SI24)</f>
        <v>0</v>
      </c>
      <c r="SJ25" s="10">
        <f t="shared" ref="SJ25" si="313">SUM(SJ23:SJ24)</f>
        <v>0</v>
      </c>
      <c r="SK25" s="10">
        <f t="shared" ref="SK25" si="314">SUM(SK23:SK24)</f>
        <v>0</v>
      </c>
      <c r="SL25" s="10">
        <f t="shared" ref="SL25" si="315">SUM(SL23:SL24)</f>
        <v>15</v>
      </c>
      <c r="SM25" s="10">
        <f t="shared" ref="SM25" si="316">SUM(SM23:SM24)</f>
        <v>0</v>
      </c>
      <c r="SN25" s="10">
        <f t="shared" ref="SN25" si="317">SUM(SN23:SN24)</f>
        <v>0</v>
      </c>
      <c r="SO25" s="10">
        <f t="shared" ref="SO25" si="318">SUM(SO23:SO24)</f>
        <v>0</v>
      </c>
      <c r="SP25" s="10">
        <f t="shared" ref="SP25" si="319">SUM(SP23:SP24)</f>
        <v>0</v>
      </c>
      <c r="SQ25" s="10">
        <f t="shared" ref="SQ25" si="320">SUM(SQ23:SQ24)</f>
        <v>0</v>
      </c>
      <c r="SR25" s="10">
        <f t="shared" ref="SR25" si="321">SUM(SR23:SR24)</f>
        <v>0</v>
      </c>
      <c r="SS25" s="10">
        <f t="shared" ref="SS25" si="322">SUM(SS23:SS24)</f>
        <v>0</v>
      </c>
      <c r="ST25" s="10">
        <f t="shared" ref="ST25" si="323">SUM(ST23:ST24)</f>
        <v>0</v>
      </c>
      <c r="SU25" s="10">
        <f t="shared" ref="SU25" si="324">SUM(SU23:SU24)</f>
        <v>0</v>
      </c>
      <c r="SV25" s="10">
        <f t="shared" ref="SV25" si="325">SUM(SV23:SV24)</f>
        <v>95</v>
      </c>
      <c r="SW25" s="10">
        <f t="shared" ref="SW25" si="326">SUM(SW23:SW24)</f>
        <v>0</v>
      </c>
      <c r="SX25" s="10">
        <f t="shared" ref="SX25" si="327">SUM(SX23:SX24)</f>
        <v>0</v>
      </c>
      <c r="SY25" s="10">
        <f t="shared" ref="SY25" si="328">SUM(SY23:SY24)</f>
        <v>0</v>
      </c>
      <c r="SZ25" s="10">
        <f t="shared" ref="SZ25" si="329">SUM(SZ23:SZ24)</f>
        <v>0</v>
      </c>
      <c r="TA25" s="10">
        <f t="shared" ref="TA25" si="330">SUM(TA23:TA24)</f>
        <v>0</v>
      </c>
      <c r="TB25" s="10">
        <f t="shared" ref="TB25" si="331">SUM(TB23:TB24)</f>
        <v>0</v>
      </c>
      <c r="TC25" s="10">
        <f t="shared" ref="TC25" si="332">SUM(TC23:TC24)</f>
        <v>0</v>
      </c>
      <c r="TD25" s="10">
        <f t="shared" ref="TD25" si="333">SUM(TD23:TD24)</f>
        <v>0</v>
      </c>
      <c r="TE25" s="10">
        <f t="shared" ref="TE25" si="334">SUM(TE23:TE24)</f>
        <v>0</v>
      </c>
      <c r="TF25" s="10">
        <f t="shared" ref="TF25" si="335">SUM(TF23:TF24)</f>
        <v>0</v>
      </c>
      <c r="TG25" s="10">
        <f t="shared" ref="TG25" si="336">SUM(TG23:TG24)</f>
        <v>0</v>
      </c>
      <c r="TH25" s="10">
        <f t="shared" ref="TH25" si="337">SUM(TH23:TH24)</f>
        <v>0</v>
      </c>
      <c r="TI25" s="10">
        <f t="shared" ref="TI25" si="338">SUM(TI23:TI24)</f>
        <v>0</v>
      </c>
      <c r="TJ25" s="10">
        <f t="shared" ref="TJ25" si="339">SUM(TJ23:TJ24)</f>
        <v>0</v>
      </c>
      <c r="TK25" s="10">
        <f t="shared" ref="TK25" si="340">SUM(TK23:TK24)</f>
        <v>0</v>
      </c>
      <c r="TL25" s="10">
        <f t="shared" ref="TL25" si="341">SUM(TL23:TL24)</f>
        <v>0</v>
      </c>
      <c r="TM25" s="10">
        <f t="shared" ref="TM25" si="342">SUM(TM23:TM24)</f>
        <v>0</v>
      </c>
      <c r="TN25" s="10">
        <f t="shared" ref="TN25" si="343">SUM(TN23:TN24)</f>
        <v>0</v>
      </c>
      <c r="TO25" s="10">
        <f t="shared" ref="TO25" si="344">SUM(TO23:TO24)</f>
        <v>0</v>
      </c>
      <c r="TP25" s="10">
        <f t="shared" ref="TP25" si="345">SUM(TP23:TP24)</f>
        <v>0</v>
      </c>
      <c r="TQ25" s="10">
        <f t="shared" ref="TQ25" si="346">SUM(TQ23:TQ24)</f>
        <v>0</v>
      </c>
      <c r="TR25" s="10">
        <f t="shared" ref="TR25" si="347">SUM(TR23:TR24)</f>
        <v>0</v>
      </c>
      <c r="TS25" s="10">
        <f t="shared" ref="TS25" si="348">SUM(TS23:TS24)</f>
        <v>0</v>
      </c>
      <c r="TT25" s="10">
        <f t="shared" ref="TT25" si="349">SUM(TT23:TT24)</f>
        <v>0</v>
      </c>
      <c r="TU25" s="10">
        <f t="shared" ref="TU25" si="350">SUM(TU23:TU24)</f>
        <v>0</v>
      </c>
      <c r="TV25" s="10">
        <f t="shared" ref="TV25" si="351">SUM(TV23:TV24)</f>
        <v>0</v>
      </c>
      <c r="TW25" s="10">
        <f t="shared" ref="TW25" si="352">SUM(TW23:TW24)</f>
        <v>0</v>
      </c>
      <c r="TX25" s="10">
        <f t="shared" ref="TX25" si="353">SUM(TX23:TX24)</f>
        <v>0</v>
      </c>
      <c r="TY25" s="10">
        <f t="shared" ref="TY25" si="354">SUM(TY23:TY24)</f>
        <v>0</v>
      </c>
      <c r="TZ25" s="10">
        <f t="shared" ref="TZ25" si="355">SUM(TZ23:TZ24)</f>
        <v>0</v>
      </c>
      <c r="UA25" s="10">
        <f t="shared" ref="UA25" si="356">SUM(UA23:UA24)</f>
        <v>0</v>
      </c>
      <c r="UB25" s="10">
        <f t="shared" ref="UB25" si="357">SUM(UB23:UB24)</f>
        <v>0</v>
      </c>
      <c r="UC25" s="10">
        <f t="shared" ref="UC25" si="358">SUM(UC23:UC24)</f>
        <v>0</v>
      </c>
      <c r="UD25" s="10">
        <f t="shared" ref="UD25" si="359">SUM(UD23:UD24)</f>
        <v>0</v>
      </c>
      <c r="UE25" s="10">
        <f t="shared" ref="UE25" si="360">SUM(UE23:UE24)</f>
        <v>0</v>
      </c>
      <c r="UF25" s="10">
        <f t="shared" ref="UF25" si="361">SUM(UF23:UF24)</f>
        <v>0</v>
      </c>
      <c r="UG25" s="10">
        <f t="shared" ref="UG25" si="362">SUM(UG23:UG24)</f>
        <v>0</v>
      </c>
      <c r="UH25" s="10">
        <f t="shared" ref="UH25" si="363">SUM(UH23:UH24)</f>
        <v>0</v>
      </c>
      <c r="UI25" s="10">
        <f t="shared" ref="UI25" si="364">SUM(UI23:UI24)</f>
        <v>0</v>
      </c>
      <c r="UJ25" s="10">
        <f t="shared" ref="UJ25" si="365">SUM(UJ23:UJ24)</f>
        <v>0</v>
      </c>
      <c r="UK25" s="10">
        <f t="shared" ref="UK25" si="366">SUM(UK23:UK24)</f>
        <v>0</v>
      </c>
      <c r="UL25" s="10">
        <f t="shared" ref="UL25" si="367">SUM(UL23:UL24)</f>
        <v>0</v>
      </c>
      <c r="UM25" s="10">
        <f t="shared" ref="UM25" si="368">SUM(UM23:UM24)</f>
        <v>0</v>
      </c>
      <c r="UN25" s="10">
        <f t="shared" ref="UN25" si="369">SUM(UN23:UN24)</f>
        <v>0</v>
      </c>
      <c r="UO25" s="10">
        <f t="shared" ref="UO25" si="370">SUM(UO23:UO24)</f>
        <v>0</v>
      </c>
      <c r="UP25" s="10">
        <f t="shared" ref="UP25" si="371">SUM(UP23:UP24)</f>
        <v>0</v>
      </c>
      <c r="UQ25" s="10">
        <f t="shared" ref="UQ25" si="372">SUM(UQ23:UQ24)</f>
        <v>0</v>
      </c>
      <c r="UR25" s="10">
        <f t="shared" ref="UR25" si="373">SUM(UR23:UR24)</f>
        <v>0</v>
      </c>
      <c r="US25" s="10">
        <f t="shared" ref="US25" si="374">SUM(US23:US24)</f>
        <v>0</v>
      </c>
      <c r="UT25" s="10">
        <f t="shared" ref="UT25" si="375">SUM(UT23:UT24)</f>
        <v>0</v>
      </c>
      <c r="UU25" s="10">
        <f t="shared" ref="UU25" si="376">SUM(UU23:UU24)</f>
        <v>0</v>
      </c>
      <c r="UV25" s="10">
        <f t="shared" ref="UV25" si="377">SUM(UV23:UV24)</f>
        <v>0</v>
      </c>
      <c r="UW25" s="10">
        <f t="shared" ref="UW25" si="378">SUM(UW23:UW24)</f>
        <v>0</v>
      </c>
      <c r="UX25" s="10">
        <f t="shared" ref="UX25" si="379">SUM(UX23:UX24)</f>
        <v>0</v>
      </c>
      <c r="UY25" s="10">
        <f t="shared" ref="UY25" si="380">SUM(UY23:UY24)</f>
        <v>0</v>
      </c>
      <c r="UZ25" s="10">
        <f t="shared" ref="UZ25" si="381">SUM(UZ23:UZ24)</f>
        <v>0</v>
      </c>
      <c r="VA25" s="10">
        <f t="shared" ref="VA25" si="382">SUM(VA23:VA24)</f>
        <v>0</v>
      </c>
      <c r="VB25" s="10">
        <f t="shared" ref="VB25" si="383">SUM(VB23:VB24)</f>
        <v>0</v>
      </c>
      <c r="VC25" s="10">
        <f t="shared" ref="VC25" si="384">SUM(VC23:VC24)</f>
        <v>0</v>
      </c>
      <c r="VD25" s="10">
        <f t="shared" ref="VD25" si="385">SUM(VD23:VD24)</f>
        <v>0</v>
      </c>
      <c r="VE25" s="10">
        <f t="shared" ref="VE25" si="386">SUM(VE23:VE24)</f>
        <v>0</v>
      </c>
      <c r="VF25" s="10">
        <f t="shared" ref="VF25" si="387">SUM(VF23:VF24)</f>
        <v>0</v>
      </c>
      <c r="VG25" s="10">
        <f t="shared" ref="VG25" si="388">SUM(VG23:VG24)</f>
        <v>0</v>
      </c>
      <c r="VH25" s="10">
        <f t="shared" ref="VH25" si="389">SUM(VH23:VH24)</f>
        <v>0</v>
      </c>
      <c r="VI25" s="10">
        <f t="shared" ref="VI25" si="390">SUM(VI23:VI24)</f>
        <v>0</v>
      </c>
      <c r="VJ25" s="10">
        <f t="shared" ref="VJ25" si="391">SUM(VJ23:VJ24)</f>
        <v>0</v>
      </c>
      <c r="VK25" s="10">
        <f t="shared" ref="VK25" si="392">SUM(VK23:VK24)</f>
        <v>0</v>
      </c>
      <c r="VL25" s="10">
        <f t="shared" ref="VL25" si="393">SUM(VL23:VL24)</f>
        <v>0</v>
      </c>
      <c r="VM25" s="10">
        <f t="shared" ref="VM25" si="394">SUM(VM23:VM24)</f>
        <v>0</v>
      </c>
      <c r="VN25" s="10">
        <f t="shared" ref="VN25" si="395">SUM(VN23:VN24)</f>
        <v>0</v>
      </c>
      <c r="VO25" s="10">
        <f t="shared" ref="VO25" si="396">SUM(VO23:VO24)</f>
        <v>0</v>
      </c>
      <c r="VP25" s="10">
        <f t="shared" ref="VP25" si="397">SUM(VP23:VP24)</f>
        <v>0</v>
      </c>
      <c r="VQ25" s="10">
        <f t="shared" ref="VQ25" si="398">SUM(VQ23:VQ24)</f>
        <v>0</v>
      </c>
      <c r="VR25" s="10">
        <f t="shared" ref="VR25" si="399">SUM(VR23:VR24)</f>
        <v>0</v>
      </c>
      <c r="VS25" s="10">
        <f t="shared" ref="VS25" si="400">SUM(VS23:VS24)</f>
        <v>0</v>
      </c>
      <c r="VT25" s="10">
        <f t="shared" ref="VT25" si="401">SUM(VT23:VT24)</f>
        <v>0</v>
      </c>
      <c r="VU25" s="10">
        <f t="shared" ref="VU25" si="402">SUM(VU23:VU24)</f>
        <v>0</v>
      </c>
      <c r="VV25" s="10">
        <f t="shared" ref="VV25" si="403">SUM(VV23:VV24)</f>
        <v>0</v>
      </c>
      <c r="VW25" s="10">
        <f t="shared" ref="VW25" si="404">SUM(VW23:VW24)</f>
        <v>0</v>
      </c>
      <c r="VX25" s="10">
        <f t="shared" ref="VX25" si="405">SUM(VX23:VX24)</f>
        <v>0</v>
      </c>
      <c r="VY25" s="10">
        <f t="shared" ref="VY25" si="406">SUM(VY23:VY24)</f>
        <v>0</v>
      </c>
      <c r="VZ25" s="10">
        <f t="shared" ref="VZ25" si="407">SUM(VZ23:VZ24)</f>
        <v>0</v>
      </c>
      <c r="WA25" s="10">
        <f t="shared" ref="WA25" si="408">SUM(WA23:WA24)</f>
        <v>0</v>
      </c>
      <c r="WB25" s="10">
        <f t="shared" ref="WB25" si="409">SUM(WB23:WB24)</f>
        <v>0</v>
      </c>
      <c r="WC25" s="10">
        <f t="shared" ref="WC25" si="410">SUM(WC23:WC24)</f>
        <v>0</v>
      </c>
      <c r="WD25" s="10">
        <f t="shared" ref="WD25" si="411">SUM(WD23:WD24)</f>
        <v>0</v>
      </c>
      <c r="WE25" s="10">
        <f t="shared" ref="WE25" si="412">SUM(WE23:WE24)</f>
        <v>0</v>
      </c>
      <c r="WF25" s="10">
        <f t="shared" ref="WF25" si="413">SUM(WF23:WF24)</f>
        <v>0</v>
      </c>
      <c r="WG25" s="10">
        <f t="shared" ref="WG25" si="414">SUM(WG23:WG24)</f>
        <v>0</v>
      </c>
      <c r="WH25" s="10">
        <f t="shared" ref="WH25" si="415">SUM(WH23:WH24)</f>
        <v>0</v>
      </c>
      <c r="WI25" s="10">
        <f t="shared" ref="WI25" si="416">SUM(WI23:WI24)</f>
        <v>0</v>
      </c>
      <c r="WJ25" s="10">
        <f t="shared" ref="WJ25" si="417">SUM(WJ23:WJ24)</f>
        <v>0</v>
      </c>
      <c r="WK25" s="10">
        <f t="shared" ref="WK25" si="418">SUM(WK23:WK24)</f>
        <v>0</v>
      </c>
      <c r="WL25" s="10">
        <f t="shared" ref="WL25" si="419">SUM(WL23:WL24)</f>
        <v>0</v>
      </c>
      <c r="WM25" s="10">
        <f t="shared" ref="WM25" si="420">SUM(WM23:WM24)</f>
        <v>0</v>
      </c>
      <c r="WN25" s="10">
        <f t="shared" ref="WN25" si="421">SUM(WN23:WN24)</f>
        <v>0</v>
      </c>
      <c r="WO25" s="10">
        <f t="shared" ref="WO25" si="422">SUM(WO23:WO24)</f>
        <v>0</v>
      </c>
      <c r="WP25" s="10">
        <f t="shared" ref="WP25" si="423">SUM(WP23:WP24)</f>
        <v>0</v>
      </c>
      <c r="WQ25" s="10">
        <f t="shared" ref="WQ25" si="424">SUM(WQ23:WQ24)</f>
        <v>0</v>
      </c>
      <c r="WR25" s="10">
        <f t="shared" ref="WR25" si="425">SUM(WR23:WR24)</f>
        <v>0</v>
      </c>
      <c r="WS25" s="10">
        <f t="shared" ref="WS25" si="426">SUM(WS23:WS24)</f>
        <v>0</v>
      </c>
      <c r="WT25" s="10">
        <f t="shared" ref="WT25" si="427">SUM(WT23:WT24)</f>
        <v>0</v>
      </c>
      <c r="WU25" s="10">
        <f t="shared" ref="WU25" si="428">SUM(WU23:WU24)</f>
        <v>0</v>
      </c>
      <c r="WV25" s="10">
        <f t="shared" ref="WV25" si="429">SUM(WV23:WV24)</f>
        <v>0</v>
      </c>
      <c r="WW25" s="10">
        <f t="shared" ref="WW25" si="430">SUM(WW23:WW24)</f>
        <v>0</v>
      </c>
      <c r="WX25" s="10">
        <f t="shared" ref="WX25" si="431">SUM(WX23:WX24)</f>
        <v>0</v>
      </c>
      <c r="WY25" s="10">
        <f t="shared" ref="WY25" si="432">SUM(WY23:WY24)</f>
        <v>0</v>
      </c>
      <c r="WZ25" s="10">
        <f t="shared" ref="WZ25" si="433">SUM(WZ23:WZ24)</f>
        <v>0</v>
      </c>
      <c r="XA25" s="10">
        <f t="shared" ref="XA25" si="434">SUM(XA23:XA24)</f>
        <v>0</v>
      </c>
      <c r="XB25" s="10">
        <f t="shared" ref="XB25" si="435">SUM(XB23:XB24)</f>
        <v>0</v>
      </c>
      <c r="XC25" s="10">
        <f t="shared" ref="XC25" si="436">SUM(XC23:XC24)</f>
        <v>0</v>
      </c>
      <c r="XD25" s="10">
        <f t="shared" ref="XD25" si="437">SUM(XD23:XD24)</f>
        <v>0</v>
      </c>
      <c r="XE25" s="10">
        <f t="shared" ref="XE25" si="438">SUM(XE23:XE24)</f>
        <v>0</v>
      </c>
      <c r="XF25" s="10">
        <f t="shared" ref="XF25" si="439">SUM(XF23:XF24)</f>
        <v>0</v>
      </c>
      <c r="XG25" s="10">
        <f t="shared" ref="XG25" si="440">SUM(XG23:XG24)</f>
        <v>0</v>
      </c>
      <c r="XH25" s="10">
        <f t="shared" ref="XH25" si="441">SUM(XH23:XH24)</f>
        <v>0</v>
      </c>
      <c r="XI25" s="10">
        <f t="shared" ref="XI25" si="442">SUM(XI23:XI24)</f>
        <v>0</v>
      </c>
      <c r="XJ25" s="10">
        <f t="shared" ref="XJ25" si="443">SUM(XJ23:XJ24)</f>
        <v>0</v>
      </c>
      <c r="XK25" s="10">
        <f t="shared" ref="XK25" si="444">SUM(XK23:XK24)</f>
        <v>2955</v>
      </c>
      <c r="XL25" s="10">
        <f t="shared" ref="XL25" si="445">SUM(XL23:XL24)</f>
        <v>2520</v>
      </c>
      <c r="XM25" s="10">
        <f t="shared" ref="XM25" si="446">SUM(XM23:XM24)</f>
        <v>3</v>
      </c>
      <c r="XN25" s="10">
        <f t="shared" ref="XN25" si="447">SUM(XN23:XN24)</f>
        <v>0</v>
      </c>
      <c r="XO25" s="10">
        <f t="shared" ref="XO25" si="448">SUM(XO23:XO24)</f>
        <v>0</v>
      </c>
      <c r="XP25" s="10">
        <f t="shared" ref="XP25" si="449">SUM(XP23:XP24)</f>
        <v>0</v>
      </c>
      <c r="XQ25" s="10">
        <f t="shared" ref="XQ25" si="450">SUM(XQ23:XQ24)</f>
        <v>60</v>
      </c>
      <c r="XR25" s="10">
        <f t="shared" ref="XR25" si="451">SUM(XR23:XR24)</f>
        <v>0</v>
      </c>
      <c r="XS25" s="10">
        <f t="shared" ref="XS25" si="452">SUM(XS23:XS24)</f>
        <v>0</v>
      </c>
      <c r="XT25" s="10">
        <f t="shared" ref="XT25" si="453">SUM(XT23:XT24)</f>
        <v>0</v>
      </c>
      <c r="XU25" s="10">
        <f t="shared" ref="XU25" si="454">SUM(XU23:XU24)</f>
        <v>0</v>
      </c>
      <c r="XV25" s="10">
        <f t="shared" ref="XV25" si="455">SUM(XV23:XV24)</f>
        <v>24</v>
      </c>
      <c r="XW25" s="10">
        <f t="shared" ref="XW25" si="456">SUM(XW23:XW24)</f>
        <v>324</v>
      </c>
      <c r="XX25" s="10">
        <f t="shared" ref="XX25" si="457">SUM(XX23:XX24)</f>
        <v>0</v>
      </c>
      <c r="XY25" s="10">
        <f t="shared" ref="XY25" si="458">SUM(XY23:XY24)</f>
        <v>24</v>
      </c>
      <c r="XZ25" s="10">
        <f t="shared" ref="XZ25" si="459">SUM(XZ23:XZ24)</f>
        <v>0</v>
      </c>
      <c r="YA25" s="10">
        <f t="shared" ref="YA25" si="460">SUM(YA23:YA24)</f>
        <v>0</v>
      </c>
      <c r="YB25" s="10">
        <f t="shared" ref="YB25" si="461">SUM(YB23:YB24)</f>
        <v>0</v>
      </c>
      <c r="YC25" s="10">
        <f t="shared" ref="YC25" si="462">SUM(YC23:YC24)</f>
        <v>46</v>
      </c>
      <c r="YD25" s="10">
        <f t="shared" ref="YD25" si="463">SUM(YD23:YD24)</f>
        <v>848</v>
      </c>
      <c r="YE25" s="10" t="e">
        <f>SUM(YE23:YE24)</f>
        <v>#VALUE!</v>
      </c>
      <c r="YF25" s="10">
        <f t="shared" ref="YF25" si="464">SUM(YF23:YF24)</f>
        <v>9653.7000000000007</v>
      </c>
      <c r="YG25" s="10">
        <f t="shared" ref="YG25" si="465">SUM(YG23:YG24)</f>
        <v>0</v>
      </c>
      <c r="YH25" s="10">
        <f t="shared" ref="YH25" si="466">SUM(YH23:YH24)</f>
        <v>10095.699999999999</v>
      </c>
      <c r="YI25" s="10">
        <f t="shared" ref="YI25" si="467">SUM(YI23:YI24)</f>
        <v>0</v>
      </c>
      <c r="YJ25" s="10">
        <f t="shared" ref="YJ25" si="468">SUM(YJ23:YJ24)</f>
        <v>1804.4999999999998</v>
      </c>
      <c r="YK25" s="10">
        <f t="shared" ref="YK25" si="469">SUM(YK23:YK24)</f>
        <v>0</v>
      </c>
      <c r="YL25" s="10">
        <f t="shared" ref="YL25" si="470">SUM(YL23:YL24)</f>
        <v>37.1</v>
      </c>
      <c r="YM25" s="10">
        <f t="shared" ref="YM25" si="471">SUM(YM23:YM24)</f>
        <v>0</v>
      </c>
      <c r="YN25" s="10">
        <f t="shared" ref="YN25" si="472">SUM(YN23:YN24)</f>
        <v>82.199999999999989</v>
      </c>
      <c r="YO25" s="10">
        <f t="shared" ref="YO25" si="473">SUM(YO23:YO24)</f>
        <v>0</v>
      </c>
      <c r="YP25" s="10">
        <f t="shared" ref="YP25" si="474">SUM(YP23:YP24)</f>
        <v>20.599999999999998</v>
      </c>
      <c r="YQ25" s="10">
        <f t="shared" ref="YQ25" si="475">SUM(YQ23:YQ24)</f>
        <v>0</v>
      </c>
      <c r="YR25" s="10">
        <f t="shared" ref="YR25" si="476">SUM(YR23:YR24)</f>
        <v>0</v>
      </c>
      <c r="YS25" s="10">
        <f t="shared" ref="YS25" si="477">SUM(YS23:YS24)</f>
        <v>0</v>
      </c>
      <c r="YT25" s="10">
        <f t="shared" ref="YT25" si="478">SUM(YT23:YT24)</f>
        <v>0</v>
      </c>
      <c r="YU25" s="10">
        <f t="shared" ref="YU25" si="479">SUM(YU23:YU24)</f>
        <v>60</v>
      </c>
      <c r="YV25" s="10">
        <f t="shared" ref="YV25" si="480">SUM(YV23:YV24)</f>
        <v>0</v>
      </c>
      <c r="YW25" s="10">
        <f t="shared" ref="YW25" si="481">SUM(YW23:YW24)</f>
        <v>0</v>
      </c>
      <c r="YX25" s="10">
        <f t="shared" ref="YX25" si="482">SUM(YX23:YX24)</f>
        <v>3.4000000000000004</v>
      </c>
      <c r="YY25" s="10">
        <f t="shared" ref="YY25" si="483">SUM(YY23:YY24)</f>
        <v>0</v>
      </c>
      <c r="YZ25" s="10">
        <f t="shared" ref="YZ25" si="484">SUM(YZ23:YZ24)</f>
        <v>50</v>
      </c>
      <c r="ZA25" s="10">
        <f t="shared" ref="ZA25" si="485">SUM(ZA23:ZA24)</f>
        <v>0</v>
      </c>
      <c r="ZB25" s="10">
        <f t="shared" ref="ZB25" si="486">SUM(ZB23:ZB24)</f>
        <v>0</v>
      </c>
      <c r="ZC25" s="10">
        <f t="shared" ref="ZC25" si="487">SUM(ZC23:ZC24)</f>
        <v>0</v>
      </c>
      <c r="ZD25" s="10">
        <f t="shared" ref="ZD25" si="488">SUM(ZD23:ZD24)</f>
        <v>0</v>
      </c>
      <c r="ZE25" s="10">
        <f t="shared" ref="ZE25" si="489">SUM(ZE23:ZE24)</f>
        <v>0</v>
      </c>
      <c r="ZF25" s="10">
        <f t="shared" ref="ZF25" si="490">SUM(ZF23:ZF24)</f>
        <v>0</v>
      </c>
      <c r="ZG25" s="10">
        <f t="shared" ref="ZG25" si="491">SUM(ZG23:ZG24)</f>
        <v>0</v>
      </c>
      <c r="ZH25" s="10">
        <f t="shared" ref="ZH25" si="492">SUM(ZH23:ZH24)</f>
        <v>0</v>
      </c>
      <c r="ZI25" s="10">
        <f t="shared" ref="ZI25" si="493">SUM(ZI23:ZI24)</f>
        <v>13</v>
      </c>
      <c r="ZJ25" s="10">
        <f t="shared" ref="ZJ25" si="494">SUM(ZJ23:ZJ24)</f>
        <v>64</v>
      </c>
      <c r="ZK25" s="10">
        <f t="shared" ref="ZK25" si="495">SUM(ZK23:ZK24)</f>
        <v>0</v>
      </c>
      <c r="ZL25" s="10">
        <f t="shared" ref="ZL25" si="496">SUM(ZL23:ZL24)</f>
        <v>23.3</v>
      </c>
      <c r="ZM25" s="10">
        <f t="shared" ref="ZM25" si="497">SUM(ZM23:ZM24)</f>
        <v>0</v>
      </c>
      <c r="ZN25" s="10">
        <f t="shared" ref="ZN25" si="498">SUM(ZN23:ZN24)</f>
        <v>0</v>
      </c>
      <c r="ZO25" s="10">
        <f t="shared" ref="ZO25" si="499">SUM(ZO23:ZO24)</f>
        <v>0</v>
      </c>
      <c r="ZP25" s="10">
        <f t="shared" ref="ZP25" si="500">SUM(ZP23:ZP24)</f>
        <v>0</v>
      </c>
      <c r="ZQ25" s="10">
        <f t="shared" ref="ZQ25" si="501">SUM(ZQ23:ZQ24)</f>
        <v>0</v>
      </c>
      <c r="ZR25" s="10">
        <f t="shared" ref="ZR25" si="502">SUM(ZR23:ZR24)</f>
        <v>1.7</v>
      </c>
      <c r="ZS25" s="10">
        <f t="shared" ref="ZS25" si="503">SUM(ZS23:ZS24)</f>
        <v>9</v>
      </c>
      <c r="ZT25" s="10">
        <f t="shared" ref="ZT25" si="504">SUM(ZT23:ZT24)</f>
        <v>1</v>
      </c>
      <c r="ZU25" s="10">
        <f t="shared" ref="ZU25" si="505">SUM(ZU23:ZU24)</f>
        <v>55.1</v>
      </c>
      <c r="ZV25" s="10">
        <f t="shared" ref="ZV25" si="506">SUM(ZV23:ZV24)</f>
        <v>148.60000000000002</v>
      </c>
      <c r="ZW25" s="10">
        <f t="shared" ref="ZW25" si="507">SUM(ZW23:ZW24)</f>
        <v>11.000000000000002</v>
      </c>
      <c r="ZX25" s="10">
        <f t="shared" ref="ZX25" si="508">SUM(ZX23:ZX24)</f>
        <v>18.7</v>
      </c>
      <c r="ZY25" s="10">
        <f t="shared" ref="ZY25" si="509">SUM(ZY23:ZY24)</f>
        <v>34.900000000000006</v>
      </c>
      <c r="ZZ25" s="10">
        <f t="shared" ref="ZZ25" si="510">SUM(ZZ23:ZZ24)</f>
        <v>4.5999999999999996</v>
      </c>
      <c r="AAA25" s="10">
        <f t="shared" ref="AAA25" si="511">SUM(AAA23:AAA24)</f>
        <v>0</v>
      </c>
      <c r="AAB25" s="10">
        <f t="shared" ref="AAB25" si="512">SUM(AAB23:AAB24)</f>
        <v>0</v>
      </c>
      <c r="AAC25" s="10">
        <f t="shared" ref="AAC25" si="513">SUM(AAC23:AAC24)</f>
        <v>0</v>
      </c>
      <c r="AAD25" s="10">
        <f t="shared" ref="AAD25" si="514">SUM(AAD23:AAD24)</f>
        <v>0</v>
      </c>
      <c r="AAE25" s="10">
        <f t="shared" ref="AAE25" si="515">SUM(AAE23:AAE24)</f>
        <v>0</v>
      </c>
      <c r="AAF25" s="10">
        <f t="shared" ref="AAF25" si="516">SUM(AAF23:AAF24)</f>
        <v>0</v>
      </c>
      <c r="AAG25" s="10">
        <f t="shared" ref="AAG25" si="517">SUM(AAG23:AAG24)</f>
        <v>0.7</v>
      </c>
      <c r="AAH25" s="10">
        <f t="shared" ref="AAH25" si="518">SUM(AAH23:AAH24)</f>
        <v>1.7</v>
      </c>
      <c r="AAI25" s="10">
        <f t="shared" ref="AAI25" si="519">SUM(AAI23:AAI24)</f>
        <v>17</v>
      </c>
      <c r="AAJ25" s="10">
        <f t="shared" ref="AAJ25" si="520">SUM(AAJ23:AAJ24)</f>
        <v>35</v>
      </c>
      <c r="AAK25" s="10">
        <f t="shared" ref="AAK25" si="521">SUM(AAK23:AAK24)</f>
        <v>0</v>
      </c>
      <c r="AAL25" s="10">
        <f t="shared" ref="AAL25" si="522">SUM(AAL23:AAL24)</f>
        <v>0</v>
      </c>
      <c r="AAM25" s="10" t="e">
        <f t="shared" ref="AAM25" si="523">SUM(AAM23:AAM24)</f>
        <v>#VALUE!</v>
      </c>
      <c r="AAN25" s="10">
        <f t="shared" ref="AAN25" si="524">SUM(AAN23:AAN24)</f>
        <v>0</v>
      </c>
      <c r="AAO25" s="10">
        <f t="shared" ref="AAO25" si="525">SUM(AAO23:AAO24)</f>
        <v>20</v>
      </c>
      <c r="AAP25" s="10">
        <f t="shared" ref="AAP25" si="526">SUM(AAP23:AAP24)</f>
        <v>57</v>
      </c>
      <c r="AAQ25" s="10">
        <f t="shared" ref="AAQ25" si="527">SUM(AAQ23:AAQ24)</f>
        <v>0</v>
      </c>
      <c r="AAR25" s="10">
        <f t="shared" ref="AAR25" si="528">SUM(AAR23:AAR24)</f>
        <v>0</v>
      </c>
      <c r="AAS25" s="10">
        <f t="shared" ref="AAS25" si="529">SUM(AAS23:AAS24)</f>
        <v>0</v>
      </c>
      <c r="AAT25" s="10">
        <f t="shared" ref="AAT25" si="530">SUM(AAT23:AAT24)</f>
        <v>0</v>
      </c>
      <c r="AAU25" s="10">
        <f t="shared" ref="AAU25" si="531">SUM(AAU23:AAU24)</f>
        <v>15</v>
      </c>
      <c r="AAV25" s="10">
        <f t="shared" ref="AAV25" si="532">SUM(AAV23:AAV24)</f>
        <v>0</v>
      </c>
      <c r="AAW25" s="10">
        <f t="shared" ref="AAW25" si="533">SUM(AAW23:AAW24)</f>
        <v>0</v>
      </c>
      <c r="AAX25" s="10">
        <f t="shared" ref="AAX25" si="534">SUM(AAX23:AAX24)</f>
        <v>0</v>
      </c>
      <c r="AAY25" s="10">
        <f t="shared" ref="AAY25" si="535">SUM(AAY23:AAY24)</f>
        <v>0</v>
      </c>
      <c r="AAZ25" s="10">
        <f t="shared" ref="AAZ25" si="536">SUM(AAZ23:AAZ24)</f>
        <v>0</v>
      </c>
      <c r="ABA25" s="10">
        <f t="shared" ref="ABA25" si="537">SUM(ABA23:ABA24)</f>
        <v>0</v>
      </c>
      <c r="ABB25" s="10">
        <f t="shared" ref="ABB25" si="538">SUM(ABB23:ABB24)</f>
        <v>0</v>
      </c>
      <c r="ABC25" s="10">
        <f t="shared" ref="ABC25" si="539">SUM(ABC23:ABC24)</f>
        <v>0</v>
      </c>
      <c r="ABD25" s="10">
        <f t="shared" ref="ABD25" si="540">SUM(ABD23:ABD24)</f>
        <v>0</v>
      </c>
      <c r="ABE25" s="10">
        <f t="shared" ref="ABE25" si="541">SUM(ABE23:ABE24)</f>
        <v>95</v>
      </c>
      <c r="ABF25" s="10">
        <f t="shared" ref="ABF25" si="542">SUM(ABF23:ABF24)</f>
        <v>0</v>
      </c>
      <c r="ABG25" s="10">
        <f t="shared" ref="ABG25" si="543">SUM(ABG23:ABG24)</f>
        <v>0</v>
      </c>
      <c r="ABH25" s="10">
        <f t="shared" ref="ABH25" si="544">SUM(ABH23:ABH24)</f>
        <v>0</v>
      </c>
      <c r="ABI25" s="10">
        <f t="shared" ref="ABI25" si="545">SUM(ABI23:ABI24)</f>
        <v>0</v>
      </c>
      <c r="ABJ25" s="10">
        <f t="shared" ref="ABJ25" si="546">SUM(ABJ23:ABJ24)</f>
        <v>0</v>
      </c>
      <c r="ABK25" s="10">
        <f t="shared" ref="ABK25" si="547">SUM(ABK23:ABK24)</f>
        <v>0</v>
      </c>
      <c r="ABL25" s="10">
        <f t="shared" ref="ABL25" si="548">SUM(ABL23:ABL24)</f>
        <v>0</v>
      </c>
      <c r="ABM25" s="10">
        <f t="shared" ref="ABM25" si="549">SUM(ABM23:ABM24)</f>
        <v>0</v>
      </c>
      <c r="ABN25" s="10">
        <f t="shared" ref="ABN25" si="550">SUM(ABN23:ABN24)</f>
        <v>0</v>
      </c>
      <c r="ABO25" s="10">
        <f t="shared" ref="ABO25" si="551">SUM(ABO23:ABO24)</f>
        <v>0</v>
      </c>
      <c r="ABP25" s="10">
        <f t="shared" ref="ABP25" si="552">SUM(ABP23:ABP24)</f>
        <v>0</v>
      </c>
      <c r="ABQ25" s="10">
        <f t="shared" ref="ABQ25" si="553">SUM(ABQ23:ABQ24)</f>
        <v>0</v>
      </c>
      <c r="ABR25" s="10">
        <f t="shared" ref="ABR25" si="554">SUM(ABR23:ABR24)</f>
        <v>0</v>
      </c>
      <c r="ABS25" s="10">
        <f t="shared" ref="ABS25" si="555">SUM(ABS23:ABS24)</f>
        <v>0</v>
      </c>
      <c r="ABT25" s="10">
        <f t="shared" ref="ABT25" si="556">SUM(ABT23:ABT24)</f>
        <v>0</v>
      </c>
      <c r="ABU25" s="10">
        <f t="shared" ref="ABU25" si="557">SUM(ABU23:ABU24)</f>
        <v>0</v>
      </c>
      <c r="ABV25" s="10">
        <f t="shared" ref="ABV25" si="558">SUM(ABV23:ABV24)</f>
        <v>0</v>
      </c>
      <c r="ABW25" s="10">
        <f t="shared" ref="ABW25" si="559">SUM(ABW23:ABW24)</f>
        <v>0</v>
      </c>
      <c r="ABX25" s="10">
        <f t="shared" ref="ABX25" si="560">SUM(ABX23:ABX24)</f>
        <v>0</v>
      </c>
      <c r="ABY25" s="10">
        <f t="shared" ref="ABY25" si="561">SUM(ABY23:ABY24)</f>
        <v>0</v>
      </c>
      <c r="ABZ25" s="10">
        <f t="shared" ref="ABZ25" si="562">SUM(ABZ23:ABZ24)</f>
        <v>0</v>
      </c>
      <c r="ACA25" s="10">
        <f t="shared" ref="ACA25" si="563">SUM(ACA23:ACA24)</f>
        <v>0</v>
      </c>
      <c r="ACB25" s="10">
        <f t="shared" ref="ACB25" si="564">SUM(ACB23:ACB24)</f>
        <v>0</v>
      </c>
      <c r="ACC25" s="10">
        <f t="shared" ref="ACC25" si="565">SUM(ACC23:ACC24)</f>
        <v>0</v>
      </c>
      <c r="ACD25" s="10">
        <f t="shared" ref="ACD25" si="566">SUM(ACD23:ACD24)</f>
        <v>0</v>
      </c>
      <c r="ACE25" s="10">
        <f t="shared" ref="ACE25" si="567">SUM(ACE23:ACE24)</f>
        <v>0</v>
      </c>
      <c r="ACF25" s="10">
        <f t="shared" ref="ACF25" si="568">SUM(ACF23:ACF24)</f>
        <v>0</v>
      </c>
      <c r="ACG25" s="10">
        <f t="shared" ref="ACG25" si="569">SUM(ACG23:ACG24)</f>
        <v>0</v>
      </c>
      <c r="ACH25" s="10">
        <f t="shared" ref="ACH25" si="570">SUM(ACH23:ACH24)</f>
        <v>0</v>
      </c>
      <c r="ACI25" s="10">
        <f t="shared" ref="ACI25" si="571">SUM(ACI23:ACI24)</f>
        <v>0</v>
      </c>
      <c r="ACJ25" s="10">
        <f t="shared" ref="ACJ25" si="572">SUM(ACJ23:ACJ24)</f>
        <v>0</v>
      </c>
      <c r="ACK25" s="10">
        <f t="shared" ref="ACK25" si="573">SUM(ACK23:ACK24)</f>
        <v>0</v>
      </c>
      <c r="ACL25" s="10">
        <f t="shared" ref="ACL25" si="574">SUM(ACL23:ACL24)</f>
        <v>0</v>
      </c>
      <c r="ACM25" s="10">
        <f t="shared" ref="ACM25" si="575">SUM(ACM23:ACM24)</f>
        <v>0</v>
      </c>
      <c r="ACN25" s="10">
        <f t="shared" ref="ACN25" si="576">SUM(ACN23:ACN24)</f>
        <v>0</v>
      </c>
      <c r="ACO25" s="10">
        <f t="shared" ref="ACO25" si="577">SUM(ACO23:ACO24)</f>
        <v>0</v>
      </c>
      <c r="ACP25" s="10">
        <f t="shared" ref="ACP25" si="578">SUM(ACP23:ACP24)</f>
        <v>0</v>
      </c>
      <c r="ACQ25" s="10">
        <f t="shared" ref="ACQ25" si="579">SUM(ACQ23:ACQ24)</f>
        <v>0</v>
      </c>
      <c r="ACR25" s="10">
        <f t="shared" ref="ACR25" si="580">SUM(ACR23:ACR24)</f>
        <v>0</v>
      </c>
      <c r="ACS25" s="10">
        <f t="shared" ref="ACS25" si="581">SUM(ACS23:ACS24)</f>
        <v>0</v>
      </c>
      <c r="ACT25" s="10">
        <f t="shared" ref="ACT25" si="582">SUM(ACT23:ACT24)</f>
        <v>0</v>
      </c>
      <c r="ACU25" s="10">
        <f t="shared" ref="ACU25" si="583">SUM(ACU23:ACU24)</f>
        <v>0</v>
      </c>
      <c r="ACV25" s="10">
        <f t="shared" ref="ACV25" si="584">SUM(ACV23:ACV24)</f>
        <v>0</v>
      </c>
      <c r="ACW25" s="10">
        <f t="shared" ref="ACW25" si="585">SUM(ACW23:ACW24)</f>
        <v>0</v>
      </c>
      <c r="ACX25" s="10">
        <f t="shared" ref="ACX25" si="586">SUM(ACX23:ACX24)</f>
        <v>0</v>
      </c>
      <c r="ACY25" s="10">
        <f t="shared" ref="ACY25" si="587">SUM(ACY23:ACY24)</f>
        <v>0</v>
      </c>
      <c r="ACZ25" s="10">
        <f t="shared" ref="ACZ25" si="588">SUM(ACZ23:ACZ24)</f>
        <v>0</v>
      </c>
      <c r="ADA25" s="10">
        <f t="shared" ref="ADA25" si="589">SUM(ADA23:ADA24)</f>
        <v>0</v>
      </c>
      <c r="ADB25" s="10">
        <f t="shared" ref="ADB25" si="590">SUM(ADB23:ADB24)</f>
        <v>0</v>
      </c>
      <c r="ADC25" s="10">
        <f t="shared" ref="ADC25" si="591">SUM(ADC23:ADC24)</f>
        <v>0</v>
      </c>
      <c r="ADD25" s="10">
        <f t="shared" ref="ADD25" si="592">SUM(ADD23:ADD24)</f>
        <v>0</v>
      </c>
      <c r="ADE25" s="10">
        <f t="shared" ref="ADE25" si="593">SUM(ADE23:ADE24)</f>
        <v>0</v>
      </c>
      <c r="ADF25" s="10">
        <f t="shared" ref="ADF25" si="594">SUM(ADF23:ADF24)</f>
        <v>0</v>
      </c>
      <c r="ADG25" s="10">
        <f t="shared" ref="ADG25" si="595">SUM(ADG23:ADG24)</f>
        <v>0</v>
      </c>
      <c r="ADH25" s="10">
        <f t="shared" ref="ADH25" si="596">SUM(ADH23:ADH24)</f>
        <v>0</v>
      </c>
      <c r="ADI25" s="10">
        <f t="shared" ref="ADI25" si="597">SUM(ADI23:ADI24)</f>
        <v>0</v>
      </c>
      <c r="ADJ25" s="10">
        <f t="shared" ref="ADJ25" si="598">SUM(ADJ23:ADJ24)</f>
        <v>0</v>
      </c>
      <c r="ADK25" s="10">
        <f t="shared" ref="ADK25" si="599">SUM(ADK23:ADK24)</f>
        <v>0</v>
      </c>
      <c r="ADL25" s="10">
        <f t="shared" ref="ADL25" si="600">SUM(ADL23:ADL24)</f>
        <v>0</v>
      </c>
      <c r="ADM25" s="10">
        <f t="shared" ref="ADM25" si="601">SUM(ADM23:ADM24)</f>
        <v>0</v>
      </c>
      <c r="ADN25" s="10">
        <f t="shared" ref="ADN25" si="602">SUM(ADN23:ADN24)</f>
        <v>0</v>
      </c>
      <c r="ADO25" s="10">
        <f t="shared" ref="ADO25" si="603">SUM(ADO23:ADO24)</f>
        <v>0</v>
      </c>
      <c r="ADP25" s="10">
        <f t="shared" ref="ADP25" si="604">SUM(ADP23:ADP24)</f>
        <v>0</v>
      </c>
      <c r="ADQ25" s="10">
        <f t="shared" ref="ADQ25" si="605">SUM(ADQ23:ADQ24)</f>
        <v>0</v>
      </c>
      <c r="ADR25" s="10">
        <f t="shared" ref="ADR25" si="606">SUM(ADR23:ADR24)</f>
        <v>0</v>
      </c>
      <c r="ADS25" s="10">
        <f t="shared" ref="ADS25" si="607">SUM(ADS23:ADS24)</f>
        <v>0</v>
      </c>
      <c r="ADT25" s="10">
        <f t="shared" ref="ADT25" si="608">SUM(ADT23:ADT24)</f>
        <v>0</v>
      </c>
      <c r="ADU25" s="10">
        <f t="shared" ref="ADU25" si="609">SUM(ADU23:ADU24)</f>
        <v>0</v>
      </c>
      <c r="ADV25" s="10">
        <f t="shared" ref="ADV25" si="610">SUM(ADV23:ADV24)</f>
        <v>0</v>
      </c>
      <c r="ADW25" s="10">
        <f t="shared" ref="ADW25" si="611">SUM(ADW23:ADW24)</f>
        <v>0</v>
      </c>
      <c r="ADX25" s="10">
        <f t="shared" ref="ADX25" si="612">SUM(ADX23:ADX24)</f>
        <v>0</v>
      </c>
      <c r="ADY25" s="10">
        <f t="shared" ref="ADY25" si="613">SUM(ADY23:ADY24)</f>
        <v>0</v>
      </c>
      <c r="ADZ25" s="10">
        <f t="shared" ref="ADZ25" si="614">SUM(ADZ23:ADZ24)</f>
        <v>0</v>
      </c>
      <c r="AEA25" s="10">
        <f t="shared" ref="AEA25" si="615">SUM(AEA23:AEA24)</f>
        <v>0</v>
      </c>
      <c r="AEB25" s="10">
        <f t="shared" ref="AEB25" si="616">SUM(AEB23:AEB24)</f>
        <v>0</v>
      </c>
      <c r="AEC25" s="10">
        <f t="shared" ref="AEC25" si="617">SUM(AEC23:AEC24)</f>
        <v>0</v>
      </c>
      <c r="AED25" s="10">
        <f t="shared" ref="AED25" si="618">SUM(AED23:AED24)</f>
        <v>0</v>
      </c>
      <c r="AEE25" s="10">
        <f t="shared" ref="AEE25" si="619">SUM(AEE23:AEE24)</f>
        <v>0</v>
      </c>
      <c r="AEF25" s="10">
        <f t="shared" ref="AEF25" si="620">SUM(AEF23:AEF24)</f>
        <v>0</v>
      </c>
      <c r="AEG25" s="10">
        <f t="shared" ref="AEG25" si="621">SUM(AEG23:AEG24)</f>
        <v>0</v>
      </c>
      <c r="AEH25" s="10">
        <f t="shared" ref="AEH25" si="622">SUM(AEH23:AEH24)</f>
        <v>0</v>
      </c>
      <c r="AEI25" s="10">
        <f t="shared" ref="AEI25" si="623">SUM(AEI23:AEI24)</f>
        <v>0</v>
      </c>
      <c r="AEJ25" s="10">
        <f t="shared" ref="AEJ25" si="624">SUM(AEJ23:AEJ24)</f>
        <v>0</v>
      </c>
      <c r="AEK25" s="10">
        <f t="shared" ref="AEK25" si="625">SUM(AEK23:AEK24)</f>
        <v>0</v>
      </c>
      <c r="AEL25" s="10">
        <f t="shared" ref="AEL25" si="626">SUM(AEL23:AEL24)</f>
        <v>0</v>
      </c>
      <c r="AEM25" s="10">
        <f t="shared" ref="AEM25" si="627">SUM(AEM23:AEM24)</f>
        <v>0</v>
      </c>
      <c r="AEN25" s="10">
        <f t="shared" ref="AEN25" si="628">SUM(AEN23:AEN24)</f>
        <v>0</v>
      </c>
      <c r="AEO25" s="10">
        <f t="shared" ref="AEO25" si="629">SUM(AEO23:AEO24)</f>
        <v>0</v>
      </c>
      <c r="AEP25" s="10">
        <f t="shared" ref="AEP25" si="630">SUM(AEP23:AEP24)</f>
        <v>0</v>
      </c>
      <c r="AEQ25" s="10">
        <f t="shared" ref="AEQ25" si="631">SUM(AEQ23:AEQ24)</f>
        <v>0</v>
      </c>
      <c r="AER25" s="10">
        <f t="shared" ref="AER25" si="632">SUM(AER23:AER24)</f>
        <v>0</v>
      </c>
      <c r="AES25" s="10">
        <f t="shared" ref="AES25" si="633">SUM(AES23:AES24)</f>
        <v>0</v>
      </c>
      <c r="AET25" s="10">
        <f t="shared" ref="AET25" si="634">SUM(AET23:AET24)</f>
        <v>0</v>
      </c>
      <c r="AEU25" s="10">
        <f t="shared" ref="AEU25" si="635">SUM(AEU23:AEU24)</f>
        <v>0</v>
      </c>
      <c r="AEV25" s="10">
        <f t="shared" ref="AEV25" si="636">SUM(AEV23:AEV24)</f>
        <v>0</v>
      </c>
      <c r="AEW25" s="10">
        <f t="shared" ref="AEW25" si="637">SUM(AEW23:AEW24)</f>
        <v>0</v>
      </c>
      <c r="AEX25" s="10">
        <f t="shared" ref="AEX25" si="638">SUM(AEX23:AEX24)</f>
        <v>0</v>
      </c>
      <c r="AEY25" s="10">
        <f t="shared" ref="AEY25" si="639">SUM(AEY23:AEY24)</f>
        <v>0</v>
      </c>
      <c r="AEZ25" s="10">
        <f t="shared" ref="AEZ25" si="640">SUM(AEZ23:AEZ24)</f>
        <v>0</v>
      </c>
      <c r="AFA25" s="10">
        <f t="shared" ref="AFA25" si="641">SUM(AFA23:AFA24)</f>
        <v>0</v>
      </c>
      <c r="AFB25" s="10">
        <f t="shared" ref="AFB25" si="642">SUM(AFB23:AFB24)</f>
        <v>0</v>
      </c>
      <c r="AFC25" s="10">
        <f t="shared" ref="AFC25" si="643">SUM(AFC23:AFC24)</f>
        <v>0</v>
      </c>
      <c r="AFD25" s="10">
        <f t="shared" ref="AFD25" si="644">SUM(AFD23:AFD24)</f>
        <v>0</v>
      </c>
      <c r="AFE25" s="10">
        <f t="shared" ref="AFE25" si="645">SUM(AFE23:AFE24)</f>
        <v>0</v>
      </c>
      <c r="AFF25" s="10">
        <f t="shared" ref="AFF25" si="646">SUM(AFF23:AFF24)</f>
        <v>0</v>
      </c>
      <c r="AFG25" s="10">
        <f t="shared" ref="AFG25" si="647">SUM(AFG23:AFG24)</f>
        <v>0</v>
      </c>
      <c r="AFH25" s="10">
        <f t="shared" ref="AFH25" si="648">SUM(AFH23:AFH24)</f>
        <v>0</v>
      </c>
      <c r="AFI25" s="10">
        <f t="shared" ref="AFI25" si="649">SUM(AFI23:AFI24)</f>
        <v>0</v>
      </c>
      <c r="AFJ25" s="10">
        <f t="shared" ref="AFJ25" si="650">SUM(AFJ23:AFJ24)</f>
        <v>0</v>
      </c>
      <c r="AFK25" s="10">
        <f t="shared" ref="AFK25" si="651">SUM(AFK23:AFK24)</f>
        <v>0</v>
      </c>
      <c r="AFL25" s="10">
        <f t="shared" ref="AFL25" si="652">SUM(AFL23:AFL24)</f>
        <v>0</v>
      </c>
      <c r="AFM25" s="10">
        <f t="shared" ref="AFM25" si="653">SUM(AFM23:AFM24)</f>
        <v>0</v>
      </c>
      <c r="AFN25" s="10">
        <f t="shared" ref="AFN25" si="654">SUM(AFN23:AFN24)</f>
        <v>0</v>
      </c>
      <c r="AFO25" s="10">
        <f t="shared" ref="AFO25" si="655">SUM(AFO23:AFO24)</f>
        <v>0</v>
      </c>
      <c r="AFP25" s="10">
        <f t="shared" ref="AFP25" si="656">SUM(AFP23:AFP24)</f>
        <v>0</v>
      </c>
      <c r="AFQ25" s="10">
        <f t="shared" ref="AFQ25" si="657">SUM(AFQ23:AFQ24)</f>
        <v>0</v>
      </c>
      <c r="AFR25" s="10">
        <f t="shared" ref="AFR25" si="658">SUM(AFR23:AFR24)</f>
        <v>0</v>
      </c>
      <c r="AFS25" s="10">
        <f t="shared" ref="AFS25" si="659">SUM(AFS23:AFS24)</f>
        <v>0</v>
      </c>
      <c r="AFT25" s="10">
        <f t="shared" ref="AFT25" si="660">SUM(AFT23:AFT24)</f>
        <v>3011.2</v>
      </c>
      <c r="AFU25" s="10">
        <f t="shared" ref="AFU25" si="661">SUM(AFU23:AFU24)</f>
        <v>2572.6999999999998</v>
      </c>
      <c r="AFV25" s="10">
        <f t="shared" ref="AFV25" si="662">SUM(AFV23:AFV24)</f>
        <v>4.4000000000000004</v>
      </c>
      <c r="AFW25" s="10">
        <f t="shared" ref="AFW25" si="663">SUM(AFW23:AFW24)</f>
        <v>0</v>
      </c>
      <c r="AFX25" s="10">
        <f t="shared" ref="AFX25" si="664">SUM(AFX23:AFX24)</f>
        <v>0</v>
      </c>
      <c r="AFY25" s="10">
        <f t="shared" ref="AFY25" si="665">SUM(AFY23:AFY24)</f>
        <v>0</v>
      </c>
      <c r="AFZ25" s="10">
        <f t="shared" ref="AFZ25" si="666">SUM(AFZ23:AFZ24)</f>
        <v>60</v>
      </c>
      <c r="AGA25" s="10">
        <f t="shared" ref="AGA25" si="667">SUM(AGA23:AGA24)</f>
        <v>0</v>
      </c>
      <c r="AGB25" s="10">
        <f t="shared" ref="AGB25" si="668">SUM(AGB23:AGB24)</f>
        <v>0.7</v>
      </c>
      <c r="AGC25" s="10">
        <f t="shared" ref="AGC25" si="669">SUM(AGC23:AGC24)</f>
        <v>0.7</v>
      </c>
      <c r="AGD25" s="10">
        <f t="shared" ref="AGD25" si="670">SUM(AGD23:AGD24)</f>
        <v>0</v>
      </c>
      <c r="AGE25" s="10">
        <f t="shared" ref="AGE25" si="671">SUM(AGE23:AGE24)</f>
        <v>24</v>
      </c>
      <c r="AGF25" s="10">
        <f t="shared" ref="AGF25" si="672">SUM(AGF23:AGF24)</f>
        <v>324.7</v>
      </c>
      <c r="AGG25" s="10">
        <f t="shared" ref="AGG25" si="673">SUM(AGG23:AGG24)</f>
        <v>0</v>
      </c>
      <c r="AGH25" s="10">
        <f t="shared" ref="AGH25" si="674">SUM(AGH23:AGH24)</f>
        <v>24</v>
      </c>
      <c r="AGI25" s="10">
        <f t="shared" ref="AGI25" si="675">SUM(AGI23:AGI24)</f>
        <v>0</v>
      </c>
      <c r="AGJ25" s="10">
        <f t="shared" ref="AGJ25" si="676">SUM(AGJ23:AGJ24)</f>
        <v>0</v>
      </c>
      <c r="AGK25" s="10">
        <f t="shared" ref="AGK25" si="677">SUM(AGK23:AGK24)</f>
        <v>0</v>
      </c>
      <c r="AGL25" s="10">
        <f t="shared" ref="AGL25" si="678">SUM(AGL23:AGL24)</f>
        <v>45.3</v>
      </c>
      <c r="AGM25" s="10">
        <f t="shared" ref="AGM25" si="679">SUM(AGM23:AGM24)</f>
        <v>841.19999999999993</v>
      </c>
    </row>
    <row r="26" spans="1:871" s="5" customFormat="1" ht="62.25" customHeight="1" x14ac:dyDescent="0.25">
      <c r="A26" s="6" t="s">
        <v>8</v>
      </c>
      <c r="B26" s="26" t="s">
        <v>92</v>
      </c>
      <c r="C26" s="25" t="s">
        <v>157</v>
      </c>
      <c r="D26" s="7">
        <f>SUM(E26:GR26)</f>
        <v>1567</v>
      </c>
      <c r="E26" s="7">
        <v>721</v>
      </c>
      <c r="F26" s="7"/>
      <c r="G26" s="7">
        <v>695</v>
      </c>
      <c r="H26" s="7"/>
      <c r="I26" s="7">
        <v>110</v>
      </c>
      <c r="J26" s="7"/>
      <c r="K26" s="7">
        <v>4</v>
      </c>
      <c r="L26" s="7"/>
      <c r="M26" s="7">
        <v>5</v>
      </c>
      <c r="N26" s="7"/>
      <c r="O26" s="7">
        <v>1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9</v>
      </c>
      <c r="AU26" s="7">
        <v>15</v>
      </c>
      <c r="AV26" s="7">
        <v>2</v>
      </c>
      <c r="AW26" s="7">
        <v>1</v>
      </c>
      <c r="AX26" s="7">
        <v>4</v>
      </c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>
        <f>SUM(GT26:HJ26)</f>
        <v>110</v>
      </c>
      <c r="GT26" s="7">
        <v>110</v>
      </c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>
        <v>3</v>
      </c>
      <c r="HL26" s="7">
        <v>55</v>
      </c>
      <c r="HM26" s="7">
        <f>SUM(HN26:PA26)</f>
        <v>1567</v>
      </c>
      <c r="HN26" s="7">
        <v>721</v>
      </c>
      <c r="HO26" s="7"/>
      <c r="HP26" s="7">
        <v>695</v>
      </c>
      <c r="HQ26" s="7"/>
      <c r="HR26" s="7">
        <v>110</v>
      </c>
      <c r="HS26" s="7"/>
      <c r="HT26" s="7">
        <v>4</v>
      </c>
      <c r="HU26" s="7"/>
      <c r="HV26" s="7">
        <v>5</v>
      </c>
      <c r="HW26" s="7"/>
      <c r="HX26" s="7">
        <v>1</v>
      </c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>
        <v>9</v>
      </c>
      <c r="JD26" s="7">
        <v>15</v>
      </c>
      <c r="JE26" s="7">
        <v>2</v>
      </c>
      <c r="JF26" s="7">
        <v>1</v>
      </c>
      <c r="JG26" s="7">
        <v>4</v>
      </c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>
        <f>SUM(PC26:PS26)</f>
        <v>110</v>
      </c>
      <c r="PC26" s="7">
        <v>110</v>
      </c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>
        <v>3</v>
      </c>
      <c r="PU26" s="7">
        <v>55</v>
      </c>
      <c r="PV26" s="7">
        <f>SUM(PW26:XJ26)</f>
        <v>1652</v>
      </c>
      <c r="PW26" s="7">
        <f>200+550</f>
        <v>750</v>
      </c>
      <c r="PX26" s="7"/>
      <c r="PY26" s="7">
        <v>730</v>
      </c>
      <c r="PZ26" s="7"/>
      <c r="QA26" s="7">
        <v>120</v>
      </c>
      <c r="QB26" s="7"/>
      <c r="QC26" s="7">
        <v>6</v>
      </c>
      <c r="QD26" s="7"/>
      <c r="QE26" s="7">
        <v>8</v>
      </c>
      <c r="QF26" s="7"/>
      <c r="QG26" s="7">
        <v>1</v>
      </c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>
        <v>10</v>
      </c>
      <c r="RM26" s="7">
        <v>15</v>
      </c>
      <c r="RN26" s="7">
        <v>5</v>
      </c>
      <c r="RO26" s="7">
        <v>2</v>
      </c>
      <c r="RP26" s="7">
        <v>4</v>
      </c>
      <c r="RQ26" s="7">
        <v>1</v>
      </c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>
        <f>SUM(XL26:YB26)</f>
        <v>110</v>
      </c>
      <c r="XL26" s="7">
        <v>110</v>
      </c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>
        <v>3</v>
      </c>
      <c r="YD26" s="7">
        <v>55</v>
      </c>
      <c r="YE26" s="7">
        <f>SUM(YF26:AFS26)</f>
        <v>1595.3</v>
      </c>
      <c r="YF26" s="7">
        <f>ROUND((HN26*8+PW26*4)/12,1)</f>
        <v>730.7</v>
      </c>
      <c r="YG26" s="7">
        <f t="shared" ref="YG26:AAR28" si="680">ROUND((HO26*8+PX26*4)/12,1)</f>
        <v>0</v>
      </c>
      <c r="YH26" s="7">
        <f t="shared" si="680"/>
        <v>706.7</v>
      </c>
      <c r="YI26" s="7">
        <f t="shared" si="680"/>
        <v>0</v>
      </c>
      <c r="YJ26" s="7">
        <f t="shared" si="680"/>
        <v>113.3</v>
      </c>
      <c r="YK26" s="7">
        <f t="shared" si="680"/>
        <v>0</v>
      </c>
      <c r="YL26" s="7">
        <f t="shared" si="680"/>
        <v>4.7</v>
      </c>
      <c r="YM26" s="7">
        <f t="shared" si="680"/>
        <v>0</v>
      </c>
      <c r="YN26" s="7">
        <f t="shared" si="680"/>
        <v>6</v>
      </c>
      <c r="YO26" s="7">
        <f t="shared" si="680"/>
        <v>0</v>
      </c>
      <c r="YP26" s="7">
        <f t="shared" si="680"/>
        <v>1</v>
      </c>
      <c r="YQ26" s="7">
        <f t="shared" si="680"/>
        <v>0</v>
      </c>
      <c r="YR26" s="7">
        <f t="shared" si="680"/>
        <v>0</v>
      </c>
      <c r="YS26" s="7">
        <f t="shared" si="680"/>
        <v>0</v>
      </c>
      <c r="YT26" s="7">
        <f t="shared" si="680"/>
        <v>0</v>
      </c>
      <c r="YU26" s="7">
        <f t="shared" si="680"/>
        <v>0</v>
      </c>
      <c r="YV26" s="7">
        <f t="shared" si="680"/>
        <v>0</v>
      </c>
      <c r="YW26" s="7">
        <f t="shared" si="680"/>
        <v>0</v>
      </c>
      <c r="YX26" s="7">
        <f t="shared" si="680"/>
        <v>0</v>
      </c>
      <c r="YY26" s="7">
        <f t="shared" si="680"/>
        <v>0</v>
      </c>
      <c r="YZ26" s="7">
        <f t="shared" si="680"/>
        <v>0</v>
      </c>
      <c r="ZA26" s="7">
        <f t="shared" si="680"/>
        <v>0</v>
      </c>
      <c r="ZB26" s="7">
        <f t="shared" si="680"/>
        <v>0</v>
      </c>
      <c r="ZC26" s="7">
        <f t="shared" si="680"/>
        <v>0</v>
      </c>
      <c r="ZD26" s="7">
        <f t="shared" si="680"/>
        <v>0</v>
      </c>
      <c r="ZE26" s="7">
        <f t="shared" si="680"/>
        <v>0</v>
      </c>
      <c r="ZF26" s="7">
        <f t="shared" si="680"/>
        <v>0</v>
      </c>
      <c r="ZG26" s="7">
        <f t="shared" si="680"/>
        <v>0</v>
      </c>
      <c r="ZH26" s="7">
        <f t="shared" si="680"/>
        <v>0</v>
      </c>
      <c r="ZI26" s="7">
        <f t="shared" si="680"/>
        <v>0</v>
      </c>
      <c r="ZJ26" s="7">
        <f t="shared" si="680"/>
        <v>0</v>
      </c>
      <c r="ZK26" s="7">
        <f t="shared" si="680"/>
        <v>0</v>
      </c>
      <c r="ZL26" s="7">
        <f t="shared" si="680"/>
        <v>0</v>
      </c>
      <c r="ZM26" s="7">
        <f t="shared" si="680"/>
        <v>0</v>
      </c>
      <c r="ZN26" s="7">
        <f t="shared" si="680"/>
        <v>0</v>
      </c>
      <c r="ZO26" s="7">
        <f t="shared" si="680"/>
        <v>0</v>
      </c>
      <c r="ZP26" s="7">
        <f t="shared" si="680"/>
        <v>0</v>
      </c>
      <c r="ZQ26" s="7">
        <f t="shared" si="680"/>
        <v>0</v>
      </c>
      <c r="ZR26" s="7">
        <f t="shared" si="680"/>
        <v>0</v>
      </c>
      <c r="ZS26" s="7">
        <f t="shared" si="680"/>
        <v>0</v>
      </c>
      <c r="ZT26" s="7">
        <f t="shared" si="680"/>
        <v>0</v>
      </c>
      <c r="ZU26" s="7">
        <f t="shared" si="680"/>
        <v>9.3000000000000007</v>
      </c>
      <c r="ZV26" s="7">
        <f t="shared" si="680"/>
        <v>15</v>
      </c>
      <c r="ZW26" s="7">
        <f t="shared" si="680"/>
        <v>3</v>
      </c>
      <c r="ZX26" s="7">
        <f t="shared" si="680"/>
        <v>1.3</v>
      </c>
      <c r="ZY26" s="7">
        <f t="shared" si="680"/>
        <v>4</v>
      </c>
      <c r="ZZ26" s="7">
        <f t="shared" si="680"/>
        <v>0.3</v>
      </c>
      <c r="AAA26" s="7">
        <f t="shared" si="680"/>
        <v>0</v>
      </c>
      <c r="AAB26" s="7">
        <f t="shared" si="680"/>
        <v>0</v>
      </c>
      <c r="AAC26" s="7">
        <f t="shared" si="680"/>
        <v>0</v>
      </c>
      <c r="AAD26" s="7">
        <f t="shared" si="680"/>
        <v>0</v>
      </c>
      <c r="AAE26" s="7">
        <f t="shared" si="680"/>
        <v>0</v>
      </c>
      <c r="AAF26" s="7">
        <f t="shared" si="680"/>
        <v>0</v>
      </c>
      <c r="AAG26" s="7">
        <f t="shared" si="680"/>
        <v>0</v>
      </c>
      <c r="AAH26" s="7">
        <f t="shared" si="680"/>
        <v>0</v>
      </c>
      <c r="AAI26" s="7">
        <f t="shared" si="680"/>
        <v>0</v>
      </c>
      <c r="AAJ26" s="7">
        <f t="shared" si="680"/>
        <v>0</v>
      </c>
      <c r="AAK26" s="7">
        <f t="shared" si="680"/>
        <v>0</v>
      </c>
      <c r="AAL26" s="7">
        <f t="shared" si="680"/>
        <v>0</v>
      </c>
      <c r="AAM26" s="7">
        <f t="shared" si="680"/>
        <v>0</v>
      </c>
      <c r="AAN26" s="7">
        <f t="shared" si="680"/>
        <v>0</v>
      </c>
      <c r="AAO26" s="7">
        <f t="shared" si="680"/>
        <v>0</v>
      </c>
      <c r="AAP26" s="7">
        <f t="shared" si="680"/>
        <v>0</v>
      </c>
      <c r="AAQ26" s="7">
        <f t="shared" si="680"/>
        <v>0</v>
      </c>
      <c r="AAR26" s="7">
        <f t="shared" si="680"/>
        <v>0</v>
      </c>
      <c r="AAS26" s="7">
        <f t="shared" ref="AAS26:ADD28" si="681">ROUND((KA26*8+SJ26*4)/12,1)</f>
        <v>0</v>
      </c>
      <c r="AAT26" s="7">
        <f t="shared" si="681"/>
        <v>0</v>
      </c>
      <c r="AAU26" s="7">
        <f t="shared" si="681"/>
        <v>0</v>
      </c>
      <c r="AAV26" s="7">
        <f t="shared" si="681"/>
        <v>0</v>
      </c>
      <c r="AAW26" s="7">
        <f t="shared" si="681"/>
        <v>0</v>
      </c>
      <c r="AAX26" s="7">
        <f t="shared" si="681"/>
        <v>0</v>
      </c>
      <c r="AAY26" s="7">
        <f t="shared" si="681"/>
        <v>0</v>
      </c>
      <c r="AAZ26" s="7">
        <f t="shared" si="681"/>
        <v>0</v>
      </c>
      <c r="ABA26" s="7">
        <f t="shared" si="681"/>
        <v>0</v>
      </c>
      <c r="ABB26" s="7">
        <f t="shared" si="681"/>
        <v>0</v>
      </c>
      <c r="ABC26" s="7">
        <f t="shared" si="681"/>
        <v>0</v>
      </c>
      <c r="ABD26" s="7">
        <f t="shared" si="681"/>
        <v>0</v>
      </c>
      <c r="ABE26" s="7">
        <f t="shared" si="681"/>
        <v>0</v>
      </c>
      <c r="ABF26" s="7">
        <f t="shared" si="681"/>
        <v>0</v>
      </c>
      <c r="ABG26" s="7">
        <f t="shared" si="681"/>
        <v>0</v>
      </c>
      <c r="ABH26" s="7">
        <f t="shared" si="681"/>
        <v>0</v>
      </c>
      <c r="ABI26" s="7">
        <f t="shared" si="681"/>
        <v>0</v>
      </c>
      <c r="ABJ26" s="7">
        <f t="shared" si="681"/>
        <v>0</v>
      </c>
      <c r="ABK26" s="7">
        <f t="shared" si="681"/>
        <v>0</v>
      </c>
      <c r="ABL26" s="7">
        <f t="shared" si="681"/>
        <v>0</v>
      </c>
      <c r="ABM26" s="7">
        <f t="shared" si="681"/>
        <v>0</v>
      </c>
      <c r="ABN26" s="7">
        <f t="shared" si="681"/>
        <v>0</v>
      </c>
      <c r="ABO26" s="7">
        <f t="shared" si="681"/>
        <v>0</v>
      </c>
      <c r="ABP26" s="7">
        <f t="shared" si="681"/>
        <v>0</v>
      </c>
      <c r="ABQ26" s="7">
        <f t="shared" si="681"/>
        <v>0</v>
      </c>
      <c r="ABR26" s="7">
        <f t="shared" si="681"/>
        <v>0</v>
      </c>
      <c r="ABS26" s="7">
        <f t="shared" si="681"/>
        <v>0</v>
      </c>
      <c r="ABT26" s="7">
        <f t="shared" si="681"/>
        <v>0</v>
      </c>
      <c r="ABU26" s="7">
        <f t="shared" si="681"/>
        <v>0</v>
      </c>
      <c r="ABV26" s="7">
        <f t="shared" si="681"/>
        <v>0</v>
      </c>
      <c r="ABW26" s="7">
        <f t="shared" si="681"/>
        <v>0</v>
      </c>
      <c r="ABX26" s="7">
        <f t="shared" si="681"/>
        <v>0</v>
      </c>
      <c r="ABY26" s="7">
        <f t="shared" si="681"/>
        <v>0</v>
      </c>
      <c r="ABZ26" s="7">
        <f t="shared" si="681"/>
        <v>0</v>
      </c>
      <c r="ACA26" s="7">
        <f t="shared" si="681"/>
        <v>0</v>
      </c>
      <c r="ACB26" s="7">
        <f t="shared" si="681"/>
        <v>0</v>
      </c>
      <c r="ACC26" s="7">
        <f t="shared" si="681"/>
        <v>0</v>
      </c>
      <c r="ACD26" s="7">
        <f t="shared" si="681"/>
        <v>0</v>
      </c>
      <c r="ACE26" s="7">
        <f t="shared" si="681"/>
        <v>0</v>
      </c>
      <c r="ACF26" s="7">
        <f t="shared" si="681"/>
        <v>0</v>
      </c>
      <c r="ACG26" s="7">
        <f t="shared" si="681"/>
        <v>0</v>
      </c>
      <c r="ACH26" s="7">
        <f t="shared" si="681"/>
        <v>0</v>
      </c>
      <c r="ACI26" s="7">
        <f t="shared" si="681"/>
        <v>0</v>
      </c>
      <c r="ACJ26" s="7">
        <f t="shared" si="681"/>
        <v>0</v>
      </c>
      <c r="ACK26" s="7">
        <f t="shared" si="681"/>
        <v>0</v>
      </c>
      <c r="ACL26" s="7">
        <f t="shared" si="681"/>
        <v>0</v>
      </c>
      <c r="ACM26" s="7">
        <f t="shared" si="681"/>
        <v>0</v>
      </c>
      <c r="ACN26" s="7">
        <f t="shared" si="681"/>
        <v>0</v>
      </c>
      <c r="ACO26" s="7">
        <f t="shared" si="681"/>
        <v>0</v>
      </c>
      <c r="ACP26" s="7">
        <f t="shared" si="681"/>
        <v>0</v>
      </c>
      <c r="ACQ26" s="7">
        <f t="shared" si="681"/>
        <v>0</v>
      </c>
      <c r="ACR26" s="7">
        <f t="shared" si="681"/>
        <v>0</v>
      </c>
      <c r="ACS26" s="7">
        <f t="shared" si="681"/>
        <v>0</v>
      </c>
      <c r="ACT26" s="7">
        <f t="shared" si="681"/>
        <v>0</v>
      </c>
      <c r="ACU26" s="7">
        <f t="shared" si="681"/>
        <v>0</v>
      </c>
      <c r="ACV26" s="7">
        <f t="shared" si="681"/>
        <v>0</v>
      </c>
      <c r="ACW26" s="7">
        <f t="shared" si="681"/>
        <v>0</v>
      </c>
      <c r="ACX26" s="7">
        <f t="shared" si="681"/>
        <v>0</v>
      </c>
      <c r="ACY26" s="7">
        <f t="shared" si="681"/>
        <v>0</v>
      </c>
      <c r="ACZ26" s="7">
        <f t="shared" si="681"/>
        <v>0</v>
      </c>
      <c r="ADA26" s="7">
        <f t="shared" si="681"/>
        <v>0</v>
      </c>
      <c r="ADB26" s="7">
        <f t="shared" si="681"/>
        <v>0</v>
      </c>
      <c r="ADC26" s="7">
        <f t="shared" si="681"/>
        <v>0</v>
      </c>
      <c r="ADD26" s="7">
        <f t="shared" si="681"/>
        <v>0</v>
      </c>
      <c r="ADE26" s="7">
        <f t="shared" ref="ADE26:AFP28" si="682">ROUND((MM26*8+UV26*4)/12,1)</f>
        <v>0</v>
      </c>
      <c r="ADF26" s="7">
        <f t="shared" si="682"/>
        <v>0</v>
      </c>
      <c r="ADG26" s="7">
        <f t="shared" si="682"/>
        <v>0</v>
      </c>
      <c r="ADH26" s="7">
        <f t="shared" si="682"/>
        <v>0</v>
      </c>
      <c r="ADI26" s="7">
        <f t="shared" si="682"/>
        <v>0</v>
      </c>
      <c r="ADJ26" s="7">
        <f t="shared" si="682"/>
        <v>0</v>
      </c>
      <c r="ADK26" s="7">
        <f t="shared" si="682"/>
        <v>0</v>
      </c>
      <c r="ADL26" s="7">
        <f t="shared" si="682"/>
        <v>0</v>
      </c>
      <c r="ADM26" s="7">
        <f t="shared" si="682"/>
        <v>0</v>
      </c>
      <c r="ADN26" s="7">
        <f t="shared" si="682"/>
        <v>0</v>
      </c>
      <c r="ADO26" s="7">
        <f t="shared" si="682"/>
        <v>0</v>
      </c>
      <c r="ADP26" s="7">
        <f t="shared" si="682"/>
        <v>0</v>
      </c>
      <c r="ADQ26" s="7">
        <f t="shared" si="682"/>
        <v>0</v>
      </c>
      <c r="ADR26" s="7">
        <f t="shared" si="682"/>
        <v>0</v>
      </c>
      <c r="ADS26" s="7">
        <f t="shared" si="682"/>
        <v>0</v>
      </c>
      <c r="ADT26" s="7">
        <f t="shared" si="682"/>
        <v>0</v>
      </c>
      <c r="ADU26" s="7">
        <f t="shared" si="682"/>
        <v>0</v>
      </c>
      <c r="ADV26" s="7">
        <f t="shared" si="682"/>
        <v>0</v>
      </c>
      <c r="ADW26" s="7">
        <f t="shared" si="682"/>
        <v>0</v>
      </c>
      <c r="ADX26" s="7">
        <f t="shared" si="682"/>
        <v>0</v>
      </c>
      <c r="ADY26" s="7">
        <f t="shared" si="682"/>
        <v>0</v>
      </c>
      <c r="ADZ26" s="7">
        <f t="shared" si="682"/>
        <v>0</v>
      </c>
      <c r="AEA26" s="7">
        <f t="shared" si="682"/>
        <v>0</v>
      </c>
      <c r="AEB26" s="7">
        <f t="shared" si="682"/>
        <v>0</v>
      </c>
      <c r="AEC26" s="7">
        <f t="shared" si="682"/>
        <v>0</v>
      </c>
      <c r="AED26" s="7">
        <f t="shared" si="682"/>
        <v>0</v>
      </c>
      <c r="AEE26" s="7">
        <f t="shared" si="682"/>
        <v>0</v>
      </c>
      <c r="AEF26" s="7">
        <f t="shared" si="682"/>
        <v>0</v>
      </c>
      <c r="AEG26" s="7">
        <f t="shared" si="682"/>
        <v>0</v>
      </c>
      <c r="AEH26" s="7">
        <f t="shared" si="682"/>
        <v>0</v>
      </c>
      <c r="AEI26" s="7">
        <f t="shared" si="682"/>
        <v>0</v>
      </c>
      <c r="AEJ26" s="7">
        <f t="shared" si="682"/>
        <v>0</v>
      </c>
      <c r="AEK26" s="7">
        <f t="shared" si="682"/>
        <v>0</v>
      </c>
      <c r="AEL26" s="7">
        <f t="shared" si="682"/>
        <v>0</v>
      </c>
      <c r="AEM26" s="7">
        <f t="shared" si="682"/>
        <v>0</v>
      </c>
      <c r="AEN26" s="7">
        <f t="shared" si="682"/>
        <v>0</v>
      </c>
      <c r="AEO26" s="7">
        <f t="shared" si="682"/>
        <v>0</v>
      </c>
      <c r="AEP26" s="7">
        <f t="shared" si="682"/>
        <v>0</v>
      </c>
      <c r="AEQ26" s="7">
        <f t="shared" si="682"/>
        <v>0</v>
      </c>
      <c r="AER26" s="7">
        <f t="shared" si="682"/>
        <v>0</v>
      </c>
      <c r="AES26" s="7">
        <f t="shared" si="682"/>
        <v>0</v>
      </c>
      <c r="AET26" s="7">
        <f t="shared" si="682"/>
        <v>0</v>
      </c>
      <c r="AEU26" s="7">
        <f t="shared" si="682"/>
        <v>0</v>
      </c>
      <c r="AEV26" s="7">
        <f t="shared" si="682"/>
        <v>0</v>
      </c>
      <c r="AEW26" s="7">
        <f t="shared" si="682"/>
        <v>0</v>
      </c>
      <c r="AEX26" s="7">
        <f t="shared" si="682"/>
        <v>0</v>
      </c>
      <c r="AEY26" s="7">
        <f t="shared" si="682"/>
        <v>0</v>
      </c>
      <c r="AEZ26" s="7">
        <f t="shared" si="682"/>
        <v>0</v>
      </c>
      <c r="AFA26" s="7">
        <f t="shared" si="682"/>
        <v>0</v>
      </c>
      <c r="AFB26" s="7">
        <f t="shared" si="682"/>
        <v>0</v>
      </c>
      <c r="AFC26" s="7">
        <f t="shared" si="682"/>
        <v>0</v>
      </c>
      <c r="AFD26" s="7">
        <f t="shared" si="682"/>
        <v>0</v>
      </c>
      <c r="AFE26" s="7">
        <f t="shared" si="682"/>
        <v>0</v>
      </c>
      <c r="AFF26" s="7">
        <f t="shared" si="682"/>
        <v>0</v>
      </c>
      <c r="AFG26" s="7">
        <f t="shared" si="682"/>
        <v>0</v>
      </c>
      <c r="AFH26" s="7">
        <f t="shared" si="682"/>
        <v>0</v>
      </c>
      <c r="AFI26" s="7">
        <f t="shared" si="682"/>
        <v>0</v>
      </c>
      <c r="AFJ26" s="7">
        <f t="shared" si="682"/>
        <v>0</v>
      </c>
      <c r="AFK26" s="7">
        <f t="shared" si="682"/>
        <v>0</v>
      </c>
      <c r="AFL26" s="7">
        <f t="shared" si="682"/>
        <v>0</v>
      </c>
      <c r="AFM26" s="7">
        <f t="shared" si="682"/>
        <v>0</v>
      </c>
      <c r="AFN26" s="7">
        <f t="shared" si="682"/>
        <v>0</v>
      </c>
      <c r="AFO26" s="7">
        <f t="shared" si="682"/>
        <v>0</v>
      </c>
      <c r="AFP26" s="7">
        <f t="shared" si="682"/>
        <v>0</v>
      </c>
      <c r="AFQ26" s="7">
        <f t="shared" ref="AFQ26:AFU28" si="683">ROUND((OY26*8+XH26*4)/12,1)</f>
        <v>0</v>
      </c>
      <c r="AFR26" s="7">
        <f t="shared" si="683"/>
        <v>0</v>
      </c>
      <c r="AFS26" s="7">
        <f t="shared" si="683"/>
        <v>0</v>
      </c>
      <c r="AFT26" s="7">
        <f>SUM(AFU26:AGK26)</f>
        <v>110</v>
      </c>
      <c r="AFU26" s="7">
        <f t="shared" si="683"/>
        <v>110</v>
      </c>
      <c r="AFV26" s="7">
        <f t="shared" ref="AFV26:AFV28" si="684">ROUND((PD26*8+XM26*4)/12,1)</f>
        <v>0</v>
      </c>
      <c r="AFW26" s="7">
        <f t="shared" ref="AFW26:AFW28" si="685">ROUND((PE26*8+XN26*4)/12,1)</f>
        <v>0</v>
      </c>
      <c r="AFX26" s="7">
        <f t="shared" ref="AFX26:AFX28" si="686">ROUND((PF26*8+XO26*4)/12,1)</f>
        <v>0</v>
      </c>
      <c r="AFY26" s="7">
        <f t="shared" ref="AFY26:AFY28" si="687">ROUND((PG26*8+XP26*4)/12,1)</f>
        <v>0</v>
      </c>
      <c r="AFZ26" s="7">
        <f t="shared" ref="AFZ26:AFZ28" si="688">ROUND((PH26*8+XQ26*4)/12,1)</f>
        <v>0</v>
      </c>
      <c r="AGA26" s="7">
        <f t="shared" ref="AGA26:AGA28" si="689">ROUND((PI26*8+XR26*4)/12,1)</f>
        <v>0</v>
      </c>
      <c r="AGB26" s="7">
        <f t="shared" ref="AGB26:AGB28" si="690">ROUND((PJ26*8+XS26*4)/12,1)</f>
        <v>0</v>
      </c>
      <c r="AGC26" s="7">
        <f t="shared" ref="AGC26:AGC28" si="691">ROUND((PK26*8+XT26*4)/12,1)</f>
        <v>0</v>
      </c>
      <c r="AGD26" s="7">
        <f t="shared" ref="AGD26:AGD28" si="692">ROUND((PL26*8+XU26*4)/12,1)</f>
        <v>0</v>
      </c>
      <c r="AGE26" s="7">
        <f t="shared" ref="AGE26:AGE28" si="693">ROUND((PM26*8+XV26*4)/12,1)</f>
        <v>0</v>
      </c>
      <c r="AGF26" s="7">
        <f t="shared" ref="AGF26:AGF28" si="694">ROUND((PN26*8+XW26*4)/12,1)</f>
        <v>0</v>
      </c>
      <c r="AGG26" s="7">
        <f t="shared" ref="AGG26:AGG28" si="695">ROUND((PO26*8+XX26*4)/12,1)</f>
        <v>0</v>
      </c>
      <c r="AGH26" s="7">
        <f t="shared" ref="AGH26:AGH28" si="696">ROUND((PP26*8+XY26*4)/12,1)</f>
        <v>0</v>
      </c>
      <c r="AGI26" s="7">
        <f t="shared" ref="AGI26:AGI28" si="697">ROUND((PQ26*8+XZ26*4)/12,1)</f>
        <v>0</v>
      </c>
      <c r="AGJ26" s="7">
        <f t="shared" ref="AGJ26:AGJ28" si="698">ROUND((PR26*8+YA26*4)/12,1)</f>
        <v>0</v>
      </c>
      <c r="AGK26" s="7">
        <f t="shared" ref="AGK26:AGK28" si="699">ROUND((PS26*8+YB26*4)/12,1)</f>
        <v>0</v>
      </c>
      <c r="AGL26" s="7">
        <f t="shared" ref="AGL26:AGL28" si="700">ROUND((PT26*8+YC26*4)/12,1)</f>
        <v>3</v>
      </c>
      <c r="AGM26" s="7">
        <f>ROUND((PU26*8+YD26*4)/12,1)</f>
        <v>55</v>
      </c>
    </row>
    <row r="27" spans="1:871" s="5" customFormat="1" ht="62.25" customHeight="1" x14ac:dyDescent="0.25">
      <c r="A27" s="6" t="s">
        <v>9</v>
      </c>
      <c r="B27" s="26" t="s">
        <v>93</v>
      </c>
      <c r="C27" s="25" t="s">
        <v>157</v>
      </c>
      <c r="D27" s="7">
        <f t="shared" ref="D27:D59" si="701">SUM(E27:GR27)</f>
        <v>716</v>
      </c>
      <c r="E27" s="7">
        <v>266</v>
      </c>
      <c r="F27" s="7"/>
      <c r="G27" s="7">
        <v>346</v>
      </c>
      <c r="H27" s="7"/>
      <c r="I27" s="7">
        <v>79</v>
      </c>
      <c r="J27" s="7"/>
      <c r="K27" s="7">
        <v>1</v>
      </c>
      <c r="L27" s="7"/>
      <c r="M27" s="7">
        <v>3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9</v>
      </c>
      <c r="AU27" s="7">
        <v>10</v>
      </c>
      <c r="AV27" s="7">
        <v>1</v>
      </c>
      <c r="AW27" s="7"/>
      <c r="AX27" s="7">
        <v>1</v>
      </c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>
        <f t="shared" ref="GS27:GS59" si="702">SUM(GT27:HJ27)</f>
        <v>75</v>
      </c>
      <c r="GT27" s="7">
        <v>75</v>
      </c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>
        <v>0</v>
      </c>
      <c r="HL27" s="7">
        <v>24</v>
      </c>
      <c r="HM27" s="7">
        <f t="shared" ref="HM27:HM59" si="703">SUM(HN27:PA27)</f>
        <v>716</v>
      </c>
      <c r="HN27" s="7">
        <v>266</v>
      </c>
      <c r="HO27" s="7"/>
      <c r="HP27" s="7">
        <v>346</v>
      </c>
      <c r="HQ27" s="7"/>
      <c r="HR27" s="7">
        <v>79</v>
      </c>
      <c r="HS27" s="7"/>
      <c r="HT27" s="7">
        <v>1</v>
      </c>
      <c r="HU27" s="7"/>
      <c r="HV27" s="7">
        <v>3</v>
      </c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>
        <v>9</v>
      </c>
      <c r="JD27" s="7">
        <v>10</v>
      </c>
      <c r="JE27" s="7">
        <v>1</v>
      </c>
      <c r="JF27" s="7"/>
      <c r="JG27" s="7">
        <v>1</v>
      </c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>
        <f t="shared" ref="PB27:PB59" si="704">SUM(PC27:PS27)</f>
        <v>75</v>
      </c>
      <c r="PC27" s="7">
        <v>75</v>
      </c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>
        <v>0</v>
      </c>
      <c r="PU27" s="7">
        <v>24</v>
      </c>
      <c r="PV27" s="7">
        <f t="shared" ref="PV27:PV59" si="705">SUM(PW27:XJ27)</f>
        <v>716</v>
      </c>
      <c r="PW27" s="7">
        <v>266</v>
      </c>
      <c r="PX27" s="7"/>
      <c r="PY27" s="7">
        <v>346</v>
      </c>
      <c r="PZ27" s="7"/>
      <c r="QA27" s="7">
        <v>80</v>
      </c>
      <c r="QB27" s="7"/>
      <c r="QC27" s="7"/>
      <c r="QD27" s="7"/>
      <c r="QE27" s="7">
        <v>4</v>
      </c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>
        <v>10</v>
      </c>
      <c r="RM27" s="7">
        <v>9</v>
      </c>
      <c r="RN27" s="7"/>
      <c r="RO27" s="7"/>
      <c r="RP27" s="7">
        <v>1</v>
      </c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>
        <f t="shared" ref="XK27:XK59" si="706">SUM(XL27:YB27)</f>
        <v>75</v>
      </c>
      <c r="XL27" s="7">
        <v>75</v>
      </c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>
        <v>0</v>
      </c>
      <c r="YD27" s="7">
        <v>24</v>
      </c>
      <c r="YE27" s="7">
        <f t="shared" ref="YE27:YE28" si="707">SUM(YF27:AFS27)</f>
        <v>716</v>
      </c>
      <c r="YF27" s="7">
        <f t="shared" ref="YF27:YF28" si="708">ROUND((HN27*8+PW27*4)/12,1)</f>
        <v>266</v>
      </c>
      <c r="YG27" s="7">
        <f t="shared" si="680"/>
        <v>0</v>
      </c>
      <c r="YH27" s="7">
        <f t="shared" si="680"/>
        <v>346</v>
      </c>
      <c r="YI27" s="7">
        <f t="shared" si="680"/>
        <v>0</v>
      </c>
      <c r="YJ27" s="7">
        <f t="shared" si="680"/>
        <v>79.3</v>
      </c>
      <c r="YK27" s="7">
        <f t="shared" si="680"/>
        <v>0</v>
      </c>
      <c r="YL27" s="7">
        <f t="shared" si="680"/>
        <v>0.7</v>
      </c>
      <c r="YM27" s="7">
        <f t="shared" si="680"/>
        <v>0</v>
      </c>
      <c r="YN27" s="7">
        <f t="shared" si="680"/>
        <v>3.3</v>
      </c>
      <c r="YO27" s="7">
        <f t="shared" si="680"/>
        <v>0</v>
      </c>
      <c r="YP27" s="7">
        <f t="shared" si="680"/>
        <v>0</v>
      </c>
      <c r="YQ27" s="7">
        <f t="shared" si="680"/>
        <v>0</v>
      </c>
      <c r="YR27" s="7">
        <f t="shared" si="680"/>
        <v>0</v>
      </c>
      <c r="YS27" s="7">
        <f t="shared" si="680"/>
        <v>0</v>
      </c>
      <c r="YT27" s="7">
        <f t="shared" si="680"/>
        <v>0</v>
      </c>
      <c r="YU27" s="7">
        <f t="shared" si="680"/>
        <v>0</v>
      </c>
      <c r="YV27" s="7">
        <f t="shared" si="680"/>
        <v>0</v>
      </c>
      <c r="YW27" s="7">
        <f t="shared" si="680"/>
        <v>0</v>
      </c>
      <c r="YX27" s="7">
        <f t="shared" si="680"/>
        <v>0</v>
      </c>
      <c r="YY27" s="7">
        <f t="shared" si="680"/>
        <v>0</v>
      </c>
      <c r="YZ27" s="7">
        <f t="shared" si="680"/>
        <v>0</v>
      </c>
      <c r="ZA27" s="7">
        <f t="shared" si="680"/>
        <v>0</v>
      </c>
      <c r="ZB27" s="7">
        <f t="shared" si="680"/>
        <v>0</v>
      </c>
      <c r="ZC27" s="7">
        <f t="shared" si="680"/>
        <v>0</v>
      </c>
      <c r="ZD27" s="7">
        <f t="shared" si="680"/>
        <v>0</v>
      </c>
      <c r="ZE27" s="7">
        <f t="shared" si="680"/>
        <v>0</v>
      </c>
      <c r="ZF27" s="7">
        <f t="shared" si="680"/>
        <v>0</v>
      </c>
      <c r="ZG27" s="7">
        <f t="shared" si="680"/>
        <v>0</v>
      </c>
      <c r="ZH27" s="7">
        <f t="shared" si="680"/>
        <v>0</v>
      </c>
      <c r="ZI27" s="7">
        <f t="shared" si="680"/>
        <v>0</v>
      </c>
      <c r="ZJ27" s="7">
        <f t="shared" si="680"/>
        <v>0</v>
      </c>
      <c r="ZK27" s="7">
        <f t="shared" si="680"/>
        <v>0</v>
      </c>
      <c r="ZL27" s="7">
        <f t="shared" si="680"/>
        <v>0</v>
      </c>
      <c r="ZM27" s="7">
        <f t="shared" si="680"/>
        <v>0</v>
      </c>
      <c r="ZN27" s="7">
        <f t="shared" si="680"/>
        <v>0</v>
      </c>
      <c r="ZO27" s="7">
        <f t="shared" si="680"/>
        <v>0</v>
      </c>
      <c r="ZP27" s="7">
        <f t="shared" si="680"/>
        <v>0</v>
      </c>
      <c r="ZQ27" s="7">
        <f t="shared" si="680"/>
        <v>0</v>
      </c>
      <c r="ZR27" s="7">
        <f t="shared" si="680"/>
        <v>0</v>
      </c>
      <c r="ZS27" s="7">
        <f t="shared" si="680"/>
        <v>0</v>
      </c>
      <c r="ZT27" s="7">
        <f t="shared" si="680"/>
        <v>0</v>
      </c>
      <c r="ZU27" s="7">
        <f t="shared" si="680"/>
        <v>9.3000000000000007</v>
      </c>
      <c r="ZV27" s="7">
        <f t="shared" si="680"/>
        <v>9.6999999999999993</v>
      </c>
      <c r="ZW27" s="7">
        <f t="shared" si="680"/>
        <v>0.7</v>
      </c>
      <c r="ZX27" s="7">
        <f t="shared" si="680"/>
        <v>0</v>
      </c>
      <c r="ZY27" s="7">
        <f t="shared" si="680"/>
        <v>1</v>
      </c>
      <c r="ZZ27" s="7">
        <f t="shared" si="680"/>
        <v>0</v>
      </c>
      <c r="AAA27" s="7">
        <f t="shared" si="680"/>
        <v>0</v>
      </c>
      <c r="AAB27" s="7">
        <f t="shared" si="680"/>
        <v>0</v>
      </c>
      <c r="AAC27" s="7">
        <f t="shared" si="680"/>
        <v>0</v>
      </c>
      <c r="AAD27" s="7">
        <f t="shared" si="680"/>
        <v>0</v>
      </c>
      <c r="AAE27" s="7">
        <f t="shared" si="680"/>
        <v>0</v>
      </c>
      <c r="AAF27" s="7">
        <f t="shared" si="680"/>
        <v>0</v>
      </c>
      <c r="AAG27" s="7">
        <f t="shared" si="680"/>
        <v>0</v>
      </c>
      <c r="AAH27" s="7">
        <f t="shared" si="680"/>
        <v>0</v>
      </c>
      <c r="AAI27" s="7">
        <f t="shared" si="680"/>
        <v>0</v>
      </c>
      <c r="AAJ27" s="7">
        <f t="shared" si="680"/>
        <v>0</v>
      </c>
      <c r="AAK27" s="7">
        <f t="shared" si="680"/>
        <v>0</v>
      </c>
      <c r="AAL27" s="7">
        <f t="shared" si="680"/>
        <v>0</v>
      </c>
      <c r="AAM27" s="7">
        <f t="shared" si="680"/>
        <v>0</v>
      </c>
      <c r="AAN27" s="7">
        <f t="shared" si="680"/>
        <v>0</v>
      </c>
      <c r="AAO27" s="7">
        <f t="shared" si="680"/>
        <v>0</v>
      </c>
      <c r="AAP27" s="7">
        <f t="shared" si="680"/>
        <v>0</v>
      </c>
      <c r="AAQ27" s="7">
        <f t="shared" si="680"/>
        <v>0</v>
      </c>
      <c r="AAR27" s="7">
        <f t="shared" si="680"/>
        <v>0</v>
      </c>
      <c r="AAS27" s="7">
        <f t="shared" si="681"/>
        <v>0</v>
      </c>
      <c r="AAT27" s="7">
        <f t="shared" si="681"/>
        <v>0</v>
      </c>
      <c r="AAU27" s="7">
        <f t="shared" si="681"/>
        <v>0</v>
      </c>
      <c r="AAV27" s="7">
        <f t="shared" si="681"/>
        <v>0</v>
      </c>
      <c r="AAW27" s="7">
        <f t="shared" si="681"/>
        <v>0</v>
      </c>
      <c r="AAX27" s="7">
        <f t="shared" si="681"/>
        <v>0</v>
      </c>
      <c r="AAY27" s="7">
        <f t="shared" si="681"/>
        <v>0</v>
      </c>
      <c r="AAZ27" s="7">
        <f t="shared" si="681"/>
        <v>0</v>
      </c>
      <c r="ABA27" s="7">
        <f t="shared" si="681"/>
        <v>0</v>
      </c>
      <c r="ABB27" s="7">
        <f t="shared" si="681"/>
        <v>0</v>
      </c>
      <c r="ABC27" s="7">
        <f t="shared" si="681"/>
        <v>0</v>
      </c>
      <c r="ABD27" s="7">
        <f t="shared" si="681"/>
        <v>0</v>
      </c>
      <c r="ABE27" s="7">
        <f t="shared" si="681"/>
        <v>0</v>
      </c>
      <c r="ABF27" s="7">
        <f t="shared" si="681"/>
        <v>0</v>
      </c>
      <c r="ABG27" s="7">
        <f t="shared" si="681"/>
        <v>0</v>
      </c>
      <c r="ABH27" s="7">
        <f t="shared" si="681"/>
        <v>0</v>
      </c>
      <c r="ABI27" s="7">
        <f t="shared" si="681"/>
        <v>0</v>
      </c>
      <c r="ABJ27" s="7">
        <f t="shared" si="681"/>
        <v>0</v>
      </c>
      <c r="ABK27" s="7">
        <f t="shared" si="681"/>
        <v>0</v>
      </c>
      <c r="ABL27" s="7">
        <f t="shared" si="681"/>
        <v>0</v>
      </c>
      <c r="ABM27" s="7">
        <f t="shared" si="681"/>
        <v>0</v>
      </c>
      <c r="ABN27" s="7">
        <f t="shared" si="681"/>
        <v>0</v>
      </c>
      <c r="ABO27" s="7">
        <f t="shared" si="681"/>
        <v>0</v>
      </c>
      <c r="ABP27" s="7">
        <f t="shared" si="681"/>
        <v>0</v>
      </c>
      <c r="ABQ27" s="7">
        <f t="shared" si="681"/>
        <v>0</v>
      </c>
      <c r="ABR27" s="7">
        <f t="shared" si="681"/>
        <v>0</v>
      </c>
      <c r="ABS27" s="7">
        <f t="shared" si="681"/>
        <v>0</v>
      </c>
      <c r="ABT27" s="7">
        <f t="shared" si="681"/>
        <v>0</v>
      </c>
      <c r="ABU27" s="7">
        <f t="shared" si="681"/>
        <v>0</v>
      </c>
      <c r="ABV27" s="7">
        <f t="shared" si="681"/>
        <v>0</v>
      </c>
      <c r="ABW27" s="7">
        <f t="shared" si="681"/>
        <v>0</v>
      </c>
      <c r="ABX27" s="7">
        <f t="shared" si="681"/>
        <v>0</v>
      </c>
      <c r="ABY27" s="7">
        <f t="shared" si="681"/>
        <v>0</v>
      </c>
      <c r="ABZ27" s="7">
        <f t="shared" si="681"/>
        <v>0</v>
      </c>
      <c r="ACA27" s="7">
        <f t="shared" si="681"/>
        <v>0</v>
      </c>
      <c r="ACB27" s="7">
        <f t="shared" si="681"/>
        <v>0</v>
      </c>
      <c r="ACC27" s="7">
        <f t="shared" si="681"/>
        <v>0</v>
      </c>
      <c r="ACD27" s="7">
        <f t="shared" si="681"/>
        <v>0</v>
      </c>
      <c r="ACE27" s="7">
        <f t="shared" si="681"/>
        <v>0</v>
      </c>
      <c r="ACF27" s="7">
        <f t="shared" si="681"/>
        <v>0</v>
      </c>
      <c r="ACG27" s="7">
        <f t="shared" si="681"/>
        <v>0</v>
      </c>
      <c r="ACH27" s="7">
        <f t="shared" si="681"/>
        <v>0</v>
      </c>
      <c r="ACI27" s="7">
        <f t="shared" si="681"/>
        <v>0</v>
      </c>
      <c r="ACJ27" s="7">
        <f t="shared" si="681"/>
        <v>0</v>
      </c>
      <c r="ACK27" s="7">
        <f t="shared" si="681"/>
        <v>0</v>
      </c>
      <c r="ACL27" s="7">
        <f t="shared" si="681"/>
        <v>0</v>
      </c>
      <c r="ACM27" s="7">
        <f t="shared" si="681"/>
        <v>0</v>
      </c>
      <c r="ACN27" s="7">
        <f t="shared" si="681"/>
        <v>0</v>
      </c>
      <c r="ACO27" s="7">
        <f t="shared" si="681"/>
        <v>0</v>
      </c>
      <c r="ACP27" s="7">
        <f t="shared" si="681"/>
        <v>0</v>
      </c>
      <c r="ACQ27" s="7">
        <f t="shared" si="681"/>
        <v>0</v>
      </c>
      <c r="ACR27" s="7">
        <f t="shared" si="681"/>
        <v>0</v>
      </c>
      <c r="ACS27" s="7">
        <f t="shared" si="681"/>
        <v>0</v>
      </c>
      <c r="ACT27" s="7">
        <f t="shared" si="681"/>
        <v>0</v>
      </c>
      <c r="ACU27" s="7">
        <f t="shared" si="681"/>
        <v>0</v>
      </c>
      <c r="ACV27" s="7">
        <f t="shared" si="681"/>
        <v>0</v>
      </c>
      <c r="ACW27" s="7">
        <f t="shared" si="681"/>
        <v>0</v>
      </c>
      <c r="ACX27" s="7">
        <f t="shared" si="681"/>
        <v>0</v>
      </c>
      <c r="ACY27" s="7">
        <f t="shared" si="681"/>
        <v>0</v>
      </c>
      <c r="ACZ27" s="7">
        <f t="shared" si="681"/>
        <v>0</v>
      </c>
      <c r="ADA27" s="7">
        <f t="shared" si="681"/>
        <v>0</v>
      </c>
      <c r="ADB27" s="7">
        <f t="shared" si="681"/>
        <v>0</v>
      </c>
      <c r="ADC27" s="7">
        <f t="shared" si="681"/>
        <v>0</v>
      </c>
      <c r="ADD27" s="7">
        <f t="shared" si="681"/>
        <v>0</v>
      </c>
      <c r="ADE27" s="7">
        <f t="shared" si="682"/>
        <v>0</v>
      </c>
      <c r="ADF27" s="7">
        <f t="shared" si="682"/>
        <v>0</v>
      </c>
      <c r="ADG27" s="7">
        <f t="shared" si="682"/>
        <v>0</v>
      </c>
      <c r="ADH27" s="7">
        <f t="shared" si="682"/>
        <v>0</v>
      </c>
      <c r="ADI27" s="7">
        <f t="shared" si="682"/>
        <v>0</v>
      </c>
      <c r="ADJ27" s="7">
        <f t="shared" si="682"/>
        <v>0</v>
      </c>
      <c r="ADK27" s="7">
        <f t="shared" si="682"/>
        <v>0</v>
      </c>
      <c r="ADL27" s="7">
        <f t="shared" si="682"/>
        <v>0</v>
      </c>
      <c r="ADM27" s="7">
        <f t="shared" si="682"/>
        <v>0</v>
      </c>
      <c r="ADN27" s="7">
        <f t="shared" si="682"/>
        <v>0</v>
      </c>
      <c r="ADO27" s="7">
        <f t="shared" si="682"/>
        <v>0</v>
      </c>
      <c r="ADP27" s="7">
        <f t="shared" si="682"/>
        <v>0</v>
      </c>
      <c r="ADQ27" s="7">
        <f t="shared" si="682"/>
        <v>0</v>
      </c>
      <c r="ADR27" s="7">
        <f t="shared" si="682"/>
        <v>0</v>
      </c>
      <c r="ADS27" s="7">
        <f t="shared" si="682"/>
        <v>0</v>
      </c>
      <c r="ADT27" s="7">
        <f t="shared" si="682"/>
        <v>0</v>
      </c>
      <c r="ADU27" s="7">
        <f t="shared" si="682"/>
        <v>0</v>
      </c>
      <c r="ADV27" s="7">
        <f t="shared" si="682"/>
        <v>0</v>
      </c>
      <c r="ADW27" s="7">
        <f t="shared" si="682"/>
        <v>0</v>
      </c>
      <c r="ADX27" s="7">
        <f t="shared" si="682"/>
        <v>0</v>
      </c>
      <c r="ADY27" s="7">
        <f t="shared" si="682"/>
        <v>0</v>
      </c>
      <c r="ADZ27" s="7">
        <f t="shared" si="682"/>
        <v>0</v>
      </c>
      <c r="AEA27" s="7">
        <f t="shared" si="682"/>
        <v>0</v>
      </c>
      <c r="AEB27" s="7">
        <f t="shared" si="682"/>
        <v>0</v>
      </c>
      <c r="AEC27" s="7">
        <f t="shared" si="682"/>
        <v>0</v>
      </c>
      <c r="AED27" s="7">
        <f t="shared" si="682"/>
        <v>0</v>
      </c>
      <c r="AEE27" s="7">
        <f t="shared" si="682"/>
        <v>0</v>
      </c>
      <c r="AEF27" s="7">
        <f t="shared" si="682"/>
        <v>0</v>
      </c>
      <c r="AEG27" s="7">
        <f t="shared" si="682"/>
        <v>0</v>
      </c>
      <c r="AEH27" s="7">
        <f t="shared" si="682"/>
        <v>0</v>
      </c>
      <c r="AEI27" s="7">
        <f t="shared" si="682"/>
        <v>0</v>
      </c>
      <c r="AEJ27" s="7">
        <f t="shared" si="682"/>
        <v>0</v>
      </c>
      <c r="AEK27" s="7">
        <f t="shared" si="682"/>
        <v>0</v>
      </c>
      <c r="AEL27" s="7">
        <f t="shared" si="682"/>
        <v>0</v>
      </c>
      <c r="AEM27" s="7">
        <f t="shared" si="682"/>
        <v>0</v>
      </c>
      <c r="AEN27" s="7">
        <f t="shared" si="682"/>
        <v>0</v>
      </c>
      <c r="AEO27" s="7">
        <f t="shared" si="682"/>
        <v>0</v>
      </c>
      <c r="AEP27" s="7">
        <f t="shared" si="682"/>
        <v>0</v>
      </c>
      <c r="AEQ27" s="7">
        <f t="shared" si="682"/>
        <v>0</v>
      </c>
      <c r="AER27" s="7">
        <f t="shared" si="682"/>
        <v>0</v>
      </c>
      <c r="AES27" s="7">
        <f t="shared" si="682"/>
        <v>0</v>
      </c>
      <c r="AET27" s="7">
        <f t="shared" si="682"/>
        <v>0</v>
      </c>
      <c r="AEU27" s="7">
        <f t="shared" si="682"/>
        <v>0</v>
      </c>
      <c r="AEV27" s="7">
        <f t="shared" si="682"/>
        <v>0</v>
      </c>
      <c r="AEW27" s="7">
        <f t="shared" si="682"/>
        <v>0</v>
      </c>
      <c r="AEX27" s="7">
        <f t="shared" si="682"/>
        <v>0</v>
      </c>
      <c r="AEY27" s="7">
        <f t="shared" si="682"/>
        <v>0</v>
      </c>
      <c r="AEZ27" s="7">
        <f t="shared" si="682"/>
        <v>0</v>
      </c>
      <c r="AFA27" s="7">
        <f t="shared" si="682"/>
        <v>0</v>
      </c>
      <c r="AFB27" s="7">
        <f t="shared" si="682"/>
        <v>0</v>
      </c>
      <c r="AFC27" s="7">
        <f t="shared" si="682"/>
        <v>0</v>
      </c>
      <c r="AFD27" s="7">
        <f t="shared" si="682"/>
        <v>0</v>
      </c>
      <c r="AFE27" s="7">
        <f t="shared" si="682"/>
        <v>0</v>
      </c>
      <c r="AFF27" s="7">
        <f t="shared" si="682"/>
        <v>0</v>
      </c>
      <c r="AFG27" s="7">
        <f t="shared" si="682"/>
        <v>0</v>
      </c>
      <c r="AFH27" s="7">
        <f t="shared" si="682"/>
        <v>0</v>
      </c>
      <c r="AFI27" s="7">
        <f t="shared" si="682"/>
        <v>0</v>
      </c>
      <c r="AFJ27" s="7">
        <f t="shared" si="682"/>
        <v>0</v>
      </c>
      <c r="AFK27" s="7">
        <f t="shared" si="682"/>
        <v>0</v>
      </c>
      <c r="AFL27" s="7">
        <f t="shared" si="682"/>
        <v>0</v>
      </c>
      <c r="AFM27" s="7">
        <f t="shared" si="682"/>
        <v>0</v>
      </c>
      <c r="AFN27" s="7">
        <f t="shared" si="682"/>
        <v>0</v>
      </c>
      <c r="AFO27" s="7">
        <f t="shared" si="682"/>
        <v>0</v>
      </c>
      <c r="AFP27" s="7">
        <f t="shared" si="682"/>
        <v>0</v>
      </c>
      <c r="AFQ27" s="7">
        <f t="shared" si="683"/>
        <v>0</v>
      </c>
      <c r="AFR27" s="7">
        <f t="shared" si="683"/>
        <v>0</v>
      </c>
      <c r="AFS27" s="7">
        <f t="shared" si="683"/>
        <v>0</v>
      </c>
      <c r="AFT27" s="7">
        <f t="shared" ref="AFT27:AFT28" si="709">SUM(AFU27:AGK27)</f>
        <v>75</v>
      </c>
      <c r="AFU27" s="7">
        <f t="shared" si="683"/>
        <v>75</v>
      </c>
      <c r="AFV27" s="7">
        <f t="shared" si="684"/>
        <v>0</v>
      </c>
      <c r="AFW27" s="7">
        <f t="shared" si="685"/>
        <v>0</v>
      </c>
      <c r="AFX27" s="7">
        <f t="shared" si="686"/>
        <v>0</v>
      </c>
      <c r="AFY27" s="7">
        <f t="shared" si="687"/>
        <v>0</v>
      </c>
      <c r="AFZ27" s="7">
        <f t="shared" si="688"/>
        <v>0</v>
      </c>
      <c r="AGA27" s="7">
        <f t="shared" si="689"/>
        <v>0</v>
      </c>
      <c r="AGB27" s="7">
        <f t="shared" si="690"/>
        <v>0</v>
      </c>
      <c r="AGC27" s="7">
        <f t="shared" si="691"/>
        <v>0</v>
      </c>
      <c r="AGD27" s="7">
        <f t="shared" si="692"/>
        <v>0</v>
      </c>
      <c r="AGE27" s="7">
        <f t="shared" si="693"/>
        <v>0</v>
      </c>
      <c r="AGF27" s="7">
        <f t="shared" si="694"/>
        <v>0</v>
      </c>
      <c r="AGG27" s="7">
        <f t="shared" si="695"/>
        <v>0</v>
      </c>
      <c r="AGH27" s="7">
        <f t="shared" si="696"/>
        <v>0</v>
      </c>
      <c r="AGI27" s="7">
        <f t="shared" si="697"/>
        <v>0</v>
      </c>
      <c r="AGJ27" s="7">
        <f t="shared" si="698"/>
        <v>0</v>
      </c>
      <c r="AGK27" s="7">
        <f t="shared" si="699"/>
        <v>0</v>
      </c>
      <c r="AGL27" s="7">
        <f t="shared" si="700"/>
        <v>0</v>
      </c>
      <c r="AGM27" s="7">
        <f t="shared" ref="AGM27:AGM28" si="710">ROUND((PU27*8+YD27*4)/12,1)</f>
        <v>24</v>
      </c>
    </row>
    <row r="28" spans="1:871" s="5" customFormat="1" ht="63" x14ac:dyDescent="0.25">
      <c r="A28" s="6" t="s">
        <v>10</v>
      </c>
      <c r="B28" s="26" t="s">
        <v>94</v>
      </c>
      <c r="C28" s="25" t="s">
        <v>157</v>
      </c>
      <c r="D28" s="7">
        <f t="shared" si="701"/>
        <v>1156</v>
      </c>
      <c r="E28" s="7">
        <f>130+370</f>
        <v>500</v>
      </c>
      <c r="F28" s="7"/>
      <c r="G28" s="7">
        <v>538</v>
      </c>
      <c r="H28" s="7"/>
      <c r="I28" s="7">
        <f>50+47</f>
        <v>97</v>
      </c>
      <c r="J28" s="7"/>
      <c r="K28" s="7"/>
      <c r="L28" s="7"/>
      <c r="M28" s="7">
        <v>4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>
        <v>1</v>
      </c>
      <c r="AJ28" s="7"/>
      <c r="AK28" s="7"/>
      <c r="AL28" s="7"/>
      <c r="AM28" s="7"/>
      <c r="AN28" s="7"/>
      <c r="AO28" s="7"/>
      <c r="AP28" s="7"/>
      <c r="AQ28" s="7"/>
      <c r="AR28" s="7">
        <v>2</v>
      </c>
      <c r="AS28" s="7"/>
      <c r="AT28" s="7">
        <v>1</v>
      </c>
      <c r="AU28" s="7">
        <v>8</v>
      </c>
      <c r="AV28" s="7"/>
      <c r="AW28" s="7"/>
      <c r="AX28" s="7">
        <v>4</v>
      </c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1</v>
      </c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>
        <f t="shared" si="702"/>
        <v>25</v>
      </c>
      <c r="GT28" s="7">
        <v>25</v>
      </c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>
        <v>3</v>
      </c>
      <c r="HL28" s="7">
        <v>40</v>
      </c>
      <c r="HM28" s="7">
        <f t="shared" si="703"/>
        <v>1153</v>
      </c>
      <c r="HN28" s="7">
        <f>130+370</f>
        <v>500</v>
      </c>
      <c r="HO28" s="7"/>
      <c r="HP28" s="7">
        <v>539</v>
      </c>
      <c r="HQ28" s="7"/>
      <c r="HR28" s="7">
        <f>50+47</f>
        <v>97</v>
      </c>
      <c r="HS28" s="7"/>
      <c r="HT28" s="7"/>
      <c r="HU28" s="7"/>
      <c r="HV28" s="7">
        <v>4</v>
      </c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>
        <v>1</v>
      </c>
      <c r="IS28" s="7"/>
      <c r="IT28" s="7"/>
      <c r="IU28" s="7"/>
      <c r="IV28" s="7"/>
      <c r="IW28" s="7"/>
      <c r="IX28" s="7"/>
      <c r="IY28" s="7"/>
      <c r="IZ28" s="7"/>
      <c r="JA28" s="7">
        <v>2</v>
      </c>
      <c r="JB28" s="7"/>
      <c r="JC28" s="7">
        <v>1</v>
      </c>
      <c r="JD28" s="7">
        <v>4</v>
      </c>
      <c r="JE28" s="7"/>
      <c r="JF28" s="7"/>
      <c r="JG28" s="7">
        <v>4</v>
      </c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>
        <v>1</v>
      </c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>
        <f t="shared" si="704"/>
        <v>25</v>
      </c>
      <c r="PC28" s="7">
        <v>25</v>
      </c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>
        <v>2</v>
      </c>
      <c r="PU28" s="7">
        <v>40</v>
      </c>
      <c r="PV28" s="7">
        <f t="shared" si="705"/>
        <v>1180</v>
      </c>
      <c r="PW28" s="7">
        <f>130+380</f>
        <v>510</v>
      </c>
      <c r="PX28" s="7"/>
      <c r="PY28" s="7">
        <v>551</v>
      </c>
      <c r="PZ28" s="7"/>
      <c r="QA28" s="7">
        <v>100</v>
      </c>
      <c r="QB28" s="7"/>
      <c r="QC28" s="7"/>
      <c r="QD28" s="7"/>
      <c r="QE28" s="7">
        <v>4</v>
      </c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>
        <v>1</v>
      </c>
      <c r="RB28" s="7"/>
      <c r="RC28" s="7"/>
      <c r="RD28" s="7"/>
      <c r="RE28" s="7"/>
      <c r="RF28" s="7"/>
      <c r="RG28" s="7"/>
      <c r="RH28" s="7"/>
      <c r="RI28" s="7"/>
      <c r="RJ28" s="7">
        <v>1</v>
      </c>
      <c r="RK28" s="7"/>
      <c r="RL28" s="7">
        <v>1</v>
      </c>
      <c r="RM28" s="7">
        <v>8</v>
      </c>
      <c r="RN28" s="7"/>
      <c r="RO28" s="7"/>
      <c r="RP28" s="7">
        <v>4</v>
      </c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>
        <f t="shared" si="706"/>
        <v>25</v>
      </c>
      <c r="XL28" s="7">
        <v>25</v>
      </c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>
        <v>2</v>
      </c>
      <c r="YD28" s="7">
        <v>40</v>
      </c>
      <c r="YE28" s="7">
        <f t="shared" si="707"/>
        <v>1162</v>
      </c>
      <c r="YF28" s="7">
        <f t="shared" si="708"/>
        <v>503.3</v>
      </c>
      <c r="YG28" s="7">
        <f t="shared" si="680"/>
        <v>0</v>
      </c>
      <c r="YH28" s="7">
        <f t="shared" si="680"/>
        <v>543</v>
      </c>
      <c r="YI28" s="7">
        <f t="shared" si="680"/>
        <v>0</v>
      </c>
      <c r="YJ28" s="7">
        <f t="shared" si="680"/>
        <v>98</v>
      </c>
      <c r="YK28" s="7">
        <f t="shared" si="680"/>
        <v>0</v>
      </c>
      <c r="YL28" s="7">
        <f t="shared" si="680"/>
        <v>0</v>
      </c>
      <c r="YM28" s="7">
        <f t="shared" si="680"/>
        <v>0</v>
      </c>
      <c r="YN28" s="7">
        <f t="shared" si="680"/>
        <v>4</v>
      </c>
      <c r="YO28" s="7">
        <f t="shared" si="680"/>
        <v>0</v>
      </c>
      <c r="YP28" s="7">
        <f t="shared" si="680"/>
        <v>0</v>
      </c>
      <c r="YQ28" s="7">
        <f t="shared" si="680"/>
        <v>0</v>
      </c>
      <c r="YR28" s="7">
        <f t="shared" si="680"/>
        <v>0</v>
      </c>
      <c r="YS28" s="7">
        <f t="shared" si="680"/>
        <v>0</v>
      </c>
      <c r="YT28" s="7">
        <f t="shared" si="680"/>
        <v>0</v>
      </c>
      <c r="YU28" s="7">
        <f t="shared" si="680"/>
        <v>0</v>
      </c>
      <c r="YV28" s="7">
        <f t="shared" si="680"/>
        <v>0</v>
      </c>
      <c r="YW28" s="7">
        <f t="shared" si="680"/>
        <v>0</v>
      </c>
      <c r="YX28" s="7">
        <f t="shared" si="680"/>
        <v>0</v>
      </c>
      <c r="YY28" s="7">
        <f t="shared" si="680"/>
        <v>0</v>
      </c>
      <c r="YZ28" s="7">
        <f t="shared" si="680"/>
        <v>0</v>
      </c>
      <c r="ZA28" s="7">
        <f t="shared" si="680"/>
        <v>0</v>
      </c>
      <c r="ZB28" s="7">
        <f t="shared" si="680"/>
        <v>0</v>
      </c>
      <c r="ZC28" s="7">
        <f t="shared" si="680"/>
        <v>0</v>
      </c>
      <c r="ZD28" s="7">
        <f t="shared" si="680"/>
        <v>0</v>
      </c>
      <c r="ZE28" s="7">
        <f t="shared" si="680"/>
        <v>0</v>
      </c>
      <c r="ZF28" s="7">
        <f t="shared" si="680"/>
        <v>0</v>
      </c>
      <c r="ZG28" s="7">
        <f t="shared" si="680"/>
        <v>0</v>
      </c>
      <c r="ZH28" s="7">
        <f t="shared" si="680"/>
        <v>0</v>
      </c>
      <c r="ZI28" s="7">
        <f t="shared" si="680"/>
        <v>0</v>
      </c>
      <c r="ZJ28" s="7">
        <f t="shared" si="680"/>
        <v>1</v>
      </c>
      <c r="ZK28" s="7">
        <f t="shared" si="680"/>
        <v>0</v>
      </c>
      <c r="ZL28" s="7">
        <f t="shared" si="680"/>
        <v>0</v>
      </c>
      <c r="ZM28" s="7">
        <f t="shared" si="680"/>
        <v>0</v>
      </c>
      <c r="ZN28" s="7">
        <f t="shared" si="680"/>
        <v>0</v>
      </c>
      <c r="ZO28" s="7">
        <f t="shared" si="680"/>
        <v>0</v>
      </c>
      <c r="ZP28" s="7">
        <f t="shared" si="680"/>
        <v>0</v>
      </c>
      <c r="ZQ28" s="7">
        <f t="shared" si="680"/>
        <v>0</v>
      </c>
      <c r="ZR28" s="7">
        <f t="shared" si="680"/>
        <v>0</v>
      </c>
      <c r="ZS28" s="7">
        <f t="shared" si="680"/>
        <v>1.7</v>
      </c>
      <c r="ZT28" s="7">
        <f t="shared" si="680"/>
        <v>0</v>
      </c>
      <c r="ZU28" s="7">
        <f t="shared" si="680"/>
        <v>1</v>
      </c>
      <c r="ZV28" s="7">
        <f t="shared" si="680"/>
        <v>5.3</v>
      </c>
      <c r="ZW28" s="7">
        <f t="shared" si="680"/>
        <v>0</v>
      </c>
      <c r="ZX28" s="7">
        <f t="shared" si="680"/>
        <v>0</v>
      </c>
      <c r="ZY28" s="7">
        <f t="shared" si="680"/>
        <v>4</v>
      </c>
      <c r="ZZ28" s="7">
        <f t="shared" si="680"/>
        <v>0</v>
      </c>
      <c r="AAA28" s="7">
        <f t="shared" si="680"/>
        <v>0</v>
      </c>
      <c r="AAB28" s="7">
        <f t="shared" si="680"/>
        <v>0</v>
      </c>
      <c r="AAC28" s="7">
        <f t="shared" si="680"/>
        <v>0</v>
      </c>
      <c r="AAD28" s="7">
        <f t="shared" si="680"/>
        <v>0</v>
      </c>
      <c r="AAE28" s="7">
        <f t="shared" si="680"/>
        <v>0</v>
      </c>
      <c r="AAF28" s="7">
        <f t="shared" si="680"/>
        <v>0</v>
      </c>
      <c r="AAG28" s="7">
        <f t="shared" si="680"/>
        <v>0</v>
      </c>
      <c r="AAH28" s="7">
        <f t="shared" si="680"/>
        <v>0</v>
      </c>
      <c r="AAI28" s="7">
        <f t="shared" si="680"/>
        <v>0</v>
      </c>
      <c r="AAJ28" s="7">
        <f t="shared" si="680"/>
        <v>0.7</v>
      </c>
      <c r="AAK28" s="7">
        <f t="shared" si="680"/>
        <v>0</v>
      </c>
      <c r="AAL28" s="7">
        <f t="shared" si="680"/>
        <v>0</v>
      </c>
      <c r="AAM28" s="7">
        <f t="shared" si="680"/>
        <v>0</v>
      </c>
      <c r="AAN28" s="7">
        <f t="shared" si="680"/>
        <v>0</v>
      </c>
      <c r="AAO28" s="7">
        <f t="shared" si="680"/>
        <v>0</v>
      </c>
      <c r="AAP28" s="7">
        <f t="shared" si="680"/>
        <v>0</v>
      </c>
      <c r="AAQ28" s="7">
        <f t="shared" si="680"/>
        <v>0</v>
      </c>
      <c r="AAR28" s="7">
        <f t="shared" si="680"/>
        <v>0</v>
      </c>
      <c r="AAS28" s="7">
        <f t="shared" si="681"/>
        <v>0</v>
      </c>
      <c r="AAT28" s="7">
        <f t="shared" si="681"/>
        <v>0</v>
      </c>
      <c r="AAU28" s="7">
        <f t="shared" si="681"/>
        <v>0</v>
      </c>
      <c r="AAV28" s="7">
        <f t="shared" si="681"/>
        <v>0</v>
      </c>
      <c r="AAW28" s="7">
        <f t="shared" si="681"/>
        <v>0</v>
      </c>
      <c r="AAX28" s="7">
        <f t="shared" si="681"/>
        <v>0</v>
      </c>
      <c r="AAY28" s="7">
        <f t="shared" si="681"/>
        <v>0</v>
      </c>
      <c r="AAZ28" s="7">
        <f t="shared" si="681"/>
        <v>0</v>
      </c>
      <c r="ABA28" s="7">
        <f t="shared" si="681"/>
        <v>0</v>
      </c>
      <c r="ABB28" s="7">
        <f t="shared" si="681"/>
        <v>0</v>
      </c>
      <c r="ABC28" s="7">
        <f t="shared" si="681"/>
        <v>0</v>
      </c>
      <c r="ABD28" s="7">
        <f t="shared" si="681"/>
        <v>0</v>
      </c>
      <c r="ABE28" s="7">
        <f t="shared" si="681"/>
        <v>0</v>
      </c>
      <c r="ABF28" s="7">
        <f t="shared" si="681"/>
        <v>0</v>
      </c>
      <c r="ABG28" s="7">
        <f t="shared" si="681"/>
        <v>0</v>
      </c>
      <c r="ABH28" s="7">
        <f t="shared" si="681"/>
        <v>0</v>
      </c>
      <c r="ABI28" s="7">
        <f t="shared" si="681"/>
        <v>0</v>
      </c>
      <c r="ABJ28" s="7">
        <f t="shared" si="681"/>
        <v>0</v>
      </c>
      <c r="ABK28" s="7">
        <f t="shared" si="681"/>
        <v>0</v>
      </c>
      <c r="ABL28" s="7">
        <f t="shared" si="681"/>
        <v>0</v>
      </c>
      <c r="ABM28" s="7">
        <f t="shared" si="681"/>
        <v>0</v>
      </c>
      <c r="ABN28" s="7">
        <f t="shared" si="681"/>
        <v>0</v>
      </c>
      <c r="ABO28" s="7">
        <f t="shared" si="681"/>
        <v>0</v>
      </c>
      <c r="ABP28" s="7">
        <f t="shared" si="681"/>
        <v>0</v>
      </c>
      <c r="ABQ28" s="7">
        <f t="shared" si="681"/>
        <v>0</v>
      </c>
      <c r="ABR28" s="7">
        <f t="shared" si="681"/>
        <v>0</v>
      </c>
      <c r="ABS28" s="7">
        <f t="shared" si="681"/>
        <v>0</v>
      </c>
      <c r="ABT28" s="7">
        <f t="shared" si="681"/>
        <v>0</v>
      </c>
      <c r="ABU28" s="7">
        <f t="shared" si="681"/>
        <v>0</v>
      </c>
      <c r="ABV28" s="7">
        <f t="shared" si="681"/>
        <v>0</v>
      </c>
      <c r="ABW28" s="7">
        <f t="shared" si="681"/>
        <v>0</v>
      </c>
      <c r="ABX28" s="7">
        <f t="shared" si="681"/>
        <v>0</v>
      </c>
      <c r="ABY28" s="7">
        <f t="shared" si="681"/>
        <v>0</v>
      </c>
      <c r="ABZ28" s="7">
        <f t="shared" si="681"/>
        <v>0</v>
      </c>
      <c r="ACA28" s="7">
        <f t="shared" si="681"/>
        <v>0</v>
      </c>
      <c r="ACB28" s="7">
        <f t="shared" si="681"/>
        <v>0</v>
      </c>
      <c r="ACC28" s="7">
        <f t="shared" si="681"/>
        <v>0</v>
      </c>
      <c r="ACD28" s="7">
        <f t="shared" si="681"/>
        <v>0</v>
      </c>
      <c r="ACE28" s="7">
        <f t="shared" si="681"/>
        <v>0</v>
      </c>
      <c r="ACF28" s="7">
        <f t="shared" si="681"/>
        <v>0</v>
      </c>
      <c r="ACG28" s="7">
        <f t="shared" si="681"/>
        <v>0</v>
      </c>
      <c r="ACH28" s="7">
        <f t="shared" si="681"/>
        <v>0</v>
      </c>
      <c r="ACI28" s="7">
        <f t="shared" si="681"/>
        <v>0</v>
      </c>
      <c r="ACJ28" s="7">
        <f t="shared" si="681"/>
        <v>0</v>
      </c>
      <c r="ACK28" s="7">
        <f t="shared" si="681"/>
        <v>0</v>
      </c>
      <c r="ACL28" s="7">
        <f t="shared" si="681"/>
        <v>0</v>
      </c>
      <c r="ACM28" s="7">
        <f t="shared" si="681"/>
        <v>0</v>
      </c>
      <c r="ACN28" s="7">
        <f t="shared" si="681"/>
        <v>0</v>
      </c>
      <c r="ACO28" s="7">
        <f t="shared" si="681"/>
        <v>0</v>
      </c>
      <c r="ACP28" s="7">
        <f t="shared" si="681"/>
        <v>0</v>
      </c>
      <c r="ACQ28" s="7">
        <f t="shared" si="681"/>
        <v>0</v>
      </c>
      <c r="ACR28" s="7">
        <f t="shared" si="681"/>
        <v>0</v>
      </c>
      <c r="ACS28" s="7">
        <f t="shared" si="681"/>
        <v>0</v>
      </c>
      <c r="ACT28" s="7">
        <f t="shared" si="681"/>
        <v>0</v>
      </c>
      <c r="ACU28" s="7">
        <f t="shared" si="681"/>
        <v>0</v>
      </c>
      <c r="ACV28" s="7">
        <f t="shared" si="681"/>
        <v>0</v>
      </c>
      <c r="ACW28" s="7">
        <f t="shared" si="681"/>
        <v>0</v>
      </c>
      <c r="ACX28" s="7">
        <f t="shared" si="681"/>
        <v>0</v>
      </c>
      <c r="ACY28" s="7">
        <f t="shared" si="681"/>
        <v>0</v>
      </c>
      <c r="ACZ28" s="7">
        <f t="shared" si="681"/>
        <v>0</v>
      </c>
      <c r="ADA28" s="7">
        <f t="shared" si="681"/>
        <v>0</v>
      </c>
      <c r="ADB28" s="7">
        <f t="shared" si="681"/>
        <v>0</v>
      </c>
      <c r="ADC28" s="7">
        <f t="shared" si="681"/>
        <v>0</v>
      </c>
      <c r="ADD28" s="7">
        <f t="shared" si="681"/>
        <v>0</v>
      </c>
      <c r="ADE28" s="7">
        <f t="shared" si="682"/>
        <v>0</v>
      </c>
      <c r="ADF28" s="7">
        <f t="shared" si="682"/>
        <v>0</v>
      </c>
      <c r="ADG28" s="7">
        <f t="shared" si="682"/>
        <v>0</v>
      </c>
      <c r="ADH28" s="7">
        <f t="shared" si="682"/>
        <v>0</v>
      </c>
      <c r="ADI28" s="7">
        <f t="shared" si="682"/>
        <v>0</v>
      </c>
      <c r="ADJ28" s="7">
        <f t="shared" si="682"/>
        <v>0</v>
      </c>
      <c r="ADK28" s="7">
        <f t="shared" si="682"/>
        <v>0</v>
      </c>
      <c r="ADL28" s="7">
        <f t="shared" si="682"/>
        <v>0</v>
      </c>
      <c r="ADM28" s="7">
        <f t="shared" si="682"/>
        <v>0</v>
      </c>
      <c r="ADN28" s="7">
        <f t="shared" si="682"/>
        <v>0</v>
      </c>
      <c r="ADO28" s="7">
        <f t="shared" si="682"/>
        <v>0</v>
      </c>
      <c r="ADP28" s="7">
        <f t="shared" si="682"/>
        <v>0</v>
      </c>
      <c r="ADQ28" s="7">
        <f t="shared" si="682"/>
        <v>0</v>
      </c>
      <c r="ADR28" s="7">
        <f t="shared" si="682"/>
        <v>0</v>
      </c>
      <c r="ADS28" s="7">
        <f t="shared" si="682"/>
        <v>0</v>
      </c>
      <c r="ADT28" s="7">
        <f t="shared" si="682"/>
        <v>0</v>
      </c>
      <c r="ADU28" s="7">
        <f t="shared" si="682"/>
        <v>0</v>
      </c>
      <c r="ADV28" s="7">
        <f t="shared" si="682"/>
        <v>0</v>
      </c>
      <c r="ADW28" s="7">
        <f t="shared" si="682"/>
        <v>0</v>
      </c>
      <c r="ADX28" s="7">
        <f t="shared" si="682"/>
        <v>0</v>
      </c>
      <c r="ADY28" s="7">
        <f t="shared" si="682"/>
        <v>0</v>
      </c>
      <c r="ADZ28" s="7">
        <f t="shared" si="682"/>
        <v>0</v>
      </c>
      <c r="AEA28" s="7">
        <f t="shared" si="682"/>
        <v>0</v>
      </c>
      <c r="AEB28" s="7">
        <f t="shared" si="682"/>
        <v>0</v>
      </c>
      <c r="AEC28" s="7">
        <f t="shared" si="682"/>
        <v>0</v>
      </c>
      <c r="AED28" s="7">
        <f t="shared" si="682"/>
        <v>0</v>
      </c>
      <c r="AEE28" s="7">
        <f t="shared" si="682"/>
        <v>0</v>
      </c>
      <c r="AEF28" s="7">
        <f t="shared" si="682"/>
        <v>0</v>
      </c>
      <c r="AEG28" s="7">
        <f t="shared" si="682"/>
        <v>0</v>
      </c>
      <c r="AEH28" s="7">
        <f t="shared" si="682"/>
        <v>0</v>
      </c>
      <c r="AEI28" s="7">
        <f t="shared" si="682"/>
        <v>0</v>
      </c>
      <c r="AEJ28" s="7">
        <f t="shared" si="682"/>
        <v>0</v>
      </c>
      <c r="AEK28" s="7">
        <f t="shared" si="682"/>
        <v>0</v>
      </c>
      <c r="AEL28" s="7">
        <f t="shared" si="682"/>
        <v>0</v>
      </c>
      <c r="AEM28" s="7">
        <f t="shared" si="682"/>
        <v>0</v>
      </c>
      <c r="AEN28" s="7">
        <f t="shared" si="682"/>
        <v>0</v>
      </c>
      <c r="AEO28" s="7">
        <f t="shared" si="682"/>
        <v>0</v>
      </c>
      <c r="AEP28" s="7">
        <f t="shared" si="682"/>
        <v>0</v>
      </c>
      <c r="AEQ28" s="7">
        <f t="shared" si="682"/>
        <v>0</v>
      </c>
      <c r="AER28" s="7">
        <f t="shared" si="682"/>
        <v>0</v>
      </c>
      <c r="AES28" s="7">
        <f t="shared" si="682"/>
        <v>0</v>
      </c>
      <c r="AET28" s="7">
        <f t="shared" si="682"/>
        <v>0</v>
      </c>
      <c r="AEU28" s="7">
        <f t="shared" si="682"/>
        <v>0</v>
      </c>
      <c r="AEV28" s="7">
        <f t="shared" si="682"/>
        <v>0</v>
      </c>
      <c r="AEW28" s="7">
        <f t="shared" si="682"/>
        <v>0</v>
      </c>
      <c r="AEX28" s="7">
        <f t="shared" si="682"/>
        <v>0</v>
      </c>
      <c r="AEY28" s="7">
        <f t="shared" si="682"/>
        <v>0</v>
      </c>
      <c r="AEZ28" s="7">
        <f t="shared" si="682"/>
        <v>0</v>
      </c>
      <c r="AFA28" s="7">
        <f t="shared" si="682"/>
        <v>0</v>
      </c>
      <c r="AFB28" s="7">
        <f t="shared" si="682"/>
        <v>0</v>
      </c>
      <c r="AFC28" s="7">
        <f t="shared" si="682"/>
        <v>0</v>
      </c>
      <c r="AFD28" s="7">
        <f t="shared" si="682"/>
        <v>0</v>
      </c>
      <c r="AFE28" s="7">
        <f t="shared" si="682"/>
        <v>0</v>
      </c>
      <c r="AFF28" s="7">
        <f t="shared" si="682"/>
        <v>0</v>
      </c>
      <c r="AFG28" s="7">
        <f t="shared" si="682"/>
        <v>0</v>
      </c>
      <c r="AFH28" s="7">
        <f t="shared" si="682"/>
        <v>0</v>
      </c>
      <c r="AFI28" s="7">
        <f t="shared" si="682"/>
        <v>0</v>
      </c>
      <c r="AFJ28" s="7">
        <f t="shared" si="682"/>
        <v>0</v>
      </c>
      <c r="AFK28" s="7">
        <f t="shared" si="682"/>
        <v>0</v>
      </c>
      <c r="AFL28" s="7">
        <f t="shared" si="682"/>
        <v>0</v>
      </c>
      <c r="AFM28" s="7">
        <f t="shared" si="682"/>
        <v>0</v>
      </c>
      <c r="AFN28" s="7">
        <f t="shared" si="682"/>
        <v>0</v>
      </c>
      <c r="AFO28" s="7">
        <f t="shared" si="682"/>
        <v>0</v>
      </c>
      <c r="AFP28" s="7">
        <f t="shared" si="682"/>
        <v>0</v>
      </c>
      <c r="AFQ28" s="7">
        <f t="shared" si="683"/>
        <v>0</v>
      </c>
      <c r="AFR28" s="7">
        <f t="shared" si="683"/>
        <v>0</v>
      </c>
      <c r="AFS28" s="7">
        <f t="shared" si="683"/>
        <v>0</v>
      </c>
      <c r="AFT28" s="7">
        <f t="shared" si="709"/>
        <v>25</v>
      </c>
      <c r="AFU28" s="7">
        <f t="shared" si="683"/>
        <v>25</v>
      </c>
      <c r="AFV28" s="7">
        <f t="shared" si="684"/>
        <v>0</v>
      </c>
      <c r="AFW28" s="7">
        <f t="shared" si="685"/>
        <v>0</v>
      </c>
      <c r="AFX28" s="7">
        <f t="shared" si="686"/>
        <v>0</v>
      </c>
      <c r="AFY28" s="7">
        <f t="shared" si="687"/>
        <v>0</v>
      </c>
      <c r="AFZ28" s="7">
        <f t="shared" si="688"/>
        <v>0</v>
      </c>
      <c r="AGA28" s="7">
        <f t="shared" si="689"/>
        <v>0</v>
      </c>
      <c r="AGB28" s="7">
        <f t="shared" si="690"/>
        <v>0</v>
      </c>
      <c r="AGC28" s="7">
        <f t="shared" si="691"/>
        <v>0</v>
      </c>
      <c r="AGD28" s="7">
        <f t="shared" si="692"/>
        <v>0</v>
      </c>
      <c r="AGE28" s="7">
        <f t="shared" si="693"/>
        <v>0</v>
      </c>
      <c r="AGF28" s="7">
        <f t="shared" si="694"/>
        <v>0</v>
      </c>
      <c r="AGG28" s="7">
        <f t="shared" si="695"/>
        <v>0</v>
      </c>
      <c r="AGH28" s="7">
        <f t="shared" si="696"/>
        <v>0</v>
      </c>
      <c r="AGI28" s="7">
        <f t="shared" si="697"/>
        <v>0</v>
      </c>
      <c r="AGJ28" s="7">
        <f t="shared" si="698"/>
        <v>0</v>
      </c>
      <c r="AGK28" s="7">
        <f t="shared" si="699"/>
        <v>0</v>
      </c>
      <c r="AGL28" s="7">
        <f t="shared" si="700"/>
        <v>2</v>
      </c>
      <c r="AGM28" s="7">
        <f t="shared" si="710"/>
        <v>40</v>
      </c>
    </row>
    <row r="29" spans="1:871" s="5" customFormat="1" ht="54" customHeight="1" x14ac:dyDescent="0.25">
      <c r="A29" s="6" t="s">
        <v>125</v>
      </c>
      <c r="B29" s="26" t="s">
        <v>95</v>
      </c>
      <c r="C29" s="25" t="s">
        <v>157</v>
      </c>
      <c r="D29" s="7">
        <f t="shared" si="701"/>
        <v>658</v>
      </c>
      <c r="E29" s="7">
        <f>65+199</f>
        <v>264</v>
      </c>
      <c r="F29" s="7"/>
      <c r="G29" s="7">
        <v>321</v>
      </c>
      <c r="H29" s="7"/>
      <c r="I29" s="7">
        <f>30+31</f>
        <v>61</v>
      </c>
      <c r="J29" s="7"/>
      <c r="K29" s="7">
        <v>1</v>
      </c>
      <c r="L29" s="7"/>
      <c r="M29" s="7">
        <v>1</v>
      </c>
      <c r="N29" s="7"/>
      <c r="O29" s="7">
        <v>1</v>
      </c>
      <c r="P29" s="7"/>
      <c r="Q29" s="7"/>
      <c r="R29" s="7"/>
      <c r="S29" s="7"/>
      <c r="T29" s="7"/>
      <c r="U29" s="7"/>
      <c r="V29" s="7"/>
      <c r="W29" s="7">
        <v>1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>
        <v>1</v>
      </c>
      <c r="AS29" s="7"/>
      <c r="AT29" s="7"/>
      <c r="AU29" s="7">
        <v>3</v>
      </c>
      <c r="AV29" s="7"/>
      <c r="AW29" s="7">
        <v>1</v>
      </c>
      <c r="AX29" s="7">
        <v>1</v>
      </c>
      <c r="AY29" s="7"/>
      <c r="AZ29" s="7"/>
      <c r="BA29" s="7"/>
      <c r="BB29" s="7"/>
      <c r="BC29" s="7"/>
      <c r="BD29" s="7"/>
      <c r="BE29" s="7"/>
      <c r="BF29" s="7">
        <v>1</v>
      </c>
      <c r="BG29" s="7">
        <v>1</v>
      </c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>
        <f t="shared" si="702"/>
        <v>100</v>
      </c>
      <c r="GT29" s="7">
        <v>96</v>
      </c>
      <c r="GU29" s="7">
        <v>2</v>
      </c>
      <c r="GV29" s="7"/>
      <c r="GW29" s="7"/>
      <c r="GX29" s="7"/>
      <c r="GY29" s="7"/>
      <c r="GZ29" s="7"/>
      <c r="HA29" s="7">
        <v>1</v>
      </c>
      <c r="HB29" s="7">
        <v>1</v>
      </c>
      <c r="HC29" s="7"/>
      <c r="HD29" s="7"/>
      <c r="HE29" s="7"/>
      <c r="HF29" s="7"/>
      <c r="HG29" s="7"/>
      <c r="HH29" s="7"/>
      <c r="HI29" s="7"/>
      <c r="HJ29" s="7"/>
      <c r="HK29" s="7">
        <v>1</v>
      </c>
      <c r="HL29" s="7">
        <v>22</v>
      </c>
      <c r="HM29" s="7">
        <f t="shared" si="703"/>
        <v>658</v>
      </c>
      <c r="HN29" s="7">
        <f>65+199</f>
        <v>264</v>
      </c>
      <c r="HO29" s="7"/>
      <c r="HP29" s="7">
        <v>321</v>
      </c>
      <c r="HQ29" s="7"/>
      <c r="HR29" s="7">
        <f>30+31</f>
        <v>61</v>
      </c>
      <c r="HS29" s="7"/>
      <c r="HT29" s="7">
        <v>1</v>
      </c>
      <c r="HU29" s="7"/>
      <c r="HV29" s="7">
        <v>1</v>
      </c>
      <c r="HW29" s="7"/>
      <c r="HX29" s="7">
        <v>1</v>
      </c>
      <c r="HY29" s="7"/>
      <c r="HZ29" s="7"/>
      <c r="IA29" s="7"/>
      <c r="IB29" s="7"/>
      <c r="IC29" s="7"/>
      <c r="ID29" s="7"/>
      <c r="IE29" s="7"/>
      <c r="IF29" s="7">
        <v>1</v>
      </c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>
        <v>1</v>
      </c>
      <c r="JB29" s="7"/>
      <c r="JC29" s="7"/>
      <c r="JD29" s="7">
        <v>3</v>
      </c>
      <c r="JE29" s="7"/>
      <c r="JF29" s="7">
        <v>1</v>
      </c>
      <c r="JG29" s="7">
        <v>1</v>
      </c>
      <c r="JH29" s="7"/>
      <c r="JI29" s="7"/>
      <c r="JJ29" s="7"/>
      <c r="JK29" s="7"/>
      <c r="JL29" s="7"/>
      <c r="JM29" s="7"/>
      <c r="JN29" s="7"/>
      <c r="JO29" s="7">
        <v>1</v>
      </c>
      <c r="JP29" s="7">
        <v>1</v>
      </c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>
        <f t="shared" si="704"/>
        <v>100</v>
      </c>
      <c r="PC29" s="7">
        <v>96</v>
      </c>
      <c r="PD29" s="7">
        <v>2</v>
      </c>
      <c r="PE29" s="7"/>
      <c r="PF29" s="7"/>
      <c r="PG29" s="7"/>
      <c r="PH29" s="7"/>
      <c r="PI29" s="7"/>
      <c r="PJ29" s="7">
        <v>1</v>
      </c>
      <c r="PK29" s="7">
        <v>1</v>
      </c>
      <c r="PL29" s="7"/>
      <c r="PM29" s="7"/>
      <c r="PN29" s="7"/>
      <c r="PO29" s="7"/>
      <c r="PP29" s="7"/>
      <c r="PQ29" s="7"/>
      <c r="PR29" s="7"/>
      <c r="PS29" s="7"/>
      <c r="PT29" s="7">
        <v>1</v>
      </c>
      <c r="PU29" s="7">
        <v>22</v>
      </c>
      <c r="PV29" s="7">
        <f t="shared" si="705"/>
        <v>659</v>
      </c>
      <c r="PW29" s="7">
        <f>60+207</f>
        <v>267</v>
      </c>
      <c r="PX29" s="7"/>
      <c r="PY29" s="7">
        <v>325</v>
      </c>
      <c r="PZ29" s="7"/>
      <c r="QA29" s="7">
        <v>60</v>
      </c>
      <c r="QB29" s="7"/>
      <c r="QC29" s="7"/>
      <c r="QD29" s="7"/>
      <c r="QE29" s="7">
        <v>1</v>
      </c>
      <c r="QF29" s="7"/>
      <c r="QG29" s="7">
        <v>1</v>
      </c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>
        <v>1</v>
      </c>
      <c r="RK29" s="7"/>
      <c r="RL29" s="7"/>
      <c r="RM29" s="7">
        <v>2</v>
      </c>
      <c r="RN29" s="7"/>
      <c r="RO29" s="7">
        <v>1</v>
      </c>
      <c r="RP29" s="7"/>
      <c r="RQ29" s="7"/>
      <c r="RR29" s="7"/>
      <c r="RS29" s="7"/>
      <c r="RT29" s="7"/>
      <c r="RU29" s="7"/>
      <c r="RV29" s="7"/>
      <c r="RW29" s="7"/>
      <c r="RX29" s="7"/>
      <c r="RY29" s="7">
        <v>1</v>
      </c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>
        <f t="shared" si="706"/>
        <v>100</v>
      </c>
      <c r="XL29" s="7">
        <v>99</v>
      </c>
      <c r="XM29" s="7">
        <v>1</v>
      </c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>
        <v>1</v>
      </c>
      <c r="YD29" s="7">
        <v>22</v>
      </c>
      <c r="YE29" s="7">
        <f t="shared" ref="YE29:YE59" si="711">SUM(YF29:AFS29)</f>
        <v>658.50000000000023</v>
      </c>
      <c r="YF29" s="7">
        <f t="shared" ref="YF29:YF59" si="712">ROUND((HN29*8+PW29*4)/12,1)</f>
        <v>265</v>
      </c>
      <c r="YG29" s="7">
        <f t="shared" ref="YG29:YG59" si="713">ROUND((HO29*8+PX29*4)/12,1)</f>
        <v>0</v>
      </c>
      <c r="YH29" s="7">
        <f t="shared" ref="YH29:YH59" si="714">ROUND((HP29*8+PY29*4)/12,1)</f>
        <v>322.3</v>
      </c>
      <c r="YI29" s="7">
        <f t="shared" ref="YI29:YI59" si="715">ROUND((HQ29*8+PZ29*4)/12,1)</f>
        <v>0</v>
      </c>
      <c r="YJ29" s="7">
        <f t="shared" ref="YJ29:YJ59" si="716">ROUND((HR29*8+QA29*4)/12,1)</f>
        <v>60.7</v>
      </c>
      <c r="YK29" s="7">
        <f t="shared" ref="YK29:YK59" si="717">ROUND((HS29*8+QB29*4)/12,1)</f>
        <v>0</v>
      </c>
      <c r="YL29" s="7">
        <f t="shared" ref="YL29:YL59" si="718">ROUND((HT29*8+QC29*4)/12,1)</f>
        <v>0.7</v>
      </c>
      <c r="YM29" s="7">
        <f t="shared" ref="YM29:YM59" si="719">ROUND((HU29*8+QD29*4)/12,1)</f>
        <v>0</v>
      </c>
      <c r="YN29" s="7">
        <f t="shared" ref="YN29:YN59" si="720">ROUND((HV29*8+QE29*4)/12,1)</f>
        <v>1</v>
      </c>
      <c r="YO29" s="7">
        <f t="shared" ref="YO29:YO59" si="721">ROUND((HW29*8+QF29*4)/12,1)</f>
        <v>0</v>
      </c>
      <c r="YP29" s="7">
        <f t="shared" ref="YP29:YP59" si="722">ROUND((HX29*8+QG29*4)/12,1)</f>
        <v>1</v>
      </c>
      <c r="YQ29" s="7">
        <f t="shared" ref="YQ29:YQ59" si="723">ROUND((HY29*8+QH29*4)/12,1)</f>
        <v>0</v>
      </c>
      <c r="YR29" s="7">
        <f t="shared" ref="YR29:YR59" si="724">ROUND((HZ29*8+QI29*4)/12,1)</f>
        <v>0</v>
      </c>
      <c r="YS29" s="7">
        <f t="shared" ref="YS29:YS59" si="725">ROUND((IA29*8+QJ29*4)/12,1)</f>
        <v>0</v>
      </c>
      <c r="YT29" s="7">
        <f t="shared" ref="YT29:YT59" si="726">ROUND((IB29*8+QK29*4)/12,1)</f>
        <v>0</v>
      </c>
      <c r="YU29" s="7">
        <f t="shared" ref="YU29:YU59" si="727">ROUND((IC29*8+QL29*4)/12,1)</f>
        <v>0</v>
      </c>
      <c r="YV29" s="7">
        <f t="shared" ref="YV29:YV59" si="728">ROUND((ID29*8+QM29*4)/12,1)</f>
        <v>0</v>
      </c>
      <c r="YW29" s="7">
        <f t="shared" ref="YW29:YW59" si="729">ROUND((IE29*8+QN29*4)/12,1)</f>
        <v>0</v>
      </c>
      <c r="YX29" s="7">
        <f t="shared" ref="YX29:YX59" si="730">ROUND((IF29*8+QO29*4)/12,1)</f>
        <v>0.7</v>
      </c>
      <c r="YY29" s="7">
        <f t="shared" ref="YY29:YY59" si="731">ROUND((IG29*8+QP29*4)/12,1)</f>
        <v>0</v>
      </c>
      <c r="YZ29" s="7">
        <f t="shared" ref="YZ29:YZ59" si="732">ROUND((IH29*8+QQ29*4)/12,1)</f>
        <v>0</v>
      </c>
      <c r="ZA29" s="7">
        <f t="shared" ref="ZA29:ZA59" si="733">ROUND((II29*8+QR29*4)/12,1)</f>
        <v>0</v>
      </c>
      <c r="ZB29" s="7">
        <f t="shared" ref="ZB29:ZB59" si="734">ROUND((IJ29*8+QS29*4)/12,1)</f>
        <v>0</v>
      </c>
      <c r="ZC29" s="7">
        <f t="shared" ref="ZC29:ZC59" si="735">ROUND((IK29*8+QT29*4)/12,1)</f>
        <v>0</v>
      </c>
      <c r="ZD29" s="7">
        <f t="shared" ref="ZD29:ZD59" si="736">ROUND((IL29*8+QU29*4)/12,1)</f>
        <v>0</v>
      </c>
      <c r="ZE29" s="7">
        <f t="shared" ref="ZE29:ZE59" si="737">ROUND((IM29*8+QV29*4)/12,1)</f>
        <v>0</v>
      </c>
      <c r="ZF29" s="7">
        <f t="shared" ref="ZF29:ZF59" si="738">ROUND((IN29*8+QW29*4)/12,1)</f>
        <v>0</v>
      </c>
      <c r="ZG29" s="7">
        <f t="shared" ref="ZG29:ZG59" si="739">ROUND((IO29*8+QX29*4)/12,1)</f>
        <v>0</v>
      </c>
      <c r="ZH29" s="7">
        <f t="shared" ref="ZH29:ZH59" si="740">ROUND((IP29*8+QY29*4)/12,1)</f>
        <v>0</v>
      </c>
      <c r="ZI29" s="7">
        <f t="shared" ref="ZI29:ZI59" si="741">ROUND((IQ29*8+QZ29*4)/12,1)</f>
        <v>0</v>
      </c>
      <c r="ZJ29" s="7">
        <f t="shared" ref="ZJ29:ZJ59" si="742">ROUND((IR29*8+RA29*4)/12,1)</f>
        <v>0</v>
      </c>
      <c r="ZK29" s="7">
        <f t="shared" ref="ZK29:ZK59" si="743">ROUND((IS29*8+RB29*4)/12,1)</f>
        <v>0</v>
      </c>
      <c r="ZL29" s="7">
        <f t="shared" ref="ZL29:ZL59" si="744">ROUND((IT29*8+RC29*4)/12,1)</f>
        <v>0</v>
      </c>
      <c r="ZM29" s="7">
        <f t="shared" ref="ZM29:ZM59" si="745">ROUND((IU29*8+RD29*4)/12,1)</f>
        <v>0</v>
      </c>
      <c r="ZN29" s="7">
        <f t="shared" ref="ZN29:ZN59" si="746">ROUND((IV29*8+RE29*4)/12,1)</f>
        <v>0</v>
      </c>
      <c r="ZO29" s="7">
        <f t="shared" ref="ZO29:ZO59" si="747">ROUND((IW29*8+RF29*4)/12,1)</f>
        <v>0</v>
      </c>
      <c r="ZP29" s="7">
        <f t="shared" ref="ZP29:ZP59" si="748">ROUND((IX29*8+RG29*4)/12,1)</f>
        <v>0</v>
      </c>
      <c r="ZQ29" s="7">
        <f t="shared" ref="ZQ29:ZQ59" si="749">ROUND((IY29*8+RH29*4)/12,1)</f>
        <v>0</v>
      </c>
      <c r="ZR29" s="7">
        <f t="shared" ref="ZR29:ZR59" si="750">ROUND((IZ29*8+RI29*4)/12,1)</f>
        <v>0</v>
      </c>
      <c r="ZS29" s="7">
        <f t="shared" ref="ZS29:ZS59" si="751">ROUND((JA29*8+RJ29*4)/12,1)</f>
        <v>1</v>
      </c>
      <c r="ZT29" s="7">
        <f t="shared" ref="ZT29:ZT59" si="752">ROUND((JB29*8+RK29*4)/12,1)</f>
        <v>0</v>
      </c>
      <c r="ZU29" s="7">
        <f t="shared" ref="ZU29:ZU59" si="753">ROUND((JC29*8+RL29*4)/12,1)</f>
        <v>0</v>
      </c>
      <c r="ZV29" s="7">
        <f t="shared" ref="ZV29:ZV59" si="754">ROUND((JD29*8+RM29*4)/12,1)</f>
        <v>2.7</v>
      </c>
      <c r="ZW29" s="7">
        <f t="shared" ref="ZW29:ZW59" si="755">ROUND((JE29*8+RN29*4)/12,1)</f>
        <v>0</v>
      </c>
      <c r="ZX29" s="7">
        <f t="shared" ref="ZX29:ZX59" si="756">ROUND((JF29*8+RO29*4)/12,1)</f>
        <v>1</v>
      </c>
      <c r="ZY29" s="7">
        <f t="shared" ref="ZY29:ZY59" si="757">ROUND((JG29*8+RP29*4)/12,1)</f>
        <v>0.7</v>
      </c>
      <c r="ZZ29" s="7">
        <f t="shared" ref="ZZ29:ZZ59" si="758">ROUND((JH29*8+RQ29*4)/12,1)</f>
        <v>0</v>
      </c>
      <c r="AAA29" s="7">
        <f t="shared" ref="AAA29:AAA59" si="759">ROUND((JI29*8+RR29*4)/12,1)</f>
        <v>0</v>
      </c>
      <c r="AAB29" s="7">
        <f t="shared" ref="AAB29:AAB59" si="760">ROUND((JJ29*8+RS29*4)/12,1)</f>
        <v>0</v>
      </c>
      <c r="AAC29" s="7">
        <f t="shared" ref="AAC29:AAC59" si="761">ROUND((JK29*8+RT29*4)/12,1)</f>
        <v>0</v>
      </c>
      <c r="AAD29" s="7">
        <f t="shared" ref="AAD29:AAD59" si="762">ROUND((JL29*8+RU29*4)/12,1)</f>
        <v>0</v>
      </c>
      <c r="AAE29" s="7">
        <f t="shared" ref="AAE29:AAE59" si="763">ROUND((JM29*8+RV29*4)/12,1)</f>
        <v>0</v>
      </c>
      <c r="AAF29" s="7">
        <f t="shared" ref="AAF29:AAF59" si="764">ROUND((JN29*8+RW29*4)/12,1)</f>
        <v>0</v>
      </c>
      <c r="AAG29" s="7">
        <f t="shared" ref="AAG29:AAG59" si="765">ROUND((JO29*8+RX29*4)/12,1)</f>
        <v>0.7</v>
      </c>
      <c r="AAH29" s="7">
        <f t="shared" ref="AAH29:AAH59" si="766">ROUND((JP29*8+RY29*4)/12,1)</f>
        <v>1</v>
      </c>
      <c r="AAI29" s="7">
        <f t="shared" ref="AAI29:AAI59" si="767">ROUND((JQ29*8+RZ29*4)/12,1)</f>
        <v>0</v>
      </c>
      <c r="AAJ29" s="7">
        <f t="shared" ref="AAJ29:AAJ59" si="768">ROUND((JR29*8+SA29*4)/12,1)</f>
        <v>0</v>
      </c>
      <c r="AAK29" s="7">
        <f t="shared" ref="AAK29:AAK59" si="769">ROUND((JS29*8+SB29*4)/12,1)</f>
        <v>0</v>
      </c>
      <c r="AAL29" s="7">
        <f t="shared" ref="AAL29:AAL59" si="770">ROUND((JT29*8+SC29*4)/12,1)</f>
        <v>0</v>
      </c>
      <c r="AAM29" s="7">
        <f t="shared" ref="AAM29:AAM59" si="771">ROUND((JU29*8+SD29*4)/12,1)</f>
        <v>0</v>
      </c>
      <c r="AAN29" s="7">
        <f t="shared" ref="AAN29:AAN59" si="772">ROUND((JV29*8+SE29*4)/12,1)</f>
        <v>0</v>
      </c>
      <c r="AAO29" s="7">
        <f t="shared" ref="AAO29:AAO59" si="773">ROUND((JW29*8+SF29*4)/12,1)</f>
        <v>0</v>
      </c>
      <c r="AAP29" s="7">
        <f t="shared" ref="AAP29:AAP59" si="774">ROUND((JX29*8+SG29*4)/12,1)</f>
        <v>0</v>
      </c>
      <c r="AAQ29" s="7">
        <f t="shared" ref="AAQ29:AAQ59" si="775">ROUND((JY29*8+SH29*4)/12,1)</f>
        <v>0</v>
      </c>
      <c r="AAR29" s="7">
        <f t="shared" ref="AAR29:AAR59" si="776">ROUND((JZ29*8+SI29*4)/12,1)</f>
        <v>0</v>
      </c>
      <c r="AAS29" s="7">
        <f t="shared" ref="AAS29:AAS59" si="777">ROUND((KA29*8+SJ29*4)/12,1)</f>
        <v>0</v>
      </c>
      <c r="AAT29" s="7">
        <f t="shared" ref="AAT29:AAT59" si="778">ROUND((KB29*8+SK29*4)/12,1)</f>
        <v>0</v>
      </c>
      <c r="AAU29" s="7">
        <f t="shared" ref="AAU29:AAU59" si="779">ROUND((KC29*8+SL29*4)/12,1)</f>
        <v>0</v>
      </c>
      <c r="AAV29" s="7">
        <f t="shared" ref="AAV29:AAV59" si="780">ROUND((KD29*8+SM29*4)/12,1)</f>
        <v>0</v>
      </c>
      <c r="AAW29" s="7">
        <f t="shared" ref="AAW29:AAW59" si="781">ROUND((KE29*8+SN29*4)/12,1)</f>
        <v>0</v>
      </c>
      <c r="AAX29" s="7">
        <f t="shared" ref="AAX29:AAX59" si="782">ROUND((KF29*8+SO29*4)/12,1)</f>
        <v>0</v>
      </c>
      <c r="AAY29" s="7">
        <f t="shared" ref="AAY29:AAY59" si="783">ROUND((KG29*8+SP29*4)/12,1)</f>
        <v>0</v>
      </c>
      <c r="AAZ29" s="7">
        <f t="shared" ref="AAZ29:AAZ59" si="784">ROUND((KH29*8+SQ29*4)/12,1)</f>
        <v>0</v>
      </c>
      <c r="ABA29" s="7">
        <f t="shared" ref="ABA29:ABA59" si="785">ROUND((KI29*8+SR29*4)/12,1)</f>
        <v>0</v>
      </c>
      <c r="ABB29" s="7">
        <f t="shared" ref="ABB29:ABB59" si="786">ROUND((KJ29*8+SS29*4)/12,1)</f>
        <v>0</v>
      </c>
      <c r="ABC29" s="7">
        <f t="shared" ref="ABC29:ABC59" si="787">ROUND((KK29*8+ST29*4)/12,1)</f>
        <v>0</v>
      </c>
      <c r="ABD29" s="7">
        <f t="shared" ref="ABD29:ABD59" si="788">ROUND((KL29*8+SU29*4)/12,1)</f>
        <v>0</v>
      </c>
      <c r="ABE29" s="7">
        <f t="shared" ref="ABE29:ABE59" si="789">ROUND((KM29*8+SV29*4)/12,1)</f>
        <v>0</v>
      </c>
      <c r="ABF29" s="7">
        <f t="shared" ref="ABF29:ABF59" si="790">ROUND((KN29*8+SW29*4)/12,1)</f>
        <v>0</v>
      </c>
      <c r="ABG29" s="7">
        <f t="shared" ref="ABG29:ABG59" si="791">ROUND((KO29*8+SX29*4)/12,1)</f>
        <v>0</v>
      </c>
      <c r="ABH29" s="7">
        <f t="shared" ref="ABH29:ABH59" si="792">ROUND((KP29*8+SY29*4)/12,1)</f>
        <v>0</v>
      </c>
      <c r="ABI29" s="7">
        <f t="shared" ref="ABI29:ABI59" si="793">ROUND((KQ29*8+SZ29*4)/12,1)</f>
        <v>0</v>
      </c>
      <c r="ABJ29" s="7">
        <f t="shared" ref="ABJ29:ABJ59" si="794">ROUND((KR29*8+TA29*4)/12,1)</f>
        <v>0</v>
      </c>
      <c r="ABK29" s="7">
        <f t="shared" ref="ABK29:ABK59" si="795">ROUND((KS29*8+TB29*4)/12,1)</f>
        <v>0</v>
      </c>
      <c r="ABL29" s="7">
        <f t="shared" ref="ABL29:ABL59" si="796">ROUND((KT29*8+TC29*4)/12,1)</f>
        <v>0</v>
      </c>
      <c r="ABM29" s="7">
        <f t="shared" ref="ABM29:ABM59" si="797">ROUND((KU29*8+TD29*4)/12,1)</f>
        <v>0</v>
      </c>
      <c r="ABN29" s="7">
        <f t="shared" ref="ABN29:ABN59" si="798">ROUND((KV29*8+TE29*4)/12,1)</f>
        <v>0</v>
      </c>
      <c r="ABO29" s="7">
        <f t="shared" ref="ABO29:ABO59" si="799">ROUND((KW29*8+TF29*4)/12,1)</f>
        <v>0</v>
      </c>
      <c r="ABP29" s="7">
        <f t="shared" ref="ABP29:ABP59" si="800">ROUND((KX29*8+TG29*4)/12,1)</f>
        <v>0</v>
      </c>
      <c r="ABQ29" s="7">
        <f t="shared" ref="ABQ29:ABQ59" si="801">ROUND((KY29*8+TH29*4)/12,1)</f>
        <v>0</v>
      </c>
      <c r="ABR29" s="7">
        <f t="shared" ref="ABR29:ABR59" si="802">ROUND((KZ29*8+TI29*4)/12,1)</f>
        <v>0</v>
      </c>
      <c r="ABS29" s="7">
        <f t="shared" ref="ABS29:ABS59" si="803">ROUND((LA29*8+TJ29*4)/12,1)</f>
        <v>0</v>
      </c>
      <c r="ABT29" s="7">
        <f t="shared" ref="ABT29:ABT59" si="804">ROUND((LB29*8+TK29*4)/12,1)</f>
        <v>0</v>
      </c>
      <c r="ABU29" s="7">
        <f t="shared" ref="ABU29:ABU59" si="805">ROUND((LC29*8+TL29*4)/12,1)</f>
        <v>0</v>
      </c>
      <c r="ABV29" s="7">
        <f t="shared" ref="ABV29:ABV59" si="806">ROUND((LD29*8+TM29*4)/12,1)</f>
        <v>0</v>
      </c>
      <c r="ABW29" s="7">
        <f t="shared" ref="ABW29:ABW59" si="807">ROUND((LE29*8+TN29*4)/12,1)</f>
        <v>0</v>
      </c>
      <c r="ABX29" s="7">
        <f t="shared" ref="ABX29:ABX59" si="808">ROUND((LF29*8+TO29*4)/12,1)</f>
        <v>0</v>
      </c>
      <c r="ABY29" s="7">
        <f t="shared" ref="ABY29:ABY59" si="809">ROUND((LG29*8+TP29*4)/12,1)</f>
        <v>0</v>
      </c>
      <c r="ABZ29" s="7">
        <f t="shared" ref="ABZ29:ABZ59" si="810">ROUND((LH29*8+TQ29*4)/12,1)</f>
        <v>0</v>
      </c>
      <c r="ACA29" s="7">
        <f t="shared" ref="ACA29:ACA59" si="811">ROUND((LI29*8+TR29*4)/12,1)</f>
        <v>0</v>
      </c>
      <c r="ACB29" s="7">
        <f t="shared" ref="ACB29:ACB59" si="812">ROUND((LJ29*8+TS29*4)/12,1)</f>
        <v>0</v>
      </c>
      <c r="ACC29" s="7">
        <f t="shared" ref="ACC29:ACC59" si="813">ROUND((LK29*8+TT29*4)/12,1)</f>
        <v>0</v>
      </c>
      <c r="ACD29" s="7">
        <f t="shared" ref="ACD29:ACD59" si="814">ROUND((LL29*8+TU29*4)/12,1)</f>
        <v>0</v>
      </c>
      <c r="ACE29" s="7">
        <f t="shared" ref="ACE29:ACE59" si="815">ROUND((LM29*8+TV29*4)/12,1)</f>
        <v>0</v>
      </c>
      <c r="ACF29" s="7">
        <f t="shared" ref="ACF29:ACF59" si="816">ROUND((LN29*8+TW29*4)/12,1)</f>
        <v>0</v>
      </c>
      <c r="ACG29" s="7">
        <f t="shared" ref="ACG29:ACG59" si="817">ROUND((LO29*8+TX29*4)/12,1)</f>
        <v>0</v>
      </c>
      <c r="ACH29" s="7">
        <f t="shared" ref="ACH29:ACH59" si="818">ROUND((LP29*8+TY29*4)/12,1)</f>
        <v>0</v>
      </c>
      <c r="ACI29" s="7">
        <f t="shared" ref="ACI29:ACI59" si="819">ROUND((LQ29*8+TZ29*4)/12,1)</f>
        <v>0</v>
      </c>
      <c r="ACJ29" s="7">
        <f t="shared" ref="ACJ29:ACJ59" si="820">ROUND((LR29*8+UA29*4)/12,1)</f>
        <v>0</v>
      </c>
      <c r="ACK29" s="7">
        <f t="shared" ref="ACK29:ACK59" si="821">ROUND((LS29*8+UB29*4)/12,1)</f>
        <v>0</v>
      </c>
      <c r="ACL29" s="7">
        <f t="shared" ref="ACL29:ACL59" si="822">ROUND((LT29*8+UC29*4)/12,1)</f>
        <v>0</v>
      </c>
      <c r="ACM29" s="7">
        <f t="shared" ref="ACM29:ACM59" si="823">ROUND((LU29*8+UD29*4)/12,1)</f>
        <v>0</v>
      </c>
      <c r="ACN29" s="7">
        <f t="shared" ref="ACN29:ACN59" si="824">ROUND((LV29*8+UE29*4)/12,1)</f>
        <v>0</v>
      </c>
      <c r="ACO29" s="7">
        <f t="shared" ref="ACO29:ACO59" si="825">ROUND((LW29*8+UF29*4)/12,1)</f>
        <v>0</v>
      </c>
      <c r="ACP29" s="7">
        <f t="shared" ref="ACP29:ACP59" si="826">ROUND((LX29*8+UG29*4)/12,1)</f>
        <v>0</v>
      </c>
      <c r="ACQ29" s="7">
        <f t="shared" ref="ACQ29:ACQ59" si="827">ROUND((LY29*8+UH29*4)/12,1)</f>
        <v>0</v>
      </c>
      <c r="ACR29" s="7">
        <f t="shared" ref="ACR29:ACR59" si="828">ROUND((LZ29*8+UI29*4)/12,1)</f>
        <v>0</v>
      </c>
      <c r="ACS29" s="7">
        <f t="shared" ref="ACS29:ACS59" si="829">ROUND((MA29*8+UJ29*4)/12,1)</f>
        <v>0</v>
      </c>
      <c r="ACT29" s="7">
        <f t="shared" ref="ACT29:ACT59" si="830">ROUND((MB29*8+UK29*4)/12,1)</f>
        <v>0</v>
      </c>
      <c r="ACU29" s="7">
        <f t="shared" ref="ACU29:ACU59" si="831">ROUND((MC29*8+UL29*4)/12,1)</f>
        <v>0</v>
      </c>
      <c r="ACV29" s="7">
        <f t="shared" ref="ACV29:ACV59" si="832">ROUND((MD29*8+UM29*4)/12,1)</f>
        <v>0</v>
      </c>
      <c r="ACW29" s="7">
        <f t="shared" ref="ACW29:ACW59" si="833">ROUND((ME29*8+UN29*4)/12,1)</f>
        <v>0</v>
      </c>
      <c r="ACX29" s="7">
        <f t="shared" ref="ACX29:ACX59" si="834">ROUND((MF29*8+UO29*4)/12,1)</f>
        <v>0</v>
      </c>
      <c r="ACY29" s="7">
        <f t="shared" ref="ACY29:ACY59" si="835">ROUND((MG29*8+UP29*4)/12,1)</f>
        <v>0</v>
      </c>
      <c r="ACZ29" s="7">
        <f t="shared" ref="ACZ29:ACZ59" si="836">ROUND((MH29*8+UQ29*4)/12,1)</f>
        <v>0</v>
      </c>
      <c r="ADA29" s="7">
        <f t="shared" ref="ADA29:ADA59" si="837">ROUND((MI29*8+UR29*4)/12,1)</f>
        <v>0</v>
      </c>
      <c r="ADB29" s="7">
        <f t="shared" ref="ADB29:ADB59" si="838">ROUND((MJ29*8+US29*4)/12,1)</f>
        <v>0</v>
      </c>
      <c r="ADC29" s="7">
        <f t="shared" ref="ADC29:ADC59" si="839">ROUND((MK29*8+UT29*4)/12,1)</f>
        <v>0</v>
      </c>
      <c r="ADD29" s="7">
        <f t="shared" ref="ADD29:ADD59" si="840">ROUND((ML29*8+UU29*4)/12,1)</f>
        <v>0</v>
      </c>
      <c r="ADE29" s="7">
        <f t="shared" ref="ADE29:ADE59" si="841">ROUND((MM29*8+UV29*4)/12,1)</f>
        <v>0</v>
      </c>
      <c r="ADF29" s="7">
        <f t="shared" ref="ADF29:ADF59" si="842">ROUND((MN29*8+UW29*4)/12,1)</f>
        <v>0</v>
      </c>
      <c r="ADG29" s="7">
        <f t="shared" ref="ADG29:ADG59" si="843">ROUND((MO29*8+UX29*4)/12,1)</f>
        <v>0</v>
      </c>
      <c r="ADH29" s="7">
        <f t="shared" ref="ADH29:ADH59" si="844">ROUND((MP29*8+UY29*4)/12,1)</f>
        <v>0</v>
      </c>
      <c r="ADI29" s="7">
        <f t="shared" ref="ADI29:ADI59" si="845">ROUND((MQ29*8+UZ29*4)/12,1)</f>
        <v>0</v>
      </c>
      <c r="ADJ29" s="7">
        <f t="shared" ref="ADJ29:ADJ59" si="846">ROUND((MR29*8+VA29*4)/12,1)</f>
        <v>0</v>
      </c>
      <c r="ADK29" s="7">
        <f t="shared" ref="ADK29:ADK59" si="847">ROUND((MS29*8+VB29*4)/12,1)</f>
        <v>0</v>
      </c>
      <c r="ADL29" s="7">
        <f t="shared" ref="ADL29:ADL59" si="848">ROUND((MT29*8+VC29*4)/12,1)</f>
        <v>0</v>
      </c>
      <c r="ADM29" s="7">
        <f t="shared" ref="ADM29:ADM59" si="849">ROUND((MU29*8+VD29*4)/12,1)</f>
        <v>0</v>
      </c>
      <c r="ADN29" s="7">
        <f t="shared" ref="ADN29:ADN59" si="850">ROUND((MV29*8+VE29*4)/12,1)</f>
        <v>0</v>
      </c>
      <c r="ADO29" s="7">
        <f t="shared" ref="ADO29:ADO59" si="851">ROUND((MW29*8+VF29*4)/12,1)</f>
        <v>0</v>
      </c>
      <c r="ADP29" s="7">
        <f t="shared" ref="ADP29:ADP59" si="852">ROUND((MX29*8+VG29*4)/12,1)</f>
        <v>0</v>
      </c>
      <c r="ADQ29" s="7">
        <f t="shared" ref="ADQ29:ADQ59" si="853">ROUND((MY29*8+VH29*4)/12,1)</f>
        <v>0</v>
      </c>
      <c r="ADR29" s="7">
        <f t="shared" ref="ADR29:ADR59" si="854">ROUND((MZ29*8+VI29*4)/12,1)</f>
        <v>0</v>
      </c>
      <c r="ADS29" s="7">
        <f t="shared" ref="ADS29:ADS59" si="855">ROUND((NA29*8+VJ29*4)/12,1)</f>
        <v>0</v>
      </c>
      <c r="ADT29" s="7">
        <f t="shared" ref="ADT29:ADT59" si="856">ROUND((NB29*8+VK29*4)/12,1)</f>
        <v>0</v>
      </c>
      <c r="ADU29" s="7">
        <f t="shared" ref="ADU29:ADU59" si="857">ROUND((NC29*8+VL29*4)/12,1)</f>
        <v>0</v>
      </c>
      <c r="ADV29" s="7">
        <f t="shared" ref="ADV29:ADV59" si="858">ROUND((ND29*8+VM29*4)/12,1)</f>
        <v>0</v>
      </c>
      <c r="ADW29" s="7">
        <f t="shared" ref="ADW29:ADW59" si="859">ROUND((NE29*8+VN29*4)/12,1)</f>
        <v>0</v>
      </c>
      <c r="ADX29" s="7">
        <f t="shared" ref="ADX29:ADX59" si="860">ROUND((NF29*8+VO29*4)/12,1)</f>
        <v>0</v>
      </c>
      <c r="ADY29" s="7">
        <f t="shared" ref="ADY29:ADY59" si="861">ROUND((NG29*8+VP29*4)/12,1)</f>
        <v>0</v>
      </c>
      <c r="ADZ29" s="7">
        <f t="shared" ref="ADZ29:ADZ59" si="862">ROUND((NH29*8+VQ29*4)/12,1)</f>
        <v>0</v>
      </c>
      <c r="AEA29" s="7">
        <f t="shared" ref="AEA29:AEA59" si="863">ROUND((NI29*8+VR29*4)/12,1)</f>
        <v>0</v>
      </c>
      <c r="AEB29" s="7">
        <f t="shared" ref="AEB29:AEB59" si="864">ROUND((NJ29*8+VS29*4)/12,1)</f>
        <v>0</v>
      </c>
      <c r="AEC29" s="7">
        <f t="shared" ref="AEC29:AEC59" si="865">ROUND((NK29*8+VT29*4)/12,1)</f>
        <v>0</v>
      </c>
      <c r="AED29" s="7">
        <f t="shared" ref="AED29:AED59" si="866">ROUND((NL29*8+VU29*4)/12,1)</f>
        <v>0</v>
      </c>
      <c r="AEE29" s="7">
        <f t="shared" ref="AEE29:AEE59" si="867">ROUND((NM29*8+VV29*4)/12,1)</f>
        <v>0</v>
      </c>
      <c r="AEF29" s="7">
        <f t="shared" ref="AEF29:AEF59" si="868">ROUND((NN29*8+VW29*4)/12,1)</f>
        <v>0</v>
      </c>
      <c r="AEG29" s="7">
        <f t="shared" ref="AEG29:AEG59" si="869">ROUND((NO29*8+VX29*4)/12,1)</f>
        <v>0</v>
      </c>
      <c r="AEH29" s="7">
        <f t="shared" ref="AEH29:AEH59" si="870">ROUND((NP29*8+VY29*4)/12,1)</f>
        <v>0</v>
      </c>
      <c r="AEI29" s="7">
        <f t="shared" ref="AEI29:AEI59" si="871">ROUND((NQ29*8+VZ29*4)/12,1)</f>
        <v>0</v>
      </c>
      <c r="AEJ29" s="7">
        <f t="shared" ref="AEJ29:AEJ59" si="872">ROUND((NR29*8+WA29*4)/12,1)</f>
        <v>0</v>
      </c>
      <c r="AEK29" s="7">
        <f t="shared" ref="AEK29:AEK59" si="873">ROUND((NS29*8+WB29*4)/12,1)</f>
        <v>0</v>
      </c>
      <c r="AEL29" s="7">
        <f t="shared" ref="AEL29:AEL59" si="874">ROUND((NT29*8+WC29*4)/12,1)</f>
        <v>0</v>
      </c>
      <c r="AEM29" s="7">
        <f t="shared" ref="AEM29:AEM59" si="875">ROUND((NU29*8+WD29*4)/12,1)</f>
        <v>0</v>
      </c>
      <c r="AEN29" s="7">
        <f t="shared" ref="AEN29:AEN59" si="876">ROUND((NV29*8+WE29*4)/12,1)</f>
        <v>0</v>
      </c>
      <c r="AEO29" s="7">
        <f t="shared" ref="AEO29:AEO59" si="877">ROUND((NW29*8+WF29*4)/12,1)</f>
        <v>0</v>
      </c>
      <c r="AEP29" s="7">
        <f t="shared" ref="AEP29:AEP59" si="878">ROUND((NX29*8+WG29*4)/12,1)</f>
        <v>0</v>
      </c>
      <c r="AEQ29" s="7">
        <f t="shared" ref="AEQ29:AEQ59" si="879">ROUND((NY29*8+WH29*4)/12,1)</f>
        <v>0</v>
      </c>
      <c r="AER29" s="7">
        <f t="shared" ref="AER29:AER59" si="880">ROUND((NZ29*8+WI29*4)/12,1)</f>
        <v>0</v>
      </c>
      <c r="AES29" s="7">
        <f t="shared" ref="AES29:AES59" si="881">ROUND((OA29*8+WJ29*4)/12,1)</f>
        <v>0</v>
      </c>
      <c r="AET29" s="7">
        <f t="shared" ref="AET29:AET59" si="882">ROUND((OB29*8+WK29*4)/12,1)</f>
        <v>0</v>
      </c>
      <c r="AEU29" s="7">
        <f t="shared" ref="AEU29:AEU59" si="883">ROUND((OC29*8+WL29*4)/12,1)</f>
        <v>0</v>
      </c>
      <c r="AEV29" s="7">
        <f t="shared" ref="AEV29:AEV59" si="884">ROUND((OD29*8+WM29*4)/12,1)</f>
        <v>0</v>
      </c>
      <c r="AEW29" s="7">
        <f t="shared" ref="AEW29:AEW59" si="885">ROUND((OE29*8+WN29*4)/12,1)</f>
        <v>0</v>
      </c>
      <c r="AEX29" s="7">
        <f t="shared" ref="AEX29:AEX59" si="886">ROUND((OF29*8+WO29*4)/12,1)</f>
        <v>0</v>
      </c>
      <c r="AEY29" s="7">
        <f t="shared" ref="AEY29:AEY59" si="887">ROUND((OG29*8+WP29*4)/12,1)</f>
        <v>0</v>
      </c>
      <c r="AEZ29" s="7">
        <f t="shared" ref="AEZ29:AEZ59" si="888">ROUND((OH29*8+WQ29*4)/12,1)</f>
        <v>0</v>
      </c>
      <c r="AFA29" s="7">
        <f t="shared" ref="AFA29:AFA59" si="889">ROUND((OI29*8+WR29*4)/12,1)</f>
        <v>0</v>
      </c>
      <c r="AFB29" s="7">
        <f t="shared" ref="AFB29:AFB59" si="890">ROUND((OJ29*8+WS29*4)/12,1)</f>
        <v>0</v>
      </c>
      <c r="AFC29" s="7">
        <f t="shared" ref="AFC29:AFC59" si="891">ROUND((OK29*8+WT29*4)/12,1)</f>
        <v>0</v>
      </c>
      <c r="AFD29" s="7">
        <f t="shared" ref="AFD29:AFD59" si="892">ROUND((OL29*8+WU29*4)/12,1)</f>
        <v>0</v>
      </c>
      <c r="AFE29" s="7">
        <f t="shared" ref="AFE29:AFE59" si="893">ROUND((OM29*8+WV29*4)/12,1)</f>
        <v>0</v>
      </c>
      <c r="AFF29" s="7">
        <f t="shared" ref="AFF29:AFF59" si="894">ROUND((ON29*8+WW29*4)/12,1)</f>
        <v>0</v>
      </c>
      <c r="AFG29" s="7">
        <f t="shared" ref="AFG29:AFG59" si="895">ROUND((OO29*8+WX29*4)/12,1)</f>
        <v>0</v>
      </c>
      <c r="AFH29" s="7">
        <f t="shared" ref="AFH29:AFH59" si="896">ROUND((OP29*8+WY29*4)/12,1)</f>
        <v>0</v>
      </c>
      <c r="AFI29" s="7">
        <f t="shared" ref="AFI29:AFI59" si="897">ROUND((OQ29*8+WZ29*4)/12,1)</f>
        <v>0</v>
      </c>
      <c r="AFJ29" s="7">
        <f t="shared" ref="AFJ29:AFJ59" si="898">ROUND((OR29*8+XA29*4)/12,1)</f>
        <v>0</v>
      </c>
      <c r="AFK29" s="7">
        <f t="shared" ref="AFK29:AFK59" si="899">ROUND((OS29*8+XB29*4)/12,1)</f>
        <v>0</v>
      </c>
      <c r="AFL29" s="7">
        <f t="shared" ref="AFL29:AFL59" si="900">ROUND((OT29*8+XC29*4)/12,1)</f>
        <v>0</v>
      </c>
      <c r="AFM29" s="7">
        <f t="shared" ref="AFM29:AFM59" si="901">ROUND((OU29*8+XD29*4)/12,1)</f>
        <v>0</v>
      </c>
      <c r="AFN29" s="7">
        <f t="shared" ref="AFN29:AFN59" si="902">ROUND((OV29*8+XE29*4)/12,1)</f>
        <v>0</v>
      </c>
      <c r="AFO29" s="7">
        <f t="shared" ref="AFO29:AFO59" si="903">ROUND((OW29*8+XF29*4)/12,1)</f>
        <v>0</v>
      </c>
      <c r="AFP29" s="7">
        <f t="shared" ref="AFP29:AFP59" si="904">ROUND((OX29*8+XG29*4)/12,1)</f>
        <v>0</v>
      </c>
      <c r="AFQ29" s="7">
        <f t="shared" ref="AFQ29:AFQ59" si="905">ROUND((OY29*8+XH29*4)/12,1)</f>
        <v>0</v>
      </c>
      <c r="AFR29" s="7">
        <f t="shared" ref="AFR29:AFR59" si="906">ROUND((OZ29*8+XI29*4)/12,1)</f>
        <v>0</v>
      </c>
      <c r="AFS29" s="7">
        <f t="shared" ref="AFS29:AFS59" si="907">ROUND((PA29*8+XJ29*4)/12,1)</f>
        <v>0</v>
      </c>
      <c r="AFT29" s="7">
        <f t="shared" ref="AFT29:AFT59" si="908">SUM(AFU29:AGK29)</f>
        <v>100.10000000000001</v>
      </c>
      <c r="AFU29" s="7">
        <f t="shared" ref="AFU29:AFU59" si="909">ROUND((PC29*8+XL29*4)/12,1)</f>
        <v>97</v>
      </c>
      <c r="AFV29" s="7">
        <f t="shared" ref="AFV29:AFV59" si="910">ROUND((PD29*8+XM29*4)/12,1)</f>
        <v>1.7</v>
      </c>
      <c r="AFW29" s="7">
        <f t="shared" ref="AFW29:AFW59" si="911">ROUND((PE29*8+XN29*4)/12,1)</f>
        <v>0</v>
      </c>
      <c r="AFX29" s="7">
        <f t="shared" ref="AFX29:AFX59" si="912">ROUND((PF29*8+XO29*4)/12,1)</f>
        <v>0</v>
      </c>
      <c r="AFY29" s="7">
        <f t="shared" ref="AFY29:AFY59" si="913">ROUND((PG29*8+XP29*4)/12,1)</f>
        <v>0</v>
      </c>
      <c r="AFZ29" s="7">
        <f t="shared" ref="AFZ29:AFZ59" si="914">ROUND((PH29*8+XQ29*4)/12,1)</f>
        <v>0</v>
      </c>
      <c r="AGA29" s="7">
        <f t="shared" ref="AGA29:AGA59" si="915">ROUND((PI29*8+XR29*4)/12,1)</f>
        <v>0</v>
      </c>
      <c r="AGB29" s="7">
        <f t="shared" ref="AGB29:AGB59" si="916">ROUND((PJ29*8+XS29*4)/12,1)</f>
        <v>0.7</v>
      </c>
      <c r="AGC29" s="7">
        <f t="shared" ref="AGC29:AGC59" si="917">ROUND((PK29*8+XT29*4)/12,1)</f>
        <v>0.7</v>
      </c>
      <c r="AGD29" s="7">
        <f t="shared" ref="AGD29:AGD59" si="918">ROUND((PL29*8+XU29*4)/12,1)</f>
        <v>0</v>
      </c>
      <c r="AGE29" s="7">
        <f t="shared" ref="AGE29:AGE59" si="919">ROUND((PM29*8+XV29*4)/12,1)</f>
        <v>0</v>
      </c>
      <c r="AGF29" s="7">
        <f t="shared" ref="AGF29:AGF59" si="920">ROUND((PN29*8+XW29*4)/12,1)</f>
        <v>0</v>
      </c>
      <c r="AGG29" s="7">
        <f t="shared" ref="AGG29:AGG59" si="921">ROUND((PO29*8+XX29*4)/12,1)</f>
        <v>0</v>
      </c>
      <c r="AGH29" s="7">
        <f t="shared" ref="AGH29:AGH59" si="922">ROUND((PP29*8+XY29*4)/12,1)</f>
        <v>0</v>
      </c>
      <c r="AGI29" s="7">
        <f t="shared" ref="AGI29:AGI59" si="923">ROUND((PQ29*8+XZ29*4)/12,1)</f>
        <v>0</v>
      </c>
      <c r="AGJ29" s="7">
        <f t="shared" ref="AGJ29:AGJ59" si="924">ROUND((PR29*8+YA29*4)/12,1)</f>
        <v>0</v>
      </c>
      <c r="AGK29" s="7">
        <f t="shared" ref="AGK29:AGK59" si="925">ROUND((PS29*8+YB29*4)/12,1)</f>
        <v>0</v>
      </c>
      <c r="AGL29" s="7">
        <f t="shared" ref="AGL29:AGL59" si="926">ROUND((PT29*8+YC29*4)/12,1)</f>
        <v>1</v>
      </c>
      <c r="AGM29" s="7">
        <f t="shared" ref="AGM29:AGM59" si="927">ROUND((PU29*8+YD29*4)/12,1)</f>
        <v>22</v>
      </c>
    </row>
    <row r="30" spans="1:871" s="5" customFormat="1" ht="60" customHeight="1" x14ac:dyDescent="0.25">
      <c r="A30" s="6" t="s">
        <v>126</v>
      </c>
      <c r="B30" s="26" t="s">
        <v>96</v>
      </c>
      <c r="C30" s="25" t="s">
        <v>157</v>
      </c>
      <c r="D30" s="7">
        <f t="shared" si="701"/>
        <v>992</v>
      </c>
      <c r="E30" s="7">
        <v>427</v>
      </c>
      <c r="F30" s="7"/>
      <c r="G30" s="7">
        <v>471</v>
      </c>
      <c r="H30" s="7"/>
      <c r="I30" s="7">
        <v>81</v>
      </c>
      <c r="J30" s="7"/>
      <c r="K30" s="7"/>
      <c r="L30" s="7"/>
      <c r="M30" s="7">
        <v>3</v>
      </c>
      <c r="N30" s="7"/>
      <c r="O30" s="7">
        <v>2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2</v>
      </c>
      <c r="AU30" s="7">
        <v>3</v>
      </c>
      <c r="AV30" s="7">
        <v>1</v>
      </c>
      <c r="AW30" s="7">
        <v>1</v>
      </c>
      <c r="AX30" s="7"/>
      <c r="AY30" s="7">
        <v>1</v>
      </c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>
        <f t="shared" si="702"/>
        <v>180</v>
      </c>
      <c r="GT30" s="7">
        <v>180</v>
      </c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>
        <v>3</v>
      </c>
      <c r="HL30" s="7">
        <v>33</v>
      </c>
      <c r="HM30" s="7">
        <f t="shared" si="703"/>
        <v>992</v>
      </c>
      <c r="HN30" s="7">
        <v>427</v>
      </c>
      <c r="HO30" s="7"/>
      <c r="HP30" s="7">
        <v>471</v>
      </c>
      <c r="HQ30" s="7"/>
      <c r="HR30" s="7">
        <v>81</v>
      </c>
      <c r="HS30" s="7"/>
      <c r="HT30" s="7"/>
      <c r="HU30" s="7"/>
      <c r="HV30" s="7">
        <v>3</v>
      </c>
      <c r="HW30" s="7"/>
      <c r="HX30" s="7">
        <v>2</v>
      </c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>
        <v>2</v>
      </c>
      <c r="JD30" s="7">
        <v>3</v>
      </c>
      <c r="JE30" s="7">
        <v>1</v>
      </c>
      <c r="JF30" s="7">
        <v>1</v>
      </c>
      <c r="JG30" s="7"/>
      <c r="JH30" s="7">
        <v>1</v>
      </c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>
        <f t="shared" si="704"/>
        <v>180</v>
      </c>
      <c r="PC30" s="7">
        <v>180</v>
      </c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>
        <v>3</v>
      </c>
      <c r="PU30" s="7">
        <v>33</v>
      </c>
      <c r="PV30" s="7">
        <f t="shared" si="705"/>
        <v>1000</v>
      </c>
      <c r="PW30" s="7">
        <v>431</v>
      </c>
      <c r="PX30" s="7"/>
      <c r="PY30" s="7">
        <v>475</v>
      </c>
      <c r="PZ30" s="7"/>
      <c r="QA30" s="7">
        <f>33+52</f>
        <v>85</v>
      </c>
      <c r="QB30" s="7"/>
      <c r="QC30" s="7"/>
      <c r="QD30" s="7"/>
      <c r="QE30" s="7">
        <v>3</v>
      </c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>
        <v>4</v>
      </c>
      <c r="RN30" s="7"/>
      <c r="RO30" s="7">
        <v>1</v>
      </c>
      <c r="RP30" s="7"/>
      <c r="RQ30" s="7">
        <v>1</v>
      </c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>
        <f t="shared" si="706"/>
        <v>195</v>
      </c>
      <c r="XL30" s="7">
        <v>195</v>
      </c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>
        <v>3</v>
      </c>
      <c r="YD30" s="7">
        <v>33</v>
      </c>
      <c r="YE30" s="7">
        <f t="shared" si="711"/>
        <v>994.49999999999989</v>
      </c>
      <c r="YF30" s="7">
        <f t="shared" si="712"/>
        <v>428.3</v>
      </c>
      <c r="YG30" s="7">
        <f t="shared" si="713"/>
        <v>0</v>
      </c>
      <c r="YH30" s="7">
        <f t="shared" si="714"/>
        <v>472.3</v>
      </c>
      <c r="YI30" s="7">
        <f t="shared" si="715"/>
        <v>0</v>
      </c>
      <c r="YJ30" s="7">
        <f t="shared" si="716"/>
        <v>82.3</v>
      </c>
      <c r="YK30" s="7">
        <f t="shared" si="717"/>
        <v>0</v>
      </c>
      <c r="YL30" s="7">
        <f t="shared" si="718"/>
        <v>0</v>
      </c>
      <c r="YM30" s="7">
        <f t="shared" si="719"/>
        <v>0</v>
      </c>
      <c r="YN30" s="7">
        <f t="shared" si="720"/>
        <v>3</v>
      </c>
      <c r="YO30" s="7">
        <f t="shared" si="721"/>
        <v>0</v>
      </c>
      <c r="YP30" s="7">
        <f t="shared" si="722"/>
        <v>1.3</v>
      </c>
      <c r="YQ30" s="7">
        <f t="shared" si="723"/>
        <v>0</v>
      </c>
      <c r="YR30" s="7">
        <f t="shared" si="724"/>
        <v>0</v>
      </c>
      <c r="YS30" s="7">
        <f t="shared" si="725"/>
        <v>0</v>
      </c>
      <c r="YT30" s="7">
        <f t="shared" si="726"/>
        <v>0</v>
      </c>
      <c r="YU30" s="7">
        <f t="shared" si="727"/>
        <v>0</v>
      </c>
      <c r="YV30" s="7">
        <f t="shared" si="728"/>
        <v>0</v>
      </c>
      <c r="YW30" s="7">
        <f t="shared" si="729"/>
        <v>0</v>
      </c>
      <c r="YX30" s="7">
        <f t="shared" si="730"/>
        <v>0</v>
      </c>
      <c r="YY30" s="7">
        <f t="shared" si="731"/>
        <v>0</v>
      </c>
      <c r="YZ30" s="7">
        <f t="shared" si="732"/>
        <v>0</v>
      </c>
      <c r="ZA30" s="7">
        <f t="shared" si="733"/>
        <v>0</v>
      </c>
      <c r="ZB30" s="7">
        <f t="shared" si="734"/>
        <v>0</v>
      </c>
      <c r="ZC30" s="7">
        <f t="shared" si="735"/>
        <v>0</v>
      </c>
      <c r="ZD30" s="7">
        <f t="shared" si="736"/>
        <v>0</v>
      </c>
      <c r="ZE30" s="7">
        <f t="shared" si="737"/>
        <v>0</v>
      </c>
      <c r="ZF30" s="7">
        <f t="shared" si="738"/>
        <v>0</v>
      </c>
      <c r="ZG30" s="7">
        <f t="shared" si="739"/>
        <v>0</v>
      </c>
      <c r="ZH30" s="7">
        <f t="shared" si="740"/>
        <v>0</v>
      </c>
      <c r="ZI30" s="7">
        <f t="shared" si="741"/>
        <v>0</v>
      </c>
      <c r="ZJ30" s="7">
        <f t="shared" si="742"/>
        <v>0</v>
      </c>
      <c r="ZK30" s="7">
        <f t="shared" si="743"/>
        <v>0</v>
      </c>
      <c r="ZL30" s="7">
        <f t="shared" si="744"/>
        <v>0</v>
      </c>
      <c r="ZM30" s="7">
        <f t="shared" si="745"/>
        <v>0</v>
      </c>
      <c r="ZN30" s="7">
        <f t="shared" si="746"/>
        <v>0</v>
      </c>
      <c r="ZO30" s="7">
        <f t="shared" si="747"/>
        <v>0</v>
      </c>
      <c r="ZP30" s="7">
        <f t="shared" si="748"/>
        <v>0</v>
      </c>
      <c r="ZQ30" s="7">
        <f t="shared" si="749"/>
        <v>0</v>
      </c>
      <c r="ZR30" s="7">
        <f t="shared" si="750"/>
        <v>0</v>
      </c>
      <c r="ZS30" s="7">
        <f t="shared" si="751"/>
        <v>0</v>
      </c>
      <c r="ZT30" s="7">
        <f t="shared" si="752"/>
        <v>0</v>
      </c>
      <c r="ZU30" s="7">
        <f t="shared" si="753"/>
        <v>1.3</v>
      </c>
      <c r="ZV30" s="7">
        <f t="shared" si="754"/>
        <v>3.3</v>
      </c>
      <c r="ZW30" s="7">
        <f t="shared" si="755"/>
        <v>0.7</v>
      </c>
      <c r="ZX30" s="7">
        <f t="shared" si="756"/>
        <v>1</v>
      </c>
      <c r="ZY30" s="7">
        <f t="shared" si="757"/>
        <v>0</v>
      </c>
      <c r="ZZ30" s="7">
        <f t="shared" si="758"/>
        <v>1</v>
      </c>
      <c r="AAA30" s="7">
        <f t="shared" si="759"/>
        <v>0</v>
      </c>
      <c r="AAB30" s="7">
        <f t="shared" si="760"/>
        <v>0</v>
      </c>
      <c r="AAC30" s="7">
        <f t="shared" si="761"/>
        <v>0</v>
      </c>
      <c r="AAD30" s="7">
        <f t="shared" si="762"/>
        <v>0</v>
      </c>
      <c r="AAE30" s="7">
        <f t="shared" si="763"/>
        <v>0</v>
      </c>
      <c r="AAF30" s="7">
        <f t="shared" si="764"/>
        <v>0</v>
      </c>
      <c r="AAG30" s="7">
        <f t="shared" si="765"/>
        <v>0</v>
      </c>
      <c r="AAH30" s="7">
        <f t="shared" si="766"/>
        <v>0</v>
      </c>
      <c r="AAI30" s="7">
        <f t="shared" si="767"/>
        <v>0</v>
      </c>
      <c r="AAJ30" s="7">
        <f t="shared" si="768"/>
        <v>0</v>
      </c>
      <c r="AAK30" s="7">
        <f t="shared" si="769"/>
        <v>0</v>
      </c>
      <c r="AAL30" s="7">
        <f t="shared" si="770"/>
        <v>0</v>
      </c>
      <c r="AAM30" s="7">
        <f t="shared" si="771"/>
        <v>0</v>
      </c>
      <c r="AAN30" s="7">
        <f t="shared" si="772"/>
        <v>0</v>
      </c>
      <c r="AAO30" s="7">
        <f t="shared" si="773"/>
        <v>0</v>
      </c>
      <c r="AAP30" s="7">
        <f t="shared" si="774"/>
        <v>0</v>
      </c>
      <c r="AAQ30" s="7">
        <f t="shared" si="775"/>
        <v>0</v>
      </c>
      <c r="AAR30" s="7">
        <f t="shared" si="776"/>
        <v>0</v>
      </c>
      <c r="AAS30" s="7">
        <f t="shared" si="777"/>
        <v>0</v>
      </c>
      <c r="AAT30" s="7">
        <f t="shared" si="778"/>
        <v>0</v>
      </c>
      <c r="AAU30" s="7">
        <f t="shared" si="779"/>
        <v>0</v>
      </c>
      <c r="AAV30" s="7">
        <f t="shared" si="780"/>
        <v>0</v>
      </c>
      <c r="AAW30" s="7">
        <f t="shared" si="781"/>
        <v>0</v>
      </c>
      <c r="AAX30" s="7">
        <f t="shared" si="782"/>
        <v>0</v>
      </c>
      <c r="AAY30" s="7">
        <f t="shared" si="783"/>
        <v>0</v>
      </c>
      <c r="AAZ30" s="7">
        <f t="shared" si="784"/>
        <v>0</v>
      </c>
      <c r="ABA30" s="7">
        <f t="shared" si="785"/>
        <v>0</v>
      </c>
      <c r="ABB30" s="7">
        <f t="shared" si="786"/>
        <v>0</v>
      </c>
      <c r="ABC30" s="7">
        <f t="shared" si="787"/>
        <v>0</v>
      </c>
      <c r="ABD30" s="7">
        <f t="shared" si="788"/>
        <v>0</v>
      </c>
      <c r="ABE30" s="7">
        <f t="shared" si="789"/>
        <v>0</v>
      </c>
      <c r="ABF30" s="7">
        <f t="shared" si="790"/>
        <v>0</v>
      </c>
      <c r="ABG30" s="7">
        <f t="shared" si="791"/>
        <v>0</v>
      </c>
      <c r="ABH30" s="7">
        <f t="shared" si="792"/>
        <v>0</v>
      </c>
      <c r="ABI30" s="7">
        <f t="shared" si="793"/>
        <v>0</v>
      </c>
      <c r="ABJ30" s="7">
        <f t="shared" si="794"/>
        <v>0</v>
      </c>
      <c r="ABK30" s="7">
        <f t="shared" si="795"/>
        <v>0</v>
      </c>
      <c r="ABL30" s="7">
        <f t="shared" si="796"/>
        <v>0</v>
      </c>
      <c r="ABM30" s="7">
        <f t="shared" si="797"/>
        <v>0</v>
      </c>
      <c r="ABN30" s="7">
        <f t="shared" si="798"/>
        <v>0</v>
      </c>
      <c r="ABO30" s="7">
        <f t="shared" si="799"/>
        <v>0</v>
      </c>
      <c r="ABP30" s="7">
        <f t="shared" si="800"/>
        <v>0</v>
      </c>
      <c r="ABQ30" s="7">
        <f t="shared" si="801"/>
        <v>0</v>
      </c>
      <c r="ABR30" s="7">
        <f t="shared" si="802"/>
        <v>0</v>
      </c>
      <c r="ABS30" s="7">
        <f t="shared" si="803"/>
        <v>0</v>
      </c>
      <c r="ABT30" s="7">
        <f t="shared" si="804"/>
        <v>0</v>
      </c>
      <c r="ABU30" s="7">
        <f t="shared" si="805"/>
        <v>0</v>
      </c>
      <c r="ABV30" s="7">
        <f t="shared" si="806"/>
        <v>0</v>
      </c>
      <c r="ABW30" s="7">
        <f t="shared" si="807"/>
        <v>0</v>
      </c>
      <c r="ABX30" s="7">
        <f t="shared" si="808"/>
        <v>0</v>
      </c>
      <c r="ABY30" s="7">
        <f t="shared" si="809"/>
        <v>0</v>
      </c>
      <c r="ABZ30" s="7">
        <f t="shared" si="810"/>
        <v>0</v>
      </c>
      <c r="ACA30" s="7">
        <f t="shared" si="811"/>
        <v>0</v>
      </c>
      <c r="ACB30" s="7">
        <f t="shared" si="812"/>
        <v>0</v>
      </c>
      <c r="ACC30" s="7">
        <f t="shared" si="813"/>
        <v>0</v>
      </c>
      <c r="ACD30" s="7">
        <f t="shared" si="814"/>
        <v>0</v>
      </c>
      <c r="ACE30" s="7">
        <f t="shared" si="815"/>
        <v>0</v>
      </c>
      <c r="ACF30" s="7">
        <f t="shared" si="816"/>
        <v>0</v>
      </c>
      <c r="ACG30" s="7">
        <f t="shared" si="817"/>
        <v>0</v>
      </c>
      <c r="ACH30" s="7">
        <f t="shared" si="818"/>
        <v>0</v>
      </c>
      <c r="ACI30" s="7">
        <f t="shared" si="819"/>
        <v>0</v>
      </c>
      <c r="ACJ30" s="7">
        <f t="shared" si="820"/>
        <v>0</v>
      </c>
      <c r="ACK30" s="7">
        <f t="shared" si="821"/>
        <v>0</v>
      </c>
      <c r="ACL30" s="7">
        <f t="shared" si="822"/>
        <v>0</v>
      </c>
      <c r="ACM30" s="7">
        <f t="shared" si="823"/>
        <v>0</v>
      </c>
      <c r="ACN30" s="7">
        <f t="shared" si="824"/>
        <v>0</v>
      </c>
      <c r="ACO30" s="7">
        <f t="shared" si="825"/>
        <v>0</v>
      </c>
      <c r="ACP30" s="7">
        <f t="shared" si="826"/>
        <v>0</v>
      </c>
      <c r="ACQ30" s="7">
        <f t="shared" si="827"/>
        <v>0</v>
      </c>
      <c r="ACR30" s="7">
        <f t="shared" si="828"/>
        <v>0</v>
      </c>
      <c r="ACS30" s="7">
        <f t="shared" si="829"/>
        <v>0</v>
      </c>
      <c r="ACT30" s="7">
        <f t="shared" si="830"/>
        <v>0</v>
      </c>
      <c r="ACU30" s="7">
        <f t="shared" si="831"/>
        <v>0</v>
      </c>
      <c r="ACV30" s="7">
        <f t="shared" si="832"/>
        <v>0</v>
      </c>
      <c r="ACW30" s="7">
        <f t="shared" si="833"/>
        <v>0</v>
      </c>
      <c r="ACX30" s="7">
        <f t="shared" si="834"/>
        <v>0</v>
      </c>
      <c r="ACY30" s="7">
        <f t="shared" si="835"/>
        <v>0</v>
      </c>
      <c r="ACZ30" s="7">
        <f t="shared" si="836"/>
        <v>0</v>
      </c>
      <c r="ADA30" s="7">
        <f t="shared" si="837"/>
        <v>0</v>
      </c>
      <c r="ADB30" s="7">
        <f t="shared" si="838"/>
        <v>0</v>
      </c>
      <c r="ADC30" s="7">
        <f t="shared" si="839"/>
        <v>0</v>
      </c>
      <c r="ADD30" s="7">
        <f t="shared" si="840"/>
        <v>0</v>
      </c>
      <c r="ADE30" s="7">
        <f t="shared" si="841"/>
        <v>0</v>
      </c>
      <c r="ADF30" s="7">
        <f t="shared" si="842"/>
        <v>0</v>
      </c>
      <c r="ADG30" s="7">
        <f t="shared" si="843"/>
        <v>0</v>
      </c>
      <c r="ADH30" s="7">
        <f t="shared" si="844"/>
        <v>0</v>
      </c>
      <c r="ADI30" s="7">
        <f t="shared" si="845"/>
        <v>0</v>
      </c>
      <c r="ADJ30" s="7">
        <f t="shared" si="846"/>
        <v>0</v>
      </c>
      <c r="ADK30" s="7">
        <f t="shared" si="847"/>
        <v>0</v>
      </c>
      <c r="ADL30" s="7">
        <f t="shared" si="848"/>
        <v>0</v>
      </c>
      <c r="ADM30" s="7">
        <f t="shared" si="849"/>
        <v>0</v>
      </c>
      <c r="ADN30" s="7">
        <f t="shared" si="850"/>
        <v>0</v>
      </c>
      <c r="ADO30" s="7">
        <f t="shared" si="851"/>
        <v>0</v>
      </c>
      <c r="ADP30" s="7">
        <f t="shared" si="852"/>
        <v>0</v>
      </c>
      <c r="ADQ30" s="7">
        <f t="shared" si="853"/>
        <v>0</v>
      </c>
      <c r="ADR30" s="7">
        <f t="shared" si="854"/>
        <v>0</v>
      </c>
      <c r="ADS30" s="7">
        <f t="shared" si="855"/>
        <v>0</v>
      </c>
      <c r="ADT30" s="7">
        <f t="shared" si="856"/>
        <v>0</v>
      </c>
      <c r="ADU30" s="7">
        <f t="shared" si="857"/>
        <v>0</v>
      </c>
      <c r="ADV30" s="7">
        <f t="shared" si="858"/>
        <v>0</v>
      </c>
      <c r="ADW30" s="7">
        <f t="shared" si="859"/>
        <v>0</v>
      </c>
      <c r="ADX30" s="7">
        <f t="shared" si="860"/>
        <v>0</v>
      </c>
      <c r="ADY30" s="7">
        <f t="shared" si="861"/>
        <v>0</v>
      </c>
      <c r="ADZ30" s="7">
        <f t="shared" si="862"/>
        <v>0</v>
      </c>
      <c r="AEA30" s="7">
        <f t="shared" si="863"/>
        <v>0</v>
      </c>
      <c r="AEB30" s="7">
        <f t="shared" si="864"/>
        <v>0</v>
      </c>
      <c r="AEC30" s="7">
        <f t="shared" si="865"/>
        <v>0</v>
      </c>
      <c r="AED30" s="7">
        <f t="shared" si="866"/>
        <v>0</v>
      </c>
      <c r="AEE30" s="7">
        <f t="shared" si="867"/>
        <v>0</v>
      </c>
      <c r="AEF30" s="7">
        <f t="shared" si="868"/>
        <v>0</v>
      </c>
      <c r="AEG30" s="7">
        <f t="shared" si="869"/>
        <v>0</v>
      </c>
      <c r="AEH30" s="7">
        <f t="shared" si="870"/>
        <v>0</v>
      </c>
      <c r="AEI30" s="7">
        <f t="shared" si="871"/>
        <v>0</v>
      </c>
      <c r="AEJ30" s="7">
        <f t="shared" si="872"/>
        <v>0</v>
      </c>
      <c r="AEK30" s="7">
        <f t="shared" si="873"/>
        <v>0</v>
      </c>
      <c r="AEL30" s="7">
        <f t="shared" si="874"/>
        <v>0</v>
      </c>
      <c r="AEM30" s="7">
        <f t="shared" si="875"/>
        <v>0</v>
      </c>
      <c r="AEN30" s="7">
        <f t="shared" si="876"/>
        <v>0</v>
      </c>
      <c r="AEO30" s="7">
        <f t="shared" si="877"/>
        <v>0</v>
      </c>
      <c r="AEP30" s="7">
        <f t="shared" si="878"/>
        <v>0</v>
      </c>
      <c r="AEQ30" s="7">
        <f t="shared" si="879"/>
        <v>0</v>
      </c>
      <c r="AER30" s="7">
        <f t="shared" si="880"/>
        <v>0</v>
      </c>
      <c r="AES30" s="7">
        <f t="shared" si="881"/>
        <v>0</v>
      </c>
      <c r="AET30" s="7">
        <f t="shared" si="882"/>
        <v>0</v>
      </c>
      <c r="AEU30" s="7">
        <f t="shared" si="883"/>
        <v>0</v>
      </c>
      <c r="AEV30" s="7">
        <f t="shared" si="884"/>
        <v>0</v>
      </c>
      <c r="AEW30" s="7">
        <f t="shared" si="885"/>
        <v>0</v>
      </c>
      <c r="AEX30" s="7">
        <f t="shared" si="886"/>
        <v>0</v>
      </c>
      <c r="AEY30" s="7">
        <f t="shared" si="887"/>
        <v>0</v>
      </c>
      <c r="AEZ30" s="7">
        <f t="shared" si="888"/>
        <v>0</v>
      </c>
      <c r="AFA30" s="7">
        <f t="shared" si="889"/>
        <v>0</v>
      </c>
      <c r="AFB30" s="7">
        <f t="shared" si="890"/>
        <v>0</v>
      </c>
      <c r="AFC30" s="7">
        <f t="shared" si="891"/>
        <v>0</v>
      </c>
      <c r="AFD30" s="7">
        <f t="shared" si="892"/>
        <v>0</v>
      </c>
      <c r="AFE30" s="7">
        <f t="shared" si="893"/>
        <v>0</v>
      </c>
      <c r="AFF30" s="7">
        <f t="shared" si="894"/>
        <v>0</v>
      </c>
      <c r="AFG30" s="7">
        <f t="shared" si="895"/>
        <v>0</v>
      </c>
      <c r="AFH30" s="7">
        <f t="shared" si="896"/>
        <v>0</v>
      </c>
      <c r="AFI30" s="7">
        <f t="shared" si="897"/>
        <v>0</v>
      </c>
      <c r="AFJ30" s="7">
        <f t="shared" si="898"/>
        <v>0</v>
      </c>
      <c r="AFK30" s="7">
        <f t="shared" si="899"/>
        <v>0</v>
      </c>
      <c r="AFL30" s="7">
        <f t="shared" si="900"/>
        <v>0</v>
      </c>
      <c r="AFM30" s="7">
        <f t="shared" si="901"/>
        <v>0</v>
      </c>
      <c r="AFN30" s="7">
        <f t="shared" si="902"/>
        <v>0</v>
      </c>
      <c r="AFO30" s="7">
        <f t="shared" si="903"/>
        <v>0</v>
      </c>
      <c r="AFP30" s="7">
        <f t="shared" si="904"/>
        <v>0</v>
      </c>
      <c r="AFQ30" s="7">
        <f t="shared" si="905"/>
        <v>0</v>
      </c>
      <c r="AFR30" s="7">
        <f t="shared" si="906"/>
        <v>0</v>
      </c>
      <c r="AFS30" s="7">
        <f t="shared" si="907"/>
        <v>0</v>
      </c>
      <c r="AFT30" s="7">
        <f t="shared" si="908"/>
        <v>185</v>
      </c>
      <c r="AFU30" s="7">
        <f t="shared" si="909"/>
        <v>185</v>
      </c>
      <c r="AFV30" s="7">
        <f t="shared" si="910"/>
        <v>0</v>
      </c>
      <c r="AFW30" s="7">
        <f t="shared" si="911"/>
        <v>0</v>
      </c>
      <c r="AFX30" s="7">
        <f t="shared" si="912"/>
        <v>0</v>
      </c>
      <c r="AFY30" s="7">
        <f t="shared" si="913"/>
        <v>0</v>
      </c>
      <c r="AFZ30" s="7">
        <f t="shared" si="914"/>
        <v>0</v>
      </c>
      <c r="AGA30" s="7">
        <f t="shared" si="915"/>
        <v>0</v>
      </c>
      <c r="AGB30" s="7">
        <f t="shared" si="916"/>
        <v>0</v>
      </c>
      <c r="AGC30" s="7">
        <f t="shared" si="917"/>
        <v>0</v>
      </c>
      <c r="AGD30" s="7">
        <f t="shared" si="918"/>
        <v>0</v>
      </c>
      <c r="AGE30" s="7">
        <f t="shared" si="919"/>
        <v>0</v>
      </c>
      <c r="AGF30" s="7">
        <f t="shared" si="920"/>
        <v>0</v>
      </c>
      <c r="AGG30" s="7">
        <f t="shared" si="921"/>
        <v>0</v>
      </c>
      <c r="AGH30" s="7">
        <f t="shared" si="922"/>
        <v>0</v>
      </c>
      <c r="AGI30" s="7">
        <f t="shared" si="923"/>
        <v>0</v>
      </c>
      <c r="AGJ30" s="7">
        <f t="shared" si="924"/>
        <v>0</v>
      </c>
      <c r="AGK30" s="7">
        <f t="shared" si="925"/>
        <v>0</v>
      </c>
      <c r="AGL30" s="7">
        <f t="shared" si="926"/>
        <v>3</v>
      </c>
      <c r="AGM30" s="7">
        <f t="shared" si="927"/>
        <v>33</v>
      </c>
    </row>
    <row r="31" spans="1:871" s="5" customFormat="1" ht="63" x14ac:dyDescent="0.25">
      <c r="A31" s="6" t="s">
        <v>127</v>
      </c>
      <c r="B31" s="26" t="s">
        <v>97</v>
      </c>
      <c r="C31" s="25" t="s">
        <v>157</v>
      </c>
      <c r="D31" s="7">
        <f t="shared" si="701"/>
        <v>994</v>
      </c>
      <c r="E31" s="7">
        <v>414</v>
      </c>
      <c r="F31" s="7"/>
      <c r="G31" s="7">
        <v>480</v>
      </c>
      <c r="H31" s="7"/>
      <c r="I31" s="7">
        <v>68</v>
      </c>
      <c r="J31" s="7"/>
      <c r="K31" s="7">
        <v>4</v>
      </c>
      <c r="L31" s="7"/>
      <c r="M31" s="7">
        <v>3</v>
      </c>
      <c r="N31" s="7"/>
      <c r="O31" s="7">
        <v>2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>
        <v>1</v>
      </c>
      <c r="AR31" s="7">
        <v>1</v>
      </c>
      <c r="AS31" s="7"/>
      <c r="AT31" s="7">
        <v>7</v>
      </c>
      <c r="AU31" s="7">
        <v>9</v>
      </c>
      <c r="AV31" s="7">
        <v>1</v>
      </c>
      <c r="AW31" s="7">
        <v>1</v>
      </c>
      <c r="AX31" s="7">
        <v>2</v>
      </c>
      <c r="AY31" s="7">
        <v>1</v>
      </c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>
        <f t="shared" si="702"/>
        <v>100</v>
      </c>
      <c r="GT31" s="7">
        <v>100</v>
      </c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>
        <v>5</v>
      </c>
      <c r="HL31" s="7">
        <v>34</v>
      </c>
      <c r="HM31" s="7">
        <f>SUM(HN31:PA31)</f>
        <v>994</v>
      </c>
      <c r="HN31" s="7">
        <v>414</v>
      </c>
      <c r="HO31" s="7"/>
      <c r="HP31" s="7">
        <v>480</v>
      </c>
      <c r="HQ31" s="7"/>
      <c r="HR31" s="7">
        <v>68</v>
      </c>
      <c r="HS31" s="7"/>
      <c r="HT31" s="7">
        <v>4</v>
      </c>
      <c r="HU31" s="7"/>
      <c r="HV31" s="7">
        <v>3</v>
      </c>
      <c r="HW31" s="7"/>
      <c r="HX31" s="7">
        <v>2</v>
      </c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>
        <v>1</v>
      </c>
      <c r="JA31" s="7">
        <v>1</v>
      </c>
      <c r="JB31" s="7"/>
      <c r="JC31" s="7">
        <v>7</v>
      </c>
      <c r="JD31" s="7">
        <v>9</v>
      </c>
      <c r="JE31" s="7">
        <v>1</v>
      </c>
      <c r="JF31" s="7">
        <v>1</v>
      </c>
      <c r="JG31" s="7">
        <v>2</v>
      </c>
      <c r="JH31" s="7">
        <v>1</v>
      </c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>
        <f t="shared" si="704"/>
        <v>100</v>
      </c>
      <c r="PC31" s="7">
        <v>100</v>
      </c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>
        <v>5</v>
      </c>
      <c r="PU31" s="7">
        <v>34</v>
      </c>
      <c r="PV31" s="7">
        <f t="shared" si="705"/>
        <v>1001</v>
      </c>
      <c r="PW31" s="7">
        <v>392</v>
      </c>
      <c r="PX31" s="7"/>
      <c r="PY31" s="7">
        <v>504</v>
      </c>
      <c r="PZ31" s="7"/>
      <c r="QA31" s="7">
        <v>76</v>
      </c>
      <c r="QB31" s="7"/>
      <c r="QC31" s="7">
        <v>2</v>
      </c>
      <c r="QD31" s="7"/>
      <c r="QE31" s="7">
        <v>4</v>
      </c>
      <c r="QF31" s="7"/>
      <c r="QG31" s="7">
        <v>2</v>
      </c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>
        <v>2</v>
      </c>
      <c r="RK31" s="7"/>
      <c r="RL31" s="7">
        <v>4</v>
      </c>
      <c r="RM31" s="7">
        <v>11</v>
      </c>
      <c r="RN31" s="7">
        <v>1</v>
      </c>
      <c r="RO31" s="7">
        <v>1</v>
      </c>
      <c r="RP31" s="7">
        <v>2</v>
      </c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>
        <f t="shared" si="706"/>
        <v>100</v>
      </c>
      <c r="XL31" s="7">
        <v>100</v>
      </c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>
        <v>5</v>
      </c>
      <c r="YD31" s="7">
        <v>34</v>
      </c>
      <c r="YE31" s="7">
        <f t="shared" si="711"/>
        <v>996.40000000000009</v>
      </c>
      <c r="YF31" s="7">
        <f t="shared" si="712"/>
        <v>406.7</v>
      </c>
      <c r="YG31" s="7">
        <f t="shared" si="713"/>
        <v>0</v>
      </c>
      <c r="YH31" s="7">
        <f t="shared" si="714"/>
        <v>488</v>
      </c>
      <c r="YI31" s="7">
        <f t="shared" si="715"/>
        <v>0</v>
      </c>
      <c r="YJ31" s="7">
        <f t="shared" si="716"/>
        <v>70.7</v>
      </c>
      <c r="YK31" s="7">
        <f t="shared" si="717"/>
        <v>0</v>
      </c>
      <c r="YL31" s="7">
        <f t="shared" si="718"/>
        <v>3.3</v>
      </c>
      <c r="YM31" s="7">
        <f t="shared" si="719"/>
        <v>0</v>
      </c>
      <c r="YN31" s="7">
        <f t="shared" si="720"/>
        <v>3.3</v>
      </c>
      <c r="YO31" s="7">
        <f t="shared" si="721"/>
        <v>0</v>
      </c>
      <c r="YP31" s="7">
        <f t="shared" si="722"/>
        <v>2</v>
      </c>
      <c r="YQ31" s="7">
        <f t="shared" si="723"/>
        <v>0</v>
      </c>
      <c r="YR31" s="7">
        <f t="shared" si="724"/>
        <v>0</v>
      </c>
      <c r="YS31" s="7">
        <f t="shared" si="725"/>
        <v>0</v>
      </c>
      <c r="YT31" s="7">
        <f t="shared" si="726"/>
        <v>0</v>
      </c>
      <c r="YU31" s="7">
        <f t="shared" si="727"/>
        <v>0</v>
      </c>
      <c r="YV31" s="7">
        <f t="shared" si="728"/>
        <v>0</v>
      </c>
      <c r="YW31" s="7">
        <f t="shared" si="729"/>
        <v>0</v>
      </c>
      <c r="YX31" s="7">
        <f t="shared" si="730"/>
        <v>0</v>
      </c>
      <c r="YY31" s="7">
        <f t="shared" si="731"/>
        <v>0</v>
      </c>
      <c r="YZ31" s="7">
        <f t="shared" si="732"/>
        <v>0</v>
      </c>
      <c r="ZA31" s="7">
        <f t="shared" si="733"/>
        <v>0</v>
      </c>
      <c r="ZB31" s="7">
        <f t="shared" si="734"/>
        <v>0</v>
      </c>
      <c r="ZC31" s="7">
        <f t="shared" si="735"/>
        <v>0</v>
      </c>
      <c r="ZD31" s="7">
        <f t="shared" si="736"/>
        <v>0</v>
      </c>
      <c r="ZE31" s="7">
        <f t="shared" si="737"/>
        <v>0</v>
      </c>
      <c r="ZF31" s="7">
        <f t="shared" si="738"/>
        <v>0</v>
      </c>
      <c r="ZG31" s="7">
        <f t="shared" si="739"/>
        <v>0</v>
      </c>
      <c r="ZH31" s="7">
        <f t="shared" si="740"/>
        <v>0</v>
      </c>
      <c r="ZI31" s="7">
        <f t="shared" si="741"/>
        <v>0</v>
      </c>
      <c r="ZJ31" s="7">
        <f t="shared" si="742"/>
        <v>0</v>
      </c>
      <c r="ZK31" s="7">
        <f t="shared" si="743"/>
        <v>0</v>
      </c>
      <c r="ZL31" s="7">
        <f t="shared" si="744"/>
        <v>0</v>
      </c>
      <c r="ZM31" s="7">
        <f t="shared" si="745"/>
        <v>0</v>
      </c>
      <c r="ZN31" s="7">
        <f t="shared" si="746"/>
        <v>0</v>
      </c>
      <c r="ZO31" s="7">
        <f t="shared" si="747"/>
        <v>0</v>
      </c>
      <c r="ZP31" s="7">
        <f t="shared" si="748"/>
        <v>0</v>
      </c>
      <c r="ZQ31" s="7">
        <f t="shared" si="749"/>
        <v>0</v>
      </c>
      <c r="ZR31" s="7">
        <f t="shared" si="750"/>
        <v>0.7</v>
      </c>
      <c r="ZS31" s="7">
        <f t="shared" si="751"/>
        <v>1.3</v>
      </c>
      <c r="ZT31" s="7">
        <f t="shared" si="752"/>
        <v>0</v>
      </c>
      <c r="ZU31" s="7">
        <f t="shared" si="753"/>
        <v>6</v>
      </c>
      <c r="ZV31" s="7">
        <f t="shared" si="754"/>
        <v>9.6999999999999993</v>
      </c>
      <c r="ZW31" s="7">
        <f t="shared" si="755"/>
        <v>1</v>
      </c>
      <c r="ZX31" s="7">
        <f t="shared" si="756"/>
        <v>1</v>
      </c>
      <c r="ZY31" s="7">
        <f t="shared" si="757"/>
        <v>2</v>
      </c>
      <c r="ZZ31" s="7">
        <f t="shared" si="758"/>
        <v>0.7</v>
      </c>
      <c r="AAA31" s="7">
        <f t="shared" si="759"/>
        <v>0</v>
      </c>
      <c r="AAB31" s="7">
        <f t="shared" si="760"/>
        <v>0</v>
      </c>
      <c r="AAC31" s="7">
        <f t="shared" si="761"/>
        <v>0</v>
      </c>
      <c r="AAD31" s="7">
        <f t="shared" si="762"/>
        <v>0</v>
      </c>
      <c r="AAE31" s="7">
        <f t="shared" si="763"/>
        <v>0</v>
      </c>
      <c r="AAF31" s="7">
        <f t="shared" si="764"/>
        <v>0</v>
      </c>
      <c r="AAG31" s="7">
        <f t="shared" si="765"/>
        <v>0</v>
      </c>
      <c r="AAH31" s="7">
        <f t="shared" si="766"/>
        <v>0</v>
      </c>
      <c r="AAI31" s="7">
        <f t="shared" si="767"/>
        <v>0</v>
      </c>
      <c r="AAJ31" s="7">
        <f t="shared" si="768"/>
        <v>0</v>
      </c>
      <c r="AAK31" s="7">
        <f t="shared" si="769"/>
        <v>0</v>
      </c>
      <c r="AAL31" s="7">
        <f t="shared" si="770"/>
        <v>0</v>
      </c>
      <c r="AAM31" s="7">
        <f t="shared" si="771"/>
        <v>0</v>
      </c>
      <c r="AAN31" s="7">
        <f t="shared" si="772"/>
        <v>0</v>
      </c>
      <c r="AAO31" s="7">
        <f t="shared" si="773"/>
        <v>0</v>
      </c>
      <c r="AAP31" s="7">
        <f t="shared" si="774"/>
        <v>0</v>
      </c>
      <c r="AAQ31" s="7">
        <f t="shared" si="775"/>
        <v>0</v>
      </c>
      <c r="AAR31" s="7">
        <f t="shared" si="776"/>
        <v>0</v>
      </c>
      <c r="AAS31" s="7">
        <f t="shared" si="777"/>
        <v>0</v>
      </c>
      <c r="AAT31" s="7">
        <f t="shared" si="778"/>
        <v>0</v>
      </c>
      <c r="AAU31" s="7">
        <f t="shared" si="779"/>
        <v>0</v>
      </c>
      <c r="AAV31" s="7">
        <f t="shared" si="780"/>
        <v>0</v>
      </c>
      <c r="AAW31" s="7">
        <f t="shared" si="781"/>
        <v>0</v>
      </c>
      <c r="AAX31" s="7">
        <f t="shared" si="782"/>
        <v>0</v>
      </c>
      <c r="AAY31" s="7">
        <f t="shared" si="783"/>
        <v>0</v>
      </c>
      <c r="AAZ31" s="7">
        <f t="shared" si="784"/>
        <v>0</v>
      </c>
      <c r="ABA31" s="7">
        <f t="shared" si="785"/>
        <v>0</v>
      </c>
      <c r="ABB31" s="7">
        <f t="shared" si="786"/>
        <v>0</v>
      </c>
      <c r="ABC31" s="7">
        <f t="shared" si="787"/>
        <v>0</v>
      </c>
      <c r="ABD31" s="7">
        <f t="shared" si="788"/>
        <v>0</v>
      </c>
      <c r="ABE31" s="7">
        <f t="shared" si="789"/>
        <v>0</v>
      </c>
      <c r="ABF31" s="7">
        <f t="shared" si="790"/>
        <v>0</v>
      </c>
      <c r="ABG31" s="7">
        <f t="shared" si="791"/>
        <v>0</v>
      </c>
      <c r="ABH31" s="7">
        <f t="shared" si="792"/>
        <v>0</v>
      </c>
      <c r="ABI31" s="7">
        <f t="shared" si="793"/>
        <v>0</v>
      </c>
      <c r="ABJ31" s="7">
        <f t="shared" si="794"/>
        <v>0</v>
      </c>
      <c r="ABK31" s="7">
        <f t="shared" si="795"/>
        <v>0</v>
      </c>
      <c r="ABL31" s="7">
        <f t="shared" si="796"/>
        <v>0</v>
      </c>
      <c r="ABM31" s="7">
        <f t="shared" si="797"/>
        <v>0</v>
      </c>
      <c r="ABN31" s="7">
        <f t="shared" si="798"/>
        <v>0</v>
      </c>
      <c r="ABO31" s="7">
        <f t="shared" si="799"/>
        <v>0</v>
      </c>
      <c r="ABP31" s="7">
        <f t="shared" si="800"/>
        <v>0</v>
      </c>
      <c r="ABQ31" s="7">
        <f t="shared" si="801"/>
        <v>0</v>
      </c>
      <c r="ABR31" s="7">
        <f t="shared" si="802"/>
        <v>0</v>
      </c>
      <c r="ABS31" s="7">
        <f t="shared" si="803"/>
        <v>0</v>
      </c>
      <c r="ABT31" s="7">
        <f t="shared" si="804"/>
        <v>0</v>
      </c>
      <c r="ABU31" s="7">
        <f t="shared" si="805"/>
        <v>0</v>
      </c>
      <c r="ABV31" s="7">
        <f t="shared" si="806"/>
        <v>0</v>
      </c>
      <c r="ABW31" s="7">
        <f t="shared" si="807"/>
        <v>0</v>
      </c>
      <c r="ABX31" s="7">
        <f t="shared" si="808"/>
        <v>0</v>
      </c>
      <c r="ABY31" s="7">
        <f t="shared" si="809"/>
        <v>0</v>
      </c>
      <c r="ABZ31" s="7">
        <f t="shared" si="810"/>
        <v>0</v>
      </c>
      <c r="ACA31" s="7">
        <f t="shared" si="811"/>
        <v>0</v>
      </c>
      <c r="ACB31" s="7">
        <f t="shared" si="812"/>
        <v>0</v>
      </c>
      <c r="ACC31" s="7">
        <f t="shared" si="813"/>
        <v>0</v>
      </c>
      <c r="ACD31" s="7">
        <f t="shared" si="814"/>
        <v>0</v>
      </c>
      <c r="ACE31" s="7">
        <f t="shared" si="815"/>
        <v>0</v>
      </c>
      <c r="ACF31" s="7">
        <f t="shared" si="816"/>
        <v>0</v>
      </c>
      <c r="ACG31" s="7">
        <f t="shared" si="817"/>
        <v>0</v>
      </c>
      <c r="ACH31" s="7">
        <f t="shared" si="818"/>
        <v>0</v>
      </c>
      <c r="ACI31" s="7">
        <f t="shared" si="819"/>
        <v>0</v>
      </c>
      <c r="ACJ31" s="7">
        <f t="shared" si="820"/>
        <v>0</v>
      </c>
      <c r="ACK31" s="7">
        <f t="shared" si="821"/>
        <v>0</v>
      </c>
      <c r="ACL31" s="7">
        <f t="shared" si="822"/>
        <v>0</v>
      </c>
      <c r="ACM31" s="7">
        <f t="shared" si="823"/>
        <v>0</v>
      </c>
      <c r="ACN31" s="7">
        <f t="shared" si="824"/>
        <v>0</v>
      </c>
      <c r="ACO31" s="7">
        <f t="shared" si="825"/>
        <v>0</v>
      </c>
      <c r="ACP31" s="7">
        <f t="shared" si="826"/>
        <v>0</v>
      </c>
      <c r="ACQ31" s="7">
        <f t="shared" si="827"/>
        <v>0</v>
      </c>
      <c r="ACR31" s="7">
        <f t="shared" si="828"/>
        <v>0</v>
      </c>
      <c r="ACS31" s="7">
        <f t="shared" si="829"/>
        <v>0</v>
      </c>
      <c r="ACT31" s="7">
        <f t="shared" si="830"/>
        <v>0</v>
      </c>
      <c r="ACU31" s="7">
        <f t="shared" si="831"/>
        <v>0</v>
      </c>
      <c r="ACV31" s="7">
        <f t="shared" si="832"/>
        <v>0</v>
      </c>
      <c r="ACW31" s="7">
        <f t="shared" si="833"/>
        <v>0</v>
      </c>
      <c r="ACX31" s="7">
        <f t="shared" si="834"/>
        <v>0</v>
      </c>
      <c r="ACY31" s="7">
        <f t="shared" si="835"/>
        <v>0</v>
      </c>
      <c r="ACZ31" s="7">
        <f t="shared" si="836"/>
        <v>0</v>
      </c>
      <c r="ADA31" s="7">
        <f t="shared" si="837"/>
        <v>0</v>
      </c>
      <c r="ADB31" s="7">
        <f t="shared" si="838"/>
        <v>0</v>
      </c>
      <c r="ADC31" s="7">
        <f t="shared" si="839"/>
        <v>0</v>
      </c>
      <c r="ADD31" s="7">
        <f t="shared" si="840"/>
        <v>0</v>
      </c>
      <c r="ADE31" s="7">
        <f t="shared" si="841"/>
        <v>0</v>
      </c>
      <c r="ADF31" s="7">
        <f t="shared" si="842"/>
        <v>0</v>
      </c>
      <c r="ADG31" s="7">
        <f t="shared" si="843"/>
        <v>0</v>
      </c>
      <c r="ADH31" s="7">
        <f t="shared" si="844"/>
        <v>0</v>
      </c>
      <c r="ADI31" s="7">
        <f t="shared" si="845"/>
        <v>0</v>
      </c>
      <c r="ADJ31" s="7">
        <f t="shared" si="846"/>
        <v>0</v>
      </c>
      <c r="ADK31" s="7">
        <f t="shared" si="847"/>
        <v>0</v>
      </c>
      <c r="ADL31" s="7">
        <f t="shared" si="848"/>
        <v>0</v>
      </c>
      <c r="ADM31" s="7">
        <f t="shared" si="849"/>
        <v>0</v>
      </c>
      <c r="ADN31" s="7">
        <f t="shared" si="850"/>
        <v>0</v>
      </c>
      <c r="ADO31" s="7">
        <f t="shared" si="851"/>
        <v>0</v>
      </c>
      <c r="ADP31" s="7">
        <f t="shared" si="852"/>
        <v>0</v>
      </c>
      <c r="ADQ31" s="7">
        <f t="shared" si="853"/>
        <v>0</v>
      </c>
      <c r="ADR31" s="7">
        <f t="shared" si="854"/>
        <v>0</v>
      </c>
      <c r="ADS31" s="7">
        <f t="shared" si="855"/>
        <v>0</v>
      </c>
      <c r="ADT31" s="7">
        <f t="shared" si="856"/>
        <v>0</v>
      </c>
      <c r="ADU31" s="7">
        <f t="shared" si="857"/>
        <v>0</v>
      </c>
      <c r="ADV31" s="7">
        <f t="shared" si="858"/>
        <v>0</v>
      </c>
      <c r="ADW31" s="7">
        <f t="shared" si="859"/>
        <v>0</v>
      </c>
      <c r="ADX31" s="7">
        <f t="shared" si="860"/>
        <v>0</v>
      </c>
      <c r="ADY31" s="7">
        <f t="shared" si="861"/>
        <v>0</v>
      </c>
      <c r="ADZ31" s="7">
        <f t="shared" si="862"/>
        <v>0</v>
      </c>
      <c r="AEA31" s="7">
        <f t="shared" si="863"/>
        <v>0</v>
      </c>
      <c r="AEB31" s="7">
        <f t="shared" si="864"/>
        <v>0</v>
      </c>
      <c r="AEC31" s="7">
        <f t="shared" si="865"/>
        <v>0</v>
      </c>
      <c r="AED31" s="7">
        <f t="shared" si="866"/>
        <v>0</v>
      </c>
      <c r="AEE31" s="7">
        <f t="shared" si="867"/>
        <v>0</v>
      </c>
      <c r="AEF31" s="7">
        <f t="shared" si="868"/>
        <v>0</v>
      </c>
      <c r="AEG31" s="7">
        <f t="shared" si="869"/>
        <v>0</v>
      </c>
      <c r="AEH31" s="7">
        <f t="shared" si="870"/>
        <v>0</v>
      </c>
      <c r="AEI31" s="7">
        <f t="shared" si="871"/>
        <v>0</v>
      </c>
      <c r="AEJ31" s="7">
        <f t="shared" si="872"/>
        <v>0</v>
      </c>
      <c r="AEK31" s="7">
        <f t="shared" si="873"/>
        <v>0</v>
      </c>
      <c r="AEL31" s="7">
        <f t="shared" si="874"/>
        <v>0</v>
      </c>
      <c r="AEM31" s="7">
        <f t="shared" si="875"/>
        <v>0</v>
      </c>
      <c r="AEN31" s="7">
        <f t="shared" si="876"/>
        <v>0</v>
      </c>
      <c r="AEO31" s="7">
        <f t="shared" si="877"/>
        <v>0</v>
      </c>
      <c r="AEP31" s="7">
        <f t="shared" si="878"/>
        <v>0</v>
      </c>
      <c r="AEQ31" s="7">
        <f t="shared" si="879"/>
        <v>0</v>
      </c>
      <c r="AER31" s="7">
        <f t="shared" si="880"/>
        <v>0</v>
      </c>
      <c r="AES31" s="7">
        <f t="shared" si="881"/>
        <v>0</v>
      </c>
      <c r="AET31" s="7">
        <f t="shared" si="882"/>
        <v>0</v>
      </c>
      <c r="AEU31" s="7">
        <f t="shared" si="883"/>
        <v>0</v>
      </c>
      <c r="AEV31" s="7">
        <f t="shared" si="884"/>
        <v>0</v>
      </c>
      <c r="AEW31" s="7">
        <f t="shared" si="885"/>
        <v>0</v>
      </c>
      <c r="AEX31" s="7">
        <f t="shared" si="886"/>
        <v>0</v>
      </c>
      <c r="AEY31" s="7">
        <f t="shared" si="887"/>
        <v>0</v>
      </c>
      <c r="AEZ31" s="7">
        <f t="shared" si="888"/>
        <v>0</v>
      </c>
      <c r="AFA31" s="7">
        <f t="shared" si="889"/>
        <v>0</v>
      </c>
      <c r="AFB31" s="7">
        <f t="shared" si="890"/>
        <v>0</v>
      </c>
      <c r="AFC31" s="7">
        <f t="shared" si="891"/>
        <v>0</v>
      </c>
      <c r="AFD31" s="7">
        <f t="shared" si="892"/>
        <v>0</v>
      </c>
      <c r="AFE31" s="7">
        <f t="shared" si="893"/>
        <v>0</v>
      </c>
      <c r="AFF31" s="7">
        <f t="shared" si="894"/>
        <v>0</v>
      </c>
      <c r="AFG31" s="7">
        <f t="shared" si="895"/>
        <v>0</v>
      </c>
      <c r="AFH31" s="7">
        <f t="shared" si="896"/>
        <v>0</v>
      </c>
      <c r="AFI31" s="7">
        <f t="shared" si="897"/>
        <v>0</v>
      </c>
      <c r="AFJ31" s="7">
        <f t="shared" si="898"/>
        <v>0</v>
      </c>
      <c r="AFK31" s="7">
        <f t="shared" si="899"/>
        <v>0</v>
      </c>
      <c r="AFL31" s="7">
        <f t="shared" si="900"/>
        <v>0</v>
      </c>
      <c r="AFM31" s="7">
        <f t="shared" si="901"/>
        <v>0</v>
      </c>
      <c r="AFN31" s="7">
        <f t="shared" si="902"/>
        <v>0</v>
      </c>
      <c r="AFO31" s="7">
        <f t="shared" si="903"/>
        <v>0</v>
      </c>
      <c r="AFP31" s="7">
        <f t="shared" si="904"/>
        <v>0</v>
      </c>
      <c r="AFQ31" s="7">
        <f t="shared" si="905"/>
        <v>0</v>
      </c>
      <c r="AFR31" s="7">
        <f t="shared" si="906"/>
        <v>0</v>
      </c>
      <c r="AFS31" s="7">
        <f t="shared" si="907"/>
        <v>0</v>
      </c>
      <c r="AFT31" s="7">
        <f t="shared" si="908"/>
        <v>100</v>
      </c>
      <c r="AFU31" s="7">
        <f t="shared" si="909"/>
        <v>100</v>
      </c>
      <c r="AFV31" s="7">
        <f t="shared" si="910"/>
        <v>0</v>
      </c>
      <c r="AFW31" s="7">
        <f t="shared" si="911"/>
        <v>0</v>
      </c>
      <c r="AFX31" s="7">
        <f t="shared" si="912"/>
        <v>0</v>
      </c>
      <c r="AFY31" s="7">
        <f t="shared" si="913"/>
        <v>0</v>
      </c>
      <c r="AFZ31" s="7">
        <f t="shared" si="914"/>
        <v>0</v>
      </c>
      <c r="AGA31" s="7">
        <f t="shared" si="915"/>
        <v>0</v>
      </c>
      <c r="AGB31" s="7">
        <f t="shared" si="916"/>
        <v>0</v>
      </c>
      <c r="AGC31" s="7">
        <f t="shared" si="917"/>
        <v>0</v>
      </c>
      <c r="AGD31" s="7">
        <f t="shared" si="918"/>
        <v>0</v>
      </c>
      <c r="AGE31" s="7">
        <f t="shared" si="919"/>
        <v>0</v>
      </c>
      <c r="AGF31" s="7">
        <f t="shared" si="920"/>
        <v>0</v>
      </c>
      <c r="AGG31" s="7">
        <f t="shared" si="921"/>
        <v>0</v>
      </c>
      <c r="AGH31" s="7">
        <f t="shared" si="922"/>
        <v>0</v>
      </c>
      <c r="AGI31" s="7">
        <f t="shared" si="923"/>
        <v>0</v>
      </c>
      <c r="AGJ31" s="7">
        <f t="shared" si="924"/>
        <v>0</v>
      </c>
      <c r="AGK31" s="7">
        <f t="shared" si="925"/>
        <v>0</v>
      </c>
      <c r="AGL31" s="7">
        <f t="shared" si="926"/>
        <v>5</v>
      </c>
      <c r="AGM31" s="7">
        <f t="shared" si="927"/>
        <v>34</v>
      </c>
    </row>
    <row r="32" spans="1:871" ht="59.25" customHeight="1" x14ac:dyDescent="0.25">
      <c r="A32" s="6" t="s">
        <v>128</v>
      </c>
      <c r="B32" s="26" t="s">
        <v>98</v>
      </c>
      <c r="C32" s="25" t="s">
        <v>157</v>
      </c>
      <c r="D32" s="7">
        <f t="shared" si="701"/>
        <v>479</v>
      </c>
      <c r="E32" s="19">
        <f>60+164</f>
        <v>224</v>
      </c>
      <c r="F32" s="27"/>
      <c r="G32" s="27">
        <v>207</v>
      </c>
      <c r="H32" s="27"/>
      <c r="I32" s="27">
        <f>26+17</f>
        <v>43</v>
      </c>
      <c r="J32" s="27"/>
      <c r="K32" s="27">
        <v>1</v>
      </c>
      <c r="L32" s="27"/>
      <c r="M32" s="27">
        <v>3</v>
      </c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>
        <v>1</v>
      </c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7">
        <f t="shared" si="702"/>
        <v>60</v>
      </c>
      <c r="GT32" s="20">
        <v>59</v>
      </c>
      <c r="GU32" s="20">
        <v>1</v>
      </c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>
        <v>1</v>
      </c>
      <c r="HL32" s="16">
        <v>18</v>
      </c>
      <c r="HM32" s="7">
        <f t="shared" si="703"/>
        <v>479</v>
      </c>
      <c r="HN32" s="27">
        <f>60+164</f>
        <v>224</v>
      </c>
      <c r="HO32" s="27"/>
      <c r="HP32" s="27">
        <v>207</v>
      </c>
      <c r="HQ32" s="27"/>
      <c r="HR32" s="27">
        <f>26+17</f>
        <v>43</v>
      </c>
      <c r="HS32" s="27"/>
      <c r="HT32" s="27">
        <v>1</v>
      </c>
      <c r="HU32" s="27"/>
      <c r="HV32" s="27">
        <v>3</v>
      </c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27"/>
      <c r="IY32" s="27"/>
      <c r="IZ32" s="27"/>
      <c r="JA32" s="27"/>
      <c r="JB32" s="27"/>
      <c r="JC32" s="27"/>
      <c r="JD32" s="27">
        <v>1</v>
      </c>
      <c r="JE32" s="27"/>
      <c r="JF32" s="27"/>
      <c r="JG32" s="27"/>
      <c r="JH32" s="27"/>
      <c r="JI32" s="27"/>
      <c r="JJ32" s="27"/>
      <c r="JK32" s="27"/>
      <c r="JL32" s="27"/>
      <c r="JM32" s="27"/>
      <c r="JN32" s="27"/>
      <c r="JO32" s="27"/>
      <c r="JP32" s="27"/>
      <c r="JQ32" s="27"/>
      <c r="JR32" s="27"/>
      <c r="JS32" s="27"/>
      <c r="JT32" s="27"/>
      <c r="JU32" s="27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7">
        <f t="shared" si="704"/>
        <v>60</v>
      </c>
      <c r="PC32" s="20">
        <v>59</v>
      </c>
      <c r="PD32" s="20">
        <v>1</v>
      </c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>
        <v>1</v>
      </c>
      <c r="PU32" s="16">
        <v>18</v>
      </c>
      <c r="PV32" s="7">
        <f t="shared" si="705"/>
        <v>503</v>
      </c>
      <c r="PW32" s="27">
        <f>60+169</f>
        <v>229</v>
      </c>
      <c r="PX32" s="27"/>
      <c r="PY32" s="27">
        <v>223</v>
      </c>
      <c r="PZ32" s="27"/>
      <c r="QA32" s="27">
        <f>20+26</f>
        <v>46</v>
      </c>
      <c r="QB32" s="27"/>
      <c r="QC32" s="27">
        <v>1</v>
      </c>
      <c r="QD32" s="27"/>
      <c r="QE32" s="27">
        <v>3</v>
      </c>
      <c r="QF32" s="27"/>
      <c r="QG32" s="27"/>
      <c r="QH32" s="27"/>
      <c r="QI32" s="27"/>
      <c r="QJ32" s="27"/>
      <c r="QK32" s="27"/>
      <c r="QL32" s="27"/>
      <c r="QM32" s="27"/>
      <c r="QN32" s="27"/>
      <c r="QO32" s="27"/>
      <c r="QP32" s="27"/>
      <c r="QQ32" s="27"/>
      <c r="QR32" s="27"/>
      <c r="QS32" s="27"/>
      <c r="QT32" s="27"/>
      <c r="QU32" s="27"/>
      <c r="QV32" s="27"/>
      <c r="QW32" s="27"/>
      <c r="QX32" s="27"/>
      <c r="QY32" s="27"/>
      <c r="QZ32" s="27"/>
      <c r="RA32" s="27"/>
      <c r="RB32" s="27"/>
      <c r="RC32" s="27"/>
      <c r="RD32" s="27"/>
      <c r="RE32" s="27"/>
      <c r="RF32" s="27"/>
      <c r="RG32" s="27"/>
      <c r="RH32" s="27"/>
      <c r="RI32" s="27"/>
      <c r="RJ32" s="27"/>
      <c r="RK32" s="27"/>
      <c r="RL32" s="27"/>
      <c r="RM32" s="27">
        <v>1</v>
      </c>
      <c r="RN32" s="27"/>
      <c r="RO32" s="27"/>
      <c r="RP32" s="27"/>
      <c r="RQ32" s="27"/>
      <c r="RR32" s="27"/>
      <c r="RS32" s="27"/>
      <c r="RT32" s="27"/>
      <c r="RU32" s="27"/>
      <c r="RV32" s="27"/>
      <c r="RW32" s="27"/>
      <c r="RX32" s="27"/>
      <c r="RY32" s="27"/>
      <c r="RZ32" s="27"/>
      <c r="SA32" s="27"/>
      <c r="SB32" s="27"/>
      <c r="SC32" s="27"/>
      <c r="SD32" s="27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7">
        <f t="shared" si="706"/>
        <v>60</v>
      </c>
      <c r="XL32" s="16">
        <v>59</v>
      </c>
      <c r="XM32" s="16">
        <v>1</v>
      </c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>
        <v>2</v>
      </c>
      <c r="YD32" s="16">
        <v>19</v>
      </c>
      <c r="YE32" s="7">
        <f t="shared" si="711"/>
        <v>487</v>
      </c>
      <c r="YF32" s="7">
        <f t="shared" si="712"/>
        <v>225.7</v>
      </c>
      <c r="YG32" s="7">
        <f t="shared" si="713"/>
        <v>0</v>
      </c>
      <c r="YH32" s="7">
        <f t="shared" si="714"/>
        <v>212.3</v>
      </c>
      <c r="YI32" s="7">
        <f t="shared" si="715"/>
        <v>0</v>
      </c>
      <c r="YJ32" s="7">
        <f t="shared" si="716"/>
        <v>44</v>
      </c>
      <c r="YK32" s="7">
        <f t="shared" si="717"/>
        <v>0</v>
      </c>
      <c r="YL32" s="7">
        <f t="shared" si="718"/>
        <v>1</v>
      </c>
      <c r="YM32" s="7">
        <f t="shared" si="719"/>
        <v>0</v>
      </c>
      <c r="YN32" s="7">
        <f t="shared" si="720"/>
        <v>3</v>
      </c>
      <c r="YO32" s="7">
        <f t="shared" si="721"/>
        <v>0</v>
      </c>
      <c r="YP32" s="7">
        <f t="shared" si="722"/>
        <v>0</v>
      </c>
      <c r="YQ32" s="7">
        <f t="shared" si="723"/>
        <v>0</v>
      </c>
      <c r="YR32" s="7">
        <f t="shared" si="724"/>
        <v>0</v>
      </c>
      <c r="YS32" s="7">
        <f t="shared" si="725"/>
        <v>0</v>
      </c>
      <c r="YT32" s="7">
        <f t="shared" si="726"/>
        <v>0</v>
      </c>
      <c r="YU32" s="7">
        <f t="shared" si="727"/>
        <v>0</v>
      </c>
      <c r="YV32" s="7">
        <f t="shared" si="728"/>
        <v>0</v>
      </c>
      <c r="YW32" s="7">
        <f t="shared" si="729"/>
        <v>0</v>
      </c>
      <c r="YX32" s="7">
        <f t="shared" si="730"/>
        <v>0</v>
      </c>
      <c r="YY32" s="7">
        <f t="shared" si="731"/>
        <v>0</v>
      </c>
      <c r="YZ32" s="7">
        <f t="shared" si="732"/>
        <v>0</v>
      </c>
      <c r="ZA32" s="7">
        <f t="shared" si="733"/>
        <v>0</v>
      </c>
      <c r="ZB32" s="7">
        <f t="shared" si="734"/>
        <v>0</v>
      </c>
      <c r="ZC32" s="7">
        <f t="shared" si="735"/>
        <v>0</v>
      </c>
      <c r="ZD32" s="7">
        <f t="shared" si="736"/>
        <v>0</v>
      </c>
      <c r="ZE32" s="7">
        <f t="shared" si="737"/>
        <v>0</v>
      </c>
      <c r="ZF32" s="7">
        <f t="shared" si="738"/>
        <v>0</v>
      </c>
      <c r="ZG32" s="7">
        <f t="shared" si="739"/>
        <v>0</v>
      </c>
      <c r="ZH32" s="7">
        <f t="shared" si="740"/>
        <v>0</v>
      </c>
      <c r="ZI32" s="7">
        <f t="shared" si="741"/>
        <v>0</v>
      </c>
      <c r="ZJ32" s="7">
        <f t="shared" si="742"/>
        <v>0</v>
      </c>
      <c r="ZK32" s="7">
        <f t="shared" si="743"/>
        <v>0</v>
      </c>
      <c r="ZL32" s="7">
        <f t="shared" si="744"/>
        <v>0</v>
      </c>
      <c r="ZM32" s="7">
        <f t="shared" si="745"/>
        <v>0</v>
      </c>
      <c r="ZN32" s="7">
        <f t="shared" si="746"/>
        <v>0</v>
      </c>
      <c r="ZO32" s="7">
        <f t="shared" si="747"/>
        <v>0</v>
      </c>
      <c r="ZP32" s="7">
        <f t="shared" si="748"/>
        <v>0</v>
      </c>
      <c r="ZQ32" s="7">
        <f t="shared" si="749"/>
        <v>0</v>
      </c>
      <c r="ZR32" s="7">
        <f t="shared" si="750"/>
        <v>0</v>
      </c>
      <c r="ZS32" s="7">
        <f t="shared" si="751"/>
        <v>0</v>
      </c>
      <c r="ZT32" s="7">
        <f t="shared" si="752"/>
        <v>0</v>
      </c>
      <c r="ZU32" s="7">
        <f t="shared" si="753"/>
        <v>0</v>
      </c>
      <c r="ZV32" s="7">
        <f t="shared" si="754"/>
        <v>1</v>
      </c>
      <c r="ZW32" s="7">
        <f t="shared" si="755"/>
        <v>0</v>
      </c>
      <c r="ZX32" s="7">
        <f t="shared" si="756"/>
        <v>0</v>
      </c>
      <c r="ZY32" s="7">
        <f t="shared" si="757"/>
        <v>0</v>
      </c>
      <c r="ZZ32" s="7">
        <f t="shared" si="758"/>
        <v>0</v>
      </c>
      <c r="AAA32" s="7">
        <f t="shared" si="759"/>
        <v>0</v>
      </c>
      <c r="AAB32" s="7">
        <f t="shared" si="760"/>
        <v>0</v>
      </c>
      <c r="AAC32" s="7">
        <f t="shared" si="761"/>
        <v>0</v>
      </c>
      <c r="AAD32" s="7">
        <f t="shared" si="762"/>
        <v>0</v>
      </c>
      <c r="AAE32" s="7">
        <f t="shared" si="763"/>
        <v>0</v>
      </c>
      <c r="AAF32" s="7">
        <f t="shared" si="764"/>
        <v>0</v>
      </c>
      <c r="AAG32" s="7">
        <f t="shared" si="765"/>
        <v>0</v>
      </c>
      <c r="AAH32" s="7">
        <f t="shared" si="766"/>
        <v>0</v>
      </c>
      <c r="AAI32" s="7">
        <f t="shared" si="767"/>
        <v>0</v>
      </c>
      <c r="AAJ32" s="7">
        <f t="shared" si="768"/>
        <v>0</v>
      </c>
      <c r="AAK32" s="7">
        <f t="shared" si="769"/>
        <v>0</v>
      </c>
      <c r="AAL32" s="7">
        <f t="shared" si="770"/>
        <v>0</v>
      </c>
      <c r="AAM32" s="7">
        <f t="shared" si="771"/>
        <v>0</v>
      </c>
      <c r="AAN32" s="7">
        <f t="shared" si="772"/>
        <v>0</v>
      </c>
      <c r="AAO32" s="7">
        <f t="shared" si="773"/>
        <v>0</v>
      </c>
      <c r="AAP32" s="7">
        <f t="shared" si="774"/>
        <v>0</v>
      </c>
      <c r="AAQ32" s="7">
        <f t="shared" si="775"/>
        <v>0</v>
      </c>
      <c r="AAR32" s="7">
        <f t="shared" si="776"/>
        <v>0</v>
      </c>
      <c r="AAS32" s="7">
        <f t="shared" si="777"/>
        <v>0</v>
      </c>
      <c r="AAT32" s="7">
        <f t="shared" si="778"/>
        <v>0</v>
      </c>
      <c r="AAU32" s="7">
        <f t="shared" si="779"/>
        <v>0</v>
      </c>
      <c r="AAV32" s="7">
        <f t="shared" si="780"/>
        <v>0</v>
      </c>
      <c r="AAW32" s="7">
        <f t="shared" si="781"/>
        <v>0</v>
      </c>
      <c r="AAX32" s="7">
        <f t="shared" si="782"/>
        <v>0</v>
      </c>
      <c r="AAY32" s="7">
        <f t="shared" si="783"/>
        <v>0</v>
      </c>
      <c r="AAZ32" s="7">
        <f t="shared" si="784"/>
        <v>0</v>
      </c>
      <c r="ABA32" s="7">
        <f t="shared" si="785"/>
        <v>0</v>
      </c>
      <c r="ABB32" s="7">
        <f t="shared" si="786"/>
        <v>0</v>
      </c>
      <c r="ABC32" s="7">
        <f t="shared" si="787"/>
        <v>0</v>
      </c>
      <c r="ABD32" s="7">
        <f t="shared" si="788"/>
        <v>0</v>
      </c>
      <c r="ABE32" s="7">
        <f t="shared" si="789"/>
        <v>0</v>
      </c>
      <c r="ABF32" s="7">
        <f t="shared" si="790"/>
        <v>0</v>
      </c>
      <c r="ABG32" s="7">
        <f t="shared" si="791"/>
        <v>0</v>
      </c>
      <c r="ABH32" s="7">
        <f t="shared" si="792"/>
        <v>0</v>
      </c>
      <c r="ABI32" s="7">
        <f t="shared" si="793"/>
        <v>0</v>
      </c>
      <c r="ABJ32" s="7">
        <f t="shared" si="794"/>
        <v>0</v>
      </c>
      <c r="ABK32" s="7">
        <f t="shared" si="795"/>
        <v>0</v>
      </c>
      <c r="ABL32" s="7">
        <f t="shared" si="796"/>
        <v>0</v>
      </c>
      <c r="ABM32" s="7">
        <f t="shared" si="797"/>
        <v>0</v>
      </c>
      <c r="ABN32" s="7">
        <f t="shared" si="798"/>
        <v>0</v>
      </c>
      <c r="ABO32" s="7">
        <f t="shared" si="799"/>
        <v>0</v>
      </c>
      <c r="ABP32" s="7">
        <f t="shared" si="800"/>
        <v>0</v>
      </c>
      <c r="ABQ32" s="7">
        <f t="shared" si="801"/>
        <v>0</v>
      </c>
      <c r="ABR32" s="7">
        <f t="shared" si="802"/>
        <v>0</v>
      </c>
      <c r="ABS32" s="7">
        <f t="shared" si="803"/>
        <v>0</v>
      </c>
      <c r="ABT32" s="7">
        <f t="shared" si="804"/>
        <v>0</v>
      </c>
      <c r="ABU32" s="7">
        <f t="shared" si="805"/>
        <v>0</v>
      </c>
      <c r="ABV32" s="7">
        <f t="shared" si="806"/>
        <v>0</v>
      </c>
      <c r="ABW32" s="7">
        <f t="shared" si="807"/>
        <v>0</v>
      </c>
      <c r="ABX32" s="7">
        <f t="shared" si="808"/>
        <v>0</v>
      </c>
      <c r="ABY32" s="7">
        <f t="shared" si="809"/>
        <v>0</v>
      </c>
      <c r="ABZ32" s="7">
        <f t="shared" si="810"/>
        <v>0</v>
      </c>
      <c r="ACA32" s="7">
        <f t="shared" si="811"/>
        <v>0</v>
      </c>
      <c r="ACB32" s="7">
        <f t="shared" si="812"/>
        <v>0</v>
      </c>
      <c r="ACC32" s="7">
        <f t="shared" si="813"/>
        <v>0</v>
      </c>
      <c r="ACD32" s="7">
        <f t="shared" si="814"/>
        <v>0</v>
      </c>
      <c r="ACE32" s="7">
        <f t="shared" si="815"/>
        <v>0</v>
      </c>
      <c r="ACF32" s="7">
        <f t="shared" si="816"/>
        <v>0</v>
      </c>
      <c r="ACG32" s="7">
        <f t="shared" si="817"/>
        <v>0</v>
      </c>
      <c r="ACH32" s="7">
        <f t="shared" si="818"/>
        <v>0</v>
      </c>
      <c r="ACI32" s="7">
        <f t="shared" si="819"/>
        <v>0</v>
      </c>
      <c r="ACJ32" s="7">
        <f t="shared" si="820"/>
        <v>0</v>
      </c>
      <c r="ACK32" s="7">
        <f t="shared" si="821"/>
        <v>0</v>
      </c>
      <c r="ACL32" s="7">
        <f t="shared" si="822"/>
        <v>0</v>
      </c>
      <c r="ACM32" s="7">
        <f t="shared" si="823"/>
        <v>0</v>
      </c>
      <c r="ACN32" s="7">
        <f t="shared" si="824"/>
        <v>0</v>
      </c>
      <c r="ACO32" s="7">
        <f t="shared" si="825"/>
        <v>0</v>
      </c>
      <c r="ACP32" s="7">
        <f t="shared" si="826"/>
        <v>0</v>
      </c>
      <c r="ACQ32" s="7">
        <f t="shared" si="827"/>
        <v>0</v>
      </c>
      <c r="ACR32" s="7">
        <f t="shared" si="828"/>
        <v>0</v>
      </c>
      <c r="ACS32" s="7">
        <f t="shared" si="829"/>
        <v>0</v>
      </c>
      <c r="ACT32" s="7">
        <f t="shared" si="830"/>
        <v>0</v>
      </c>
      <c r="ACU32" s="7">
        <f t="shared" si="831"/>
        <v>0</v>
      </c>
      <c r="ACV32" s="7">
        <f t="shared" si="832"/>
        <v>0</v>
      </c>
      <c r="ACW32" s="7">
        <f t="shared" si="833"/>
        <v>0</v>
      </c>
      <c r="ACX32" s="7">
        <f t="shared" si="834"/>
        <v>0</v>
      </c>
      <c r="ACY32" s="7">
        <f t="shared" si="835"/>
        <v>0</v>
      </c>
      <c r="ACZ32" s="7">
        <f t="shared" si="836"/>
        <v>0</v>
      </c>
      <c r="ADA32" s="7">
        <f t="shared" si="837"/>
        <v>0</v>
      </c>
      <c r="ADB32" s="7">
        <f t="shared" si="838"/>
        <v>0</v>
      </c>
      <c r="ADC32" s="7">
        <f t="shared" si="839"/>
        <v>0</v>
      </c>
      <c r="ADD32" s="7">
        <f t="shared" si="840"/>
        <v>0</v>
      </c>
      <c r="ADE32" s="7">
        <f t="shared" si="841"/>
        <v>0</v>
      </c>
      <c r="ADF32" s="7">
        <f t="shared" si="842"/>
        <v>0</v>
      </c>
      <c r="ADG32" s="7">
        <f t="shared" si="843"/>
        <v>0</v>
      </c>
      <c r="ADH32" s="7">
        <f t="shared" si="844"/>
        <v>0</v>
      </c>
      <c r="ADI32" s="7">
        <f t="shared" si="845"/>
        <v>0</v>
      </c>
      <c r="ADJ32" s="7">
        <f t="shared" si="846"/>
        <v>0</v>
      </c>
      <c r="ADK32" s="7">
        <f t="shared" si="847"/>
        <v>0</v>
      </c>
      <c r="ADL32" s="7">
        <f t="shared" si="848"/>
        <v>0</v>
      </c>
      <c r="ADM32" s="7">
        <f t="shared" si="849"/>
        <v>0</v>
      </c>
      <c r="ADN32" s="7">
        <f t="shared" si="850"/>
        <v>0</v>
      </c>
      <c r="ADO32" s="7">
        <f t="shared" si="851"/>
        <v>0</v>
      </c>
      <c r="ADP32" s="7">
        <f t="shared" si="852"/>
        <v>0</v>
      </c>
      <c r="ADQ32" s="7">
        <f t="shared" si="853"/>
        <v>0</v>
      </c>
      <c r="ADR32" s="7">
        <f t="shared" si="854"/>
        <v>0</v>
      </c>
      <c r="ADS32" s="7">
        <f t="shared" si="855"/>
        <v>0</v>
      </c>
      <c r="ADT32" s="7">
        <f t="shared" si="856"/>
        <v>0</v>
      </c>
      <c r="ADU32" s="7">
        <f t="shared" si="857"/>
        <v>0</v>
      </c>
      <c r="ADV32" s="7">
        <f t="shared" si="858"/>
        <v>0</v>
      </c>
      <c r="ADW32" s="7">
        <f t="shared" si="859"/>
        <v>0</v>
      </c>
      <c r="ADX32" s="7">
        <f t="shared" si="860"/>
        <v>0</v>
      </c>
      <c r="ADY32" s="7">
        <f t="shared" si="861"/>
        <v>0</v>
      </c>
      <c r="ADZ32" s="7">
        <f t="shared" si="862"/>
        <v>0</v>
      </c>
      <c r="AEA32" s="7">
        <f t="shared" si="863"/>
        <v>0</v>
      </c>
      <c r="AEB32" s="7">
        <f t="shared" si="864"/>
        <v>0</v>
      </c>
      <c r="AEC32" s="7">
        <f t="shared" si="865"/>
        <v>0</v>
      </c>
      <c r="AED32" s="7">
        <f t="shared" si="866"/>
        <v>0</v>
      </c>
      <c r="AEE32" s="7">
        <f t="shared" si="867"/>
        <v>0</v>
      </c>
      <c r="AEF32" s="7">
        <f t="shared" si="868"/>
        <v>0</v>
      </c>
      <c r="AEG32" s="7">
        <f t="shared" si="869"/>
        <v>0</v>
      </c>
      <c r="AEH32" s="7">
        <f t="shared" si="870"/>
        <v>0</v>
      </c>
      <c r="AEI32" s="7">
        <f t="shared" si="871"/>
        <v>0</v>
      </c>
      <c r="AEJ32" s="7">
        <f t="shared" si="872"/>
        <v>0</v>
      </c>
      <c r="AEK32" s="7">
        <f t="shared" si="873"/>
        <v>0</v>
      </c>
      <c r="AEL32" s="7">
        <f t="shared" si="874"/>
        <v>0</v>
      </c>
      <c r="AEM32" s="7">
        <f t="shared" si="875"/>
        <v>0</v>
      </c>
      <c r="AEN32" s="7">
        <f t="shared" si="876"/>
        <v>0</v>
      </c>
      <c r="AEO32" s="7">
        <f t="shared" si="877"/>
        <v>0</v>
      </c>
      <c r="AEP32" s="7">
        <f t="shared" si="878"/>
        <v>0</v>
      </c>
      <c r="AEQ32" s="7">
        <f t="shared" si="879"/>
        <v>0</v>
      </c>
      <c r="AER32" s="7">
        <f t="shared" si="880"/>
        <v>0</v>
      </c>
      <c r="AES32" s="7">
        <f t="shared" si="881"/>
        <v>0</v>
      </c>
      <c r="AET32" s="7">
        <f t="shared" si="882"/>
        <v>0</v>
      </c>
      <c r="AEU32" s="7">
        <f t="shared" si="883"/>
        <v>0</v>
      </c>
      <c r="AEV32" s="7">
        <f t="shared" si="884"/>
        <v>0</v>
      </c>
      <c r="AEW32" s="7">
        <f t="shared" si="885"/>
        <v>0</v>
      </c>
      <c r="AEX32" s="7">
        <f t="shared" si="886"/>
        <v>0</v>
      </c>
      <c r="AEY32" s="7">
        <f t="shared" si="887"/>
        <v>0</v>
      </c>
      <c r="AEZ32" s="7">
        <f t="shared" si="888"/>
        <v>0</v>
      </c>
      <c r="AFA32" s="7">
        <f t="shared" si="889"/>
        <v>0</v>
      </c>
      <c r="AFB32" s="7">
        <f t="shared" si="890"/>
        <v>0</v>
      </c>
      <c r="AFC32" s="7">
        <f t="shared" si="891"/>
        <v>0</v>
      </c>
      <c r="AFD32" s="7">
        <f t="shared" si="892"/>
        <v>0</v>
      </c>
      <c r="AFE32" s="7">
        <f t="shared" si="893"/>
        <v>0</v>
      </c>
      <c r="AFF32" s="7">
        <f t="shared" si="894"/>
        <v>0</v>
      </c>
      <c r="AFG32" s="7">
        <f t="shared" si="895"/>
        <v>0</v>
      </c>
      <c r="AFH32" s="7">
        <f t="shared" si="896"/>
        <v>0</v>
      </c>
      <c r="AFI32" s="7">
        <f t="shared" si="897"/>
        <v>0</v>
      </c>
      <c r="AFJ32" s="7">
        <f t="shared" si="898"/>
        <v>0</v>
      </c>
      <c r="AFK32" s="7">
        <f t="shared" si="899"/>
        <v>0</v>
      </c>
      <c r="AFL32" s="7">
        <f t="shared" si="900"/>
        <v>0</v>
      </c>
      <c r="AFM32" s="7">
        <f t="shared" si="901"/>
        <v>0</v>
      </c>
      <c r="AFN32" s="7">
        <f t="shared" si="902"/>
        <v>0</v>
      </c>
      <c r="AFO32" s="7">
        <f t="shared" si="903"/>
        <v>0</v>
      </c>
      <c r="AFP32" s="7">
        <f t="shared" si="904"/>
        <v>0</v>
      </c>
      <c r="AFQ32" s="7">
        <f t="shared" si="905"/>
        <v>0</v>
      </c>
      <c r="AFR32" s="7">
        <f t="shared" si="906"/>
        <v>0</v>
      </c>
      <c r="AFS32" s="7">
        <f t="shared" si="907"/>
        <v>0</v>
      </c>
      <c r="AFT32" s="7">
        <f t="shared" si="908"/>
        <v>60</v>
      </c>
      <c r="AFU32" s="7">
        <f t="shared" si="909"/>
        <v>59</v>
      </c>
      <c r="AFV32" s="7">
        <f t="shared" si="910"/>
        <v>1</v>
      </c>
      <c r="AFW32" s="7">
        <f t="shared" si="911"/>
        <v>0</v>
      </c>
      <c r="AFX32" s="7">
        <f t="shared" si="912"/>
        <v>0</v>
      </c>
      <c r="AFY32" s="7">
        <f t="shared" si="913"/>
        <v>0</v>
      </c>
      <c r="AFZ32" s="7">
        <f t="shared" si="914"/>
        <v>0</v>
      </c>
      <c r="AGA32" s="7">
        <f t="shared" si="915"/>
        <v>0</v>
      </c>
      <c r="AGB32" s="7">
        <f t="shared" si="916"/>
        <v>0</v>
      </c>
      <c r="AGC32" s="7">
        <f t="shared" si="917"/>
        <v>0</v>
      </c>
      <c r="AGD32" s="7">
        <f t="shared" si="918"/>
        <v>0</v>
      </c>
      <c r="AGE32" s="7">
        <f t="shared" si="919"/>
        <v>0</v>
      </c>
      <c r="AGF32" s="7">
        <f t="shared" si="920"/>
        <v>0</v>
      </c>
      <c r="AGG32" s="7">
        <f t="shared" si="921"/>
        <v>0</v>
      </c>
      <c r="AGH32" s="7">
        <f t="shared" si="922"/>
        <v>0</v>
      </c>
      <c r="AGI32" s="7">
        <f t="shared" si="923"/>
        <v>0</v>
      </c>
      <c r="AGJ32" s="7">
        <f t="shared" si="924"/>
        <v>0</v>
      </c>
      <c r="AGK32" s="7">
        <f t="shared" si="925"/>
        <v>0</v>
      </c>
      <c r="AGL32" s="7">
        <f t="shared" si="926"/>
        <v>1.3</v>
      </c>
      <c r="AGM32" s="7">
        <f t="shared" si="927"/>
        <v>18.3</v>
      </c>
    </row>
    <row r="33" spans="1:871" ht="78.75" x14ac:dyDescent="0.25">
      <c r="A33" s="6" t="s">
        <v>129</v>
      </c>
      <c r="B33" s="26" t="s">
        <v>99</v>
      </c>
      <c r="C33" s="25" t="s">
        <v>157</v>
      </c>
      <c r="D33" s="7">
        <f t="shared" si="701"/>
        <v>2084</v>
      </c>
      <c r="E33" s="15">
        <f>250+650</f>
        <v>900</v>
      </c>
      <c r="F33" s="15"/>
      <c r="G33" s="15">
        <v>890</v>
      </c>
      <c r="H33" s="15"/>
      <c r="I33" s="15">
        <f>125+110</f>
        <v>235</v>
      </c>
      <c r="J33" s="15"/>
      <c r="K33" s="15">
        <v>2</v>
      </c>
      <c r="L33" s="15"/>
      <c r="M33" s="15">
        <v>12</v>
      </c>
      <c r="N33" s="15"/>
      <c r="O33" s="15">
        <v>3</v>
      </c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>
        <v>7</v>
      </c>
      <c r="AU33" s="15">
        <v>22</v>
      </c>
      <c r="AV33" s="15">
        <v>3</v>
      </c>
      <c r="AW33" s="15">
        <v>5</v>
      </c>
      <c r="AX33" s="15">
        <v>4</v>
      </c>
      <c r="AY33" s="15">
        <v>1</v>
      </c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7">
        <f>SUM(GT33:HJ33)</f>
        <v>100</v>
      </c>
      <c r="GT33" s="16">
        <v>100</v>
      </c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>
        <v>3</v>
      </c>
      <c r="HL33" s="16">
        <v>66</v>
      </c>
      <c r="HM33" s="7">
        <f t="shared" si="703"/>
        <v>2094</v>
      </c>
      <c r="HN33" s="15">
        <f>250+655</f>
        <v>905</v>
      </c>
      <c r="HO33" s="15"/>
      <c r="HP33" s="15">
        <v>895</v>
      </c>
      <c r="HQ33" s="15"/>
      <c r="HR33" s="15">
        <f>125+110</f>
        <v>235</v>
      </c>
      <c r="HS33" s="15"/>
      <c r="HT33" s="15">
        <v>2</v>
      </c>
      <c r="HU33" s="15"/>
      <c r="HV33" s="15">
        <v>12</v>
      </c>
      <c r="HW33" s="15"/>
      <c r="HX33" s="15">
        <v>3</v>
      </c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  <c r="IV33" s="15"/>
      <c r="IW33" s="15"/>
      <c r="IX33" s="15"/>
      <c r="IY33" s="15"/>
      <c r="IZ33" s="15"/>
      <c r="JA33" s="15"/>
      <c r="JB33" s="15"/>
      <c r="JC33" s="15">
        <v>7</v>
      </c>
      <c r="JD33" s="15">
        <v>22</v>
      </c>
      <c r="JE33" s="15">
        <v>3</v>
      </c>
      <c r="JF33" s="15">
        <v>5</v>
      </c>
      <c r="JG33" s="15">
        <v>4</v>
      </c>
      <c r="JH33" s="15">
        <v>1</v>
      </c>
      <c r="JI33" s="15"/>
      <c r="JJ33" s="15"/>
      <c r="JK33" s="15"/>
      <c r="JL33" s="15"/>
      <c r="JM33" s="15"/>
      <c r="JN33" s="15"/>
      <c r="JO33" s="15"/>
      <c r="JP33" s="15"/>
      <c r="JQ33" s="15"/>
      <c r="JR33" s="15"/>
      <c r="JS33" s="15"/>
      <c r="JT33" s="15"/>
      <c r="JU33" s="15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7">
        <f t="shared" si="704"/>
        <v>100</v>
      </c>
      <c r="PC33" s="16">
        <v>100</v>
      </c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>
        <v>3</v>
      </c>
      <c r="PU33" s="16">
        <v>66</v>
      </c>
      <c r="PV33" s="7">
        <f t="shared" si="705"/>
        <v>2157</v>
      </c>
      <c r="PW33" s="15">
        <f>265+665</f>
        <v>930</v>
      </c>
      <c r="PX33" s="15"/>
      <c r="PY33" s="15">
        <v>915</v>
      </c>
      <c r="PZ33" s="15"/>
      <c r="QA33" s="15">
        <f>135+125</f>
        <v>260</v>
      </c>
      <c r="QB33" s="15"/>
      <c r="QC33" s="15">
        <v>2</v>
      </c>
      <c r="QD33" s="15"/>
      <c r="QE33" s="15">
        <v>5</v>
      </c>
      <c r="QF33" s="15"/>
      <c r="QG33" s="15">
        <v>4</v>
      </c>
      <c r="QH33" s="15"/>
      <c r="QI33" s="15"/>
      <c r="QJ33" s="15"/>
      <c r="QK33" s="15"/>
      <c r="QL33" s="15"/>
      <c r="QM33" s="15"/>
      <c r="QN33" s="15"/>
      <c r="QO33" s="15"/>
      <c r="QP33" s="15"/>
      <c r="QQ33" s="15"/>
      <c r="QR33" s="15"/>
      <c r="QS33" s="15"/>
      <c r="QT33" s="15"/>
      <c r="QU33" s="15"/>
      <c r="QV33" s="15"/>
      <c r="QW33" s="15"/>
      <c r="QX33" s="15"/>
      <c r="QY33" s="15"/>
      <c r="QZ33" s="15"/>
      <c r="RA33" s="15"/>
      <c r="RB33" s="15"/>
      <c r="RC33" s="15"/>
      <c r="RD33" s="15"/>
      <c r="RE33" s="15"/>
      <c r="RF33" s="15"/>
      <c r="RG33" s="15"/>
      <c r="RH33" s="15"/>
      <c r="RI33" s="15"/>
      <c r="RJ33" s="15"/>
      <c r="RK33" s="15"/>
      <c r="RL33" s="15">
        <v>8</v>
      </c>
      <c r="RM33" s="15">
        <v>19</v>
      </c>
      <c r="RN33" s="15">
        <v>3</v>
      </c>
      <c r="RO33" s="15">
        <v>4</v>
      </c>
      <c r="RP33" s="15">
        <v>5</v>
      </c>
      <c r="RQ33" s="15">
        <v>2</v>
      </c>
      <c r="RR33" s="15"/>
      <c r="RS33" s="15"/>
      <c r="RT33" s="15"/>
      <c r="RU33" s="15"/>
      <c r="RV33" s="15"/>
      <c r="RW33" s="15"/>
      <c r="RX33" s="15"/>
      <c r="RY33" s="15"/>
      <c r="RZ33" s="15"/>
      <c r="SA33" s="15"/>
      <c r="SB33" s="15"/>
      <c r="SC33" s="15"/>
      <c r="SD33" s="15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7">
        <f>SUM(XL33:YB33)</f>
        <v>100</v>
      </c>
      <c r="XL33" s="16">
        <v>100</v>
      </c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>
        <v>3</v>
      </c>
      <c r="YD33" s="16">
        <v>66</v>
      </c>
      <c r="YE33" s="7">
        <f t="shared" si="711"/>
        <v>2114.9000000000005</v>
      </c>
      <c r="YF33" s="7">
        <f t="shared" si="712"/>
        <v>913.3</v>
      </c>
      <c r="YG33" s="7">
        <f t="shared" si="713"/>
        <v>0</v>
      </c>
      <c r="YH33" s="7">
        <f t="shared" si="714"/>
        <v>901.7</v>
      </c>
      <c r="YI33" s="7">
        <f t="shared" si="715"/>
        <v>0</v>
      </c>
      <c r="YJ33" s="7">
        <f t="shared" si="716"/>
        <v>243.3</v>
      </c>
      <c r="YK33" s="7">
        <f t="shared" si="717"/>
        <v>0</v>
      </c>
      <c r="YL33" s="7">
        <f t="shared" si="718"/>
        <v>2</v>
      </c>
      <c r="YM33" s="7">
        <f t="shared" si="719"/>
        <v>0</v>
      </c>
      <c r="YN33" s="7">
        <f t="shared" si="720"/>
        <v>9.6999999999999993</v>
      </c>
      <c r="YO33" s="7">
        <f t="shared" si="721"/>
        <v>0</v>
      </c>
      <c r="YP33" s="7">
        <f t="shared" si="722"/>
        <v>3.3</v>
      </c>
      <c r="YQ33" s="7">
        <f t="shared" si="723"/>
        <v>0</v>
      </c>
      <c r="YR33" s="7">
        <f t="shared" si="724"/>
        <v>0</v>
      </c>
      <c r="YS33" s="7">
        <f t="shared" si="725"/>
        <v>0</v>
      </c>
      <c r="YT33" s="7">
        <f t="shared" si="726"/>
        <v>0</v>
      </c>
      <c r="YU33" s="7">
        <f t="shared" si="727"/>
        <v>0</v>
      </c>
      <c r="YV33" s="7">
        <f t="shared" si="728"/>
        <v>0</v>
      </c>
      <c r="YW33" s="7">
        <f t="shared" si="729"/>
        <v>0</v>
      </c>
      <c r="YX33" s="7">
        <f t="shared" si="730"/>
        <v>0</v>
      </c>
      <c r="YY33" s="7">
        <f t="shared" si="731"/>
        <v>0</v>
      </c>
      <c r="YZ33" s="7">
        <f t="shared" si="732"/>
        <v>0</v>
      </c>
      <c r="ZA33" s="7">
        <f t="shared" si="733"/>
        <v>0</v>
      </c>
      <c r="ZB33" s="7">
        <f t="shared" si="734"/>
        <v>0</v>
      </c>
      <c r="ZC33" s="7">
        <f t="shared" si="735"/>
        <v>0</v>
      </c>
      <c r="ZD33" s="7">
        <f t="shared" si="736"/>
        <v>0</v>
      </c>
      <c r="ZE33" s="7">
        <f t="shared" si="737"/>
        <v>0</v>
      </c>
      <c r="ZF33" s="7">
        <f t="shared" si="738"/>
        <v>0</v>
      </c>
      <c r="ZG33" s="7">
        <f t="shared" si="739"/>
        <v>0</v>
      </c>
      <c r="ZH33" s="7">
        <f t="shared" si="740"/>
        <v>0</v>
      </c>
      <c r="ZI33" s="7">
        <f t="shared" si="741"/>
        <v>0</v>
      </c>
      <c r="ZJ33" s="7">
        <f t="shared" si="742"/>
        <v>0</v>
      </c>
      <c r="ZK33" s="7">
        <f t="shared" si="743"/>
        <v>0</v>
      </c>
      <c r="ZL33" s="7">
        <f t="shared" si="744"/>
        <v>0</v>
      </c>
      <c r="ZM33" s="7">
        <f t="shared" si="745"/>
        <v>0</v>
      </c>
      <c r="ZN33" s="7">
        <f t="shared" si="746"/>
        <v>0</v>
      </c>
      <c r="ZO33" s="7">
        <f t="shared" si="747"/>
        <v>0</v>
      </c>
      <c r="ZP33" s="7">
        <f t="shared" si="748"/>
        <v>0</v>
      </c>
      <c r="ZQ33" s="7">
        <f t="shared" si="749"/>
        <v>0</v>
      </c>
      <c r="ZR33" s="7">
        <f t="shared" si="750"/>
        <v>0</v>
      </c>
      <c r="ZS33" s="7">
        <f t="shared" si="751"/>
        <v>0</v>
      </c>
      <c r="ZT33" s="7">
        <f t="shared" si="752"/>
        <v>0</v>
      </c>
      <c r="ZU33" s="7">
        <f t="shared" si="753"/>
        <v>7.3</v>
      </c>
      <c r="ZV33" s="7">
        <f t="shared" si="754"/>
        <v>21</v>
      </c>
      <c r="ZW33" s="7">
        <f t="shared" si="755"/>
        <v>3</v>
      </c>
      <c r="ZX33" s="7">
        <f t="shared" si="756"/>
        <v>4.7</v>
      </c>
      <c r="ZY33" s="7">
        <f t="shared" si="757"/>
        <v>4.3</v>
      </c>
      <c r="ZZ33" s="7">
        <f t="shared" si="758"/>
        <v>1.3</v>
      </c>
      <c r="AAA33" s="7">
        <f t="shared" si="759"/>
        <v>0</v>
      </c>
      <c r="AAB33" s="7">
        <f t="shared" si="760"/>
        <v>0</v>
      </c>
      <c r="AAC33" s="7">
        <f t="shared" si="761"/>
        <v>0</v>
      </c>
      <c r="AAD33" s="7">
        <f t="shared" si="762"/>
        <v>0</v>
      </c>
      <c r="AAE33" s="7">
        <f t="shared" si="763"/>
        <v>0</v>
      </c>
      <c r="AAF33" s="7">
        <f t="shared" si="764"/>
        <v>0</v>
      </c>
      <c r="AAG33" s="7">
        <f t="shared" si="765"/>
        <v>0</v>
      </c>
      <c r="AAH33" s="7">
        <f t="shared" si="766"/>
        <v>0</v>
      </c>
      <c r="AAI33" s="7">
        <f t="shared" si="767"/>
        <v>0</v>
      </c>
      <c r="AAJ33" s="7">
        <f t="shared" si="768"/>
        <v>0</v>
      </c>
      <c r="AAK33" s="7">
        <f t="shared" si="769"/>
        <v>0</v>
      </c>
      <c r="AAL33" s="7">
        <f t="shared" si="770"/>
        <v>0</v>
      </c>
      <c r="AAM33" s="7">
        <f t="shared" si="771"/>
        <v>0</v>
      </c>
      <c r="AAN33" s="7">
        <f t="shared" si="772"/>
        <v>0</v>
      </c>
      <c r="AAO33" s="7">
        <f t="shared" si="773"/>
        <v>0</v>
      </c>
      <c r="AAP33" s="7">
        <f t="shared" si="774"/>
        <v>0</v>
      </c>
      <c r="AAQ33" s="7">
        <f t="shared" si="775"/>
        <v>0</v>
      </c>
      <c r="AAR33" s="7">
        <f t="shared" si="776"/>
        <v>0</v>
      </c>
      <c r="AAS33" s="7">
        <f t="shared" si="777"/>
        <v>0</v>
      </c>
      <c r="AAT33" s="7">
        <f t="shared" si="778"/>
        <v>0</v>
      </c>
      <c r="AAU33" s="7">
        <f t="shared" si="779"/>
        <v>0</v>
      </c>
      <c r="AAV33" s="7">
        <f t="shared" si="780"/>
        <v>0</v>
      </c>
      <c r="AAW33" s="7">
        <f t="shared" si="781"/>
        <v>0</v>
      </c>
      <c r="AAX33" s="7">
        <f t="shared" si="782"/>
        <v>0</v>
      </c>
      <c r="AAY33" s="7">
        <f t="shared" si="783"/>
        <v>0</v>
      </c>
      <c r="AAZ33" s="7">
        <f t="shared" si="784"/>
        <v>0</v>
      </c>
      <c r="ABA33" s="7">
        <f t="shared" si="785"/>
        <v>0</v>
      </c>
      <c r="ABB33" s="7">
        <f t="shared" si="786"/>
        <v>0</v>
      </c>
      <c r="ABC33" s="7">
        <f t="shared" si="787"/>
        <v>0</v>
      </c>
      <c r="ABD33" s="7">
        <f t="shared" si="788"/>
        <v>0</v>
      </c>
      <c r="ABE33" s="7">
        <f t="shared" si="789"/>
        <v>0</v>
      </c>
      <c r="ABF33" s="7">
        <f t="shared" si="790"/>
        <v>0</v>
      </c>
      <c r="ABG33" s="7">
        <f t="shared" si="791"/>
        <v>0</v>
      </c>
      <c r="ABH33" s="7">
        <f t="shared" si="792"/>
        <v>0</v>
      </c>
      <c r="ABI33" s="7">
        <f t="shared" si="793"/>
        <v>0</v>
      </c>
      <c r="ABJ33" s="7">
        <f t="shared" si="794"/>
        <v>0</v>
      </c>
      <c r="ABK33" s="7">
        <f t="shared" si="795"/>
        <v>0</v>
      </c>
      <c r="ABL33" s="7">
        <f t="shared" si="796"/>
        <v>0</v>
      </c>
      <c r="ABM33" s="7">
        <f t="shared" si="797"/>
        <v>0</v>
      </c>
      <c r="ABN33" s="7">
        <f t="shared" si="798"/>
        <v>0</v>
      </c>
      <c r="ABO33" s="7">
        <f t="shared" si="799"/>
        <v>0</v>
      </c>
      <c r="ABP33" s="7">
        <f t="shared" si="800"/>
        <v>0</v>
      </c>
      <c r="ABQ33" s="7">
        <f t="shared" si="801"/>
        <v>0</v>
      </c>
      <c r="ABR33" s="7">
        <f t="shared" si="802"/>
        <v>0</v>
      </c>
      <c r="ABS33" s="7">
        <f t="shared" si="803"/>
        <v>0</v>
      </c>
      <c r="ABT33" s="7">
        <f t="shared" si="804"/>
        <v>0</v>
      </c>
      <c r="ABU33" s="7">
        <f t="shared" si="805"/>
        <v>0</v>
      </c>
      <c r="ABV33" s="7">
        <f t="shared" si="806"/>
        <v>0</v>
      </c>
      <c r="ABW33" s="7">
        <f t="shared" si="807"/>
        <v>0</v>
      </c>
      <c r="ABX33" s="7">
        <f t="shared" si="808"/>
        <v>0</v>
      </c>
      <c r="ABY33" s="7">
        <f t="shared" si="809"/>
        <v>0</v>
      </c>
      <c r="ABZ33" s="7">
        <f t="shared" si="810"/>
        <v>0</v>
      </c>
      <c r="ACA33" s="7">
        <f t="shared" si="811"/>
        <v>0</v>
      </c>
      <c r="ACB33" s="7">
        <f t="shared" si="812"/>
        <v>0</v>
      </c>
      <c r="ACC33" s="7">
        <f t="shared" si="813"/>
        <v>0</v>
      </c>
      <c r="ACD33" s="7">
        <f t="shared" si="814"/>
        <v>0</v>
      </c>
      <c r="ACE33" s="7">
        <f t="shared" si="815"/>
        <v>0</v>
      </c>
      <c r="ACF33" s="7">
        <f t="shared" si="816"/>
        <v>0</v>
      </c>
      <c r="ACG33" s="7">
        <f t="shared" si="817"/>
        <v>0</v>
      </c>
      <c r="ACH33" s="7">
        <f t="shared" si="818"/>
        <v>0</v>
      </c>
      <c r="ACI33" s="7">
        <f t="shared" si="819"/>
        <v>0</v>
      </c>
      <c r="ACJ33" s="7">
        <f t="shared" si="820"/>
        <v>0</v>
      </c>
      <c r="ACK33" s="7">
        <f t="shared" si="821"/>
        <v>0</v>
      </c>
      <c r="ACL33" s="7">
        <f t="shared" si="822"/>
        <v>0</v>
      </c>
      <c r="ACM33" s="7">
        <f t="shared" si="823"/>
        <v>0</v>
      </c>
      <c r="ACN33" s="7">
        <f t="shared" si="824"/>
        <v>0</v>
      </c>
      <c r="ACO33" s="7">
        <f t="shared" si="825"/>
        <v>0</v>
      </c>
      <c r="ACP33" s="7">
        <f t="shared" si="826"/>
        <v>0</v>
      </c>
      <c r="ACQ33" s="7">
        <f t="shared" si="827"/>
        <v>0</v>
      </c>
      <c r="ACR33" s="7">
        <f t="shared" si="828"/>
        <v>0</v>
      </c>
      <c r="ACS33" s="7">
        <f t="shared" si="829"/>
        <v>0</v>
      </c>
      <c r="ACT33" s="7">
        <f t="shared" si="830"/>
        <v>0</v>
      </c>
      <c r="ACU33" s="7">
        <f t="shared" si="831"/>
        <v>0</v>
      </c>
      <c r="ACV33" s="7">
        <f t="shared" si="832"/>
        <v>0</v>
      </c>
      <c r="ACW33" s="7">
        <f t="shared" si="833"/>
        <v>0</v>
      </c>
      <c r="ACX33" s="7">
        <f t="shared" si="834"/>
        <v>0</v>
      </c>
      <c r="ACY33" s="7">
        <f t="shared" si="835"/>
        <v>0</v>
      </c>
      <c r="ACZ33" s="7">
        <f t="shared" si="836"/>
        <v>0</v>
      </c>
      <c r="ADA33" s="7">
        <f t="shared" si="837"/>
        <v>0</v>
      </c>
      <c r="ADB33" s="7">
        <f t="shared" si="838"/>
        <v>0</v>
      </c>
      <c r="ADC33" s="7">
        <f t="shared" si="839"/>
        <v>0</v>
      </c>
      <c r="ADD33" s="7">
        <f t="shared" si="840"/>
        <v>0</v>
      </c>
      <c r="ADE33" s="7">
        <f t="shared" si="841"/>
        <v>0</v>
      </c>
      <c r="ADF33" s="7">
        <f t="shared" si="842"/>
        <v>0</v>
      </c>
      <c r="ADG33" s="7">
        <f t="shared" si="843"/>
        <v>0</v>
      </c>
      <c r="ADH33" s="7">
        <f t="shared" si="844"/>
        <v>0</v>
      </c>
      <c r="ADI33" s="7">
        <f t="shared" si="845"/>
        <v>0</v>
      </c>
      <c r="ADJ33" s="7">
        <f t="shared" si="846"/>
        <v>0</v>
      </c>
      <c r="ADK33" s="7">
        <f t="shared" si="847"/>
        <v>0</v>
      </c>
      <c r="ADL33" s="7">
        <f t="shared" si="848"/>
        <v>0</v>
      </c>
      <c r="ADM33" s="7">
        <f t="shared" si="849"/>
        <v>0</v>
      </c>
      <c r="ADN33" s="7">
        <f t="shared" si="850"/>
        <v>0</v>
      </c>
      <c r="ADO33" s="7">
        <f t="shared" si="851"/>
        <v>0</v>
      </c>
      <c r="ADP33" s="7">
        <f t="shared" si="852"/>
        <v>0</v>
      </c>
      <c r="ADQ33" s="7">
        <f t="shared" si="853"/>
        <v>0</v>
      </c>
      <c r="ADR33" s="7">
        <f t="shared" si="854"/>
        <v>0</v>
      </c>
      <c r="ADS33" s="7">
        <f t="shared" si="855"/>
        <v>0</v>
      </c>
      <c r="ADT33" s="7">
        <f t="shared" si="856"/>
        <v>0</v>
      </c>
      <c r="ADU33" s="7">
        <f t="shared" si="857"/>
        <v>0</v>
      </c>
      <c r="ADV33" s="7">
        <f t="shared" si="858"/>
        <v>0</v>
      </c>
      <c r="ADW33" s="7">
        <f t="shared" si="859"/>
        <v>0</v>
      </c>
      <c r="ADX33" s="7">
        <f t="shared" si="860"/>
        <v>0</v>
      </c>
      <c r="ADY33" s="7">
        <f t="shared" si="861"/>
        <v>0</v>
      </c>
      <c r="ADZ33" s="7">
        <f t="shared" si="862"/>
        <v>0</v>
      </c>
      <c r="AEA33" s="7">
        <f t="shared" si="863"/>
        <v>0</v>
      </c>
      <c r="AEB33" s="7">
        <f t="shared" si="864"/>
        <v>0</v>
      </c>
      <c r="AEC33" s="7">
        <f t="shared" si="865"/>
        <v>0</v>
      </c>
      <c r="AED33" s="7">
        <f t="shared" si="866"/>
        <v>0</v>
      </c>
      <c r="AEE33" s="7">
        <f t="shared" si="867"/>
        <v>0</v>
      </c>
      <c r="AEF33" s="7">
        <f t="shared" si="868"/>
        <v>0</v>
      </c>
      <c r="AEG33" s="7">
        <f t="shared" si="869"/>
        <v>0</v>
      </c>
      <c r="AEH33" s="7">
        <f t="shared" si="870"/>
        <v>0</v>
      </c>
      <c r="AEI33" s="7">
        <f t="shared" si="871"/>
        <v>0</v>
      </c>
      <c r="AEJ33" s="7">
        <f t="shared" si="872"/>
        <v>0</v>
      </c>
      <c r="AEK33" s="7">
        <f t="shared" si="873"/>
        <v>0</v>
      </c>
      <c r="AEL33" s="7">
        <f t="shared" si="874"/>
        <v>0</v>
      </c>
      <c r="AEM33" s="7">
        <f t="shared" si="875"/>
        <v>0</v>
      </c>
      <c r="AEN33" s="7">
        <f t="shared" si="876"/>
        <v>0</v>
      </c>
      <c r="AEO33" s="7">
        <f t="shared" si="877"/>
        <v>0</v>
      </c>
      <c r="AEP33" s="7">
        <f t="shared" si="878"/>
        <v>0</v>
      </c>
      <c r="AEQ33" s="7">
        <f t="shared" si="879"/>
        <v>0</v>
      </c>
      <c r="AER33" s="7">
        <f t="shared" si="880"/>
        <v>0</v>
      </c>
      <c r="AES33" s="7">
        <f t="shared" si="881"/>
        <v>0</v>
      </c>
      <c r="AET33" s="7">
        <f t="shared" si="882"/>
        <v>0</v>
      </c>
      <c r="AEU33" s="7">
        <f t="shared" si="883"/>
        <v>0</v>
      </c>
      <c r="AEV33" s="7">
        <f t="shared" si="884"/>
        <v>0</v>
      </c>
      <c r="AEW33" s="7">
        <f t="shared" si="885"/>
        <v>0</v>
      </c>
      <c r="AEX33" s="7">
        <f t="shared" si="886"/>
        <v>0</v>
      </c>
      <c r="AEY33" s="7">
        <f t="shared" si="887"/>
        <v>0</v>
      </c>
      <c r="AEZ33" s="7">
        <f t="shared" si="888"/>
        <v>0</v>
      </c>
      <c r="AFA33" s="7">
        <f t="shared" si="889"/>
        <v>0</v>
      </c>
      <c r="AFB33" s="7">
        <f t="shared" si="890"/>
        <v>0</v>
      </c>
      <c r="AFC33" s="7">
        <f t="shared" si="891"/>
        <v>0</v>
      </c>
      <c r="AFD33" s="7">
        <f t="shared" si="892"/>
        <v>0</v>
      </c>
      <c r="AFE33" s="7">
        <f t="shared" si="893"/>
        <v>0</v>
      </c>
      <c r="AFF33" s="7">
        <f t="shared" si="894"/>
        <v>0</v>
      </c>
      <c r="AFG33" s="7">
        <f t="shared" si="895"/>
        <v>0</v>
      </c>
      <c r="AFH33" s="7">
        <f t="shared" si="896"/>
        <v>0</v>
      </c>
      <c r="AFI33" s="7">
        <f t="shared" si="897"/>
        <v>0</v>
      </c>
      <c r="AFJ33" s="7">
        <f t="shared" si="898"/>
        <v>0</v>
      </c>
      <c r="AFK33" s="7">
        <f t="shared" si="899"/>
        <v>0</v>
      </c>
      <c r="AFL33" s="7">
        <f t="shared" si="900"/>
        <v>0</v>
      </c>
      <c r="AFM33" s="7">
        <f t="shared" si="901"/>
        <v>0</v>
      </c>
      <c r="AFN33" s="7">
        <f t="shared" si="902"/>
        <v>0</v>
      </c>
      <c r="AFO33" s="7">
        <f t="shared" si="903"/>
        <v>0</v>
      </c>
      <c r="AFP33" s="7">
        <f t="shared" si="904"/>
        <v>0</v>
      </c>
      <c r="AFQ33" s="7">
        <f t="shared" si="905"/>
        <v>0</v>
      </c>
      <c r="AFR33" s="7">
        <f t="shared" si="906"/>
        <v>0</v>
      </c>
      <c r="AFS33" s="7">
        <f t="shared" si="907"/>
        <v>0</v>
      </c>
      <c r="AFT33" s="7">
        <f t="shared" si="908"/>
        <v>100</v>
      </c>
      <c r="AFU33" s="7">
        <f t="shared" si="909"/>
        <v>100</v>
      </c>
      <c r="AFV33" s="7">
        <f t="shared" si="910"/>
        <v>0</v>
      </c>
      <c r="AFW33" s="7">
        <f t="shared" si="911"/>
        <v>0</v>
      </c>
      <c r="AFX33" s="7">
        <f t="shared" si="912"/>
        <v>0</v>
      </c>
      <c r="AFY33" s="7">
        <f t="shared" si="913"/>
        <v>0</v>
      </c>
      <c r="AFZ33" s="7">
        <f t="shared" si="914"/>
        <v>0</v>
      </c>
      <c r="AGA33" s="7">
        <f t="shared" si="915"/>
        <v>0</v>
      </c>
      <c r="AGB33" s="7">
        <f t="shared" si="916"/>
        <v>0</v>
      </c>
      <c r="AGC33" s="7">
        <f t="shared" si="917"/>
        <v>0</v>
      </c>
      <c r="AGD33" s="7">
        <f t="shared" si="918"/>
        <v>0</v>
      </c>
      <c r="AGE33" s="7">
        <f t="shared" si="919"/>
        <v>0</v>
      </c>
      <c r="AGF33" s="7">
        <f t="shared" si="920"/>
        <v>0</v>
      </c>
      <c r="AGG33" s="7">
        <f t="shared" si="921"/>
        <v>0</v>
      </c>
      <c r="AGH33" s="7">
        <f t="shared" si="922"/>
        <v>0</v>
      </c>
      <c r="AGI33" s="7">
        <f t="shared" si="923"/>
        <v>0</v>
      </c>
      <c r="AGJ33" s="7">
        <f t="shared" si="924"/>
        <v>0</v>
      </c>
      <c r="AGK33" s="7">
        <f t="shared" si="925"/>
        <v>0</v>
      </c>
      <c r="AGL33" s="7">
        <f t="shared" si="926"/>
        <v>3</v>
      </c>
      <c r="AGM33" s="7">
        <f t="shared" si="927"/>
        <v>66</v>
      </c>
    </row>
    <row r="34" spans="1:871" ht="78.75" x14ac:dyDescent="0.25">
      <c r="A34" s="6" t="s">
        <v>130</v>
      </c>
      <c r="B34" s="26" t="s">
        <v>100</v>
      </c>
      <c r="C34" s="25" t="s">
        <v>157</v>
      </c>
      <c r="D34" s="7">
        <f t="shared" si="701"/>
        <v>1466</v>
      </c>
      <c r="E34" s="15">
        <f>150+437</f>
        <v>587</v>
      </c>
      <c r="F34" s="15"/>
      <c r="G34" s="15">
        <v>670</v>
      </c>
      <c r="H34" s="15"/>
      <c r="I34" s="15">
        <f>88+92</f>
        <v>180</v>
      </c>
      <c r="J34" s="15"/>
      <c r="K34" s="15">
        <v>2</v>
      </c>
      <c r="L34" s="15"/>
      <c r="M34" s="15">
        <v>6</v>
      </c>
      <c r="N34" s="15"/>
      <c r="O34" s="15">
        <v>2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>
        <v>11</v>
      </c>
      <c r="AV34" s="15">
        <v>1</v>
      </c>
      <c r="AW34" s="15">
        <v>2</v>
      </c>
      <c r="AX34" s="15">
        <v>4</v>
      </c>
      <c r="AY34" s="15">
        <v>1</v>
      </c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7">
        <f t="shared" si="702"/>
        <v>90</v>
      </c>
      <c r="GT34" s="16">
        <v>90</v>
      </c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>
        <v>3</v>
      </c>
      <c r="HL34" s="16">
        <v>52</v>
      </c>
      <c r="HM34" s="7">
        <f t="shared" si="703"/>
        <v>1466</v>
      </c>
      <c r="HN34" s="15">
        <f>150+437</f>
        <v>587</v>
      </c>
      <c r="HO34" s="15"/>
      <c r="HP34" s="15">
        <v>670</v>
      </c>
      <c r="HQ34" s="15"/>
      <c r="HR34" s="15">
        <v>180</v>
      </c>
      <c r="HS34" s="15"/>
      <c r="HT34" s="15">
        <v>2</v>
      </c>
      <c r="HU34" s="15"/>
      <c r="HV34" s="15">
        <v>6</v>
      </c>
      <c r="HW34" s="15"/>
      <c r="HX34" s="15">
        <v>2</v>
      </c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  <c r="IS34" s="15"/>
      <c r="IT34" s="15"/>
      <c r="IU34" s="15"/>
      <c r="IV34" s="15"/>
      <c r="IW34" s="15"/>
      <c r="IX34" s="15"/>
      <c r="IY34" s="15"/>
      <c r="IZ34" s="15"/>
      <c r="JA34" s="15"/>
      <c r="JB34" s="15"/>
      <c r="JC34" s="15"/>
      <c r="JD34" s="15">
        <v>11</v>
      </c>
      <c r="JE34" s="15">
        <v>1</v>
      </c>
      <c r="JF34" s="15">
        <v>2</v>
      </c>
      <c r="JG34" s="15">
        <v>4</v>
      </c>
      <c r="JH34" s="15">
        <v>1</v>
      </c>
      <c r="JI34" s="15"/>
      <c r="JJ34" s="15"/>
      <c r="JK34" s="15"/>
      <c r="JL34" s="15"/>
      <c r="JM34" s="15"/>
      <c r="JN34" s="15"/>
      <c r="JO34" s="15"/>
      <c r="JP34" s="15"/>
      <c r="JQ34" s="15"/>
      <c r="JR34" s="15"/>
      <c r="JS34" s="15"/>
      <c r="JT34" s="15"/>
      <c r="JU34" s="15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7">
        <f t="shared" si="704"/>
        <v>90</v>
      </c>
      <c r="PC34" s="16">
        <v>90</v>
      </c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>
        <v>3</v>
      </c>
      <c r="PU34" s="16">
        <v>52</v>
      </c>
      <c r="PV34" s="7">
        <f t="shared" si="705"/>
        <v>1467</v>
      </c>
      <c r="PW34" s="15">
        <f>150+440</f>
        <v>590</v>
      </c>
      <c r="PX34" s="15"/>
      <c r="PY34" s="15">
        <v>671</v>
      </c>
      <c r="PZ34" s="15"/>
      <c r="QA34" s="15">
        <f>90+88</f>
        <v>178</v>
      </c>
      <c r="QB34" s="15"/>
      <c r="QC34" s="15"/>
      <c r="QD34" s="15"/>
      <c r="QE34" s="15">
        <v>7</v>
      </c>
      <c r="QF34" s="15"/>
      <c r="QG34" s="15">
        <v>2</v>
      </c>
      <c r="QH34" s="15"/>
      <c r="QI34" s="15"/>
      <c r="QJ34" s="15"/>
      <c r="QK34" s="15"/>
      <c r="QL34" s="15"/>
      <c r="QM34" s="15"/>
      <c r="QN34" s="15"/>
      <c r="QO34" s="15"/>
      <c r="QP34" s="15"/>
      <c r="QQ34" s="15"/>
      <c r="QR34" s="15"/>
      <c r="QS34" s="15"/>
      <c r="QT34" s="15"/>
      <c r="QU34" s="15"/>
      <c r="QV34" s="15"/>
      <c r="QW34" s="15"/>
      <c r="QX34" s="15"/>
      <c r="QY34" s="15"/>
      <c r="QZ34" s="15"/>
      <c r="RA34" s="15"/>
      <c r="RB34" s="15"/>
      <c r="RC34" s="15"/>
      <c r="RD34" s="15"/>
      <c r="RE34" s="15"/>
      <c r="RF34" s="15"/>
      <c r="RG34" s="15"/>
      <c r="RH34" s="15"/>
      <c r="RI34" s="15"/>
      <c r="RJ34" s="15"/>
      <c r="RK34" s="15"/>
      <c r="RL34" s="15"/>
      <c r="RM34" s="15">
        <v>11</v>
      </c>
      <c r="RN34" s="15">
        <v>1</v>
      </c>
      <c r="RO34" s="15">
        <v>1</v>
      </c>
      <c r="RP34" s="15">
        <v>5</v>
      </c>
      <c r="RQ34" s="15">
        <v>1</v>
      </c>
      <c r="RR34" s="15"/>
      <c r="RS34" s="15"/>
      <c r="RT34" s="15"/>
      <c r="RU34" s="15"/>
      <c r="RV34" s="15"/>
      <c r="RW34" s="15"/>
      <c r="RX34" s="15"/>
      <c r="RY34" s="15"/>
      <c r="RZ34" s="15"/>
      <c r="SA34" s="15"/>
      <c r="SB34" s="15"/>
      <c r="SC34" s="15"/>
      <c r="SD34" s="15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7">
        <f t="shared" si="706"/>
        <v>90</v>
      </c>
      <c r="XL34" s="16">
        <v>90</v>
      </c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>
        <v>3</v>
      </c>
      <c r="YD34" s="16">
        <v>52</v>
      </c>
      <c r="YE34" s="7">
        <f t="shared" si="711"/>
        <v>1466.1999999999998</v>
      </c>
      <c r="YF34" s="7">
        <f t="shared" si="712"/>
        <v>588</v>
      </c>
      <c r="YG34" s="7">
        <f t="shared" si="713"/>
        <v>0</v>
      </c>
      <c r="YH34" s="7">
        <f t="shared" si="714"/>
        <v>670.3</v>
      </c>
      <c r="YI34" s="7">
        <f t="shared" si="715"/>
        <v>0</v>
      </c>
      <c r="YJ34" s="7">
        <f t="shared" si="716"/>
        <v>179.3</v>
      </c>
      <c r="YK34" s="7">
        <f t="shared" si="717"/>
        <v>0</v>
      </c>
      <c r="YL34" s="7">
        <f t="shared" si="718"/>
        <v>1.3</v>
      </c>
      <c r="YM34" s="7">
        <f t="shared" si="719"/>
        <v>0</v>
      </c>
      <c r="YN34" s="7">
        <f t="shared" si="720"/>
        <v>6.3</v>
      </c>
      <c r="YO34" s="7">
        <f t="shared" si="721"/>
        <v>0</v>
      </c>
      <c r="YP34" s="7">
        <f t="shared" si="722"/>
        <v>2</v>
      </c>
      <c r="YQ34" s="7">
        <f t="shared" si="723"/>
        <v>0</v>
      </c>
      <c r="YR34" s="7">
        <f t="shared" si="724"/>
        <v>0</v>
      </c>
      <c r="YS34" s="7">
        <f t="shared" si="725"/>
        <v>0</v>
      </c>
      <c r="YT34" s="7">
        <f t="shared" si="726"/>
        <v>0</v>
      </c>
      <c r="YU34" s="7">
        <f t="shared" si="727"/>
        <v>0</v>
      </c>
      <c r="YV34" s="7">
        <f t="shared" si="728"/>
        <v>0</v>
      </c>
      <c r="YW34" s="7">
        <f t="shared" si="729"/>
        <v>0</v>
      </c>
      <c r="YX34" s="7">
        <f t="shared" si="730"/>
        <v>0</v>
      </c>
      <c r="YY34" s="7">
        <f t="shared" si="731"/>
        <v>0</v>
      </c>
      <c r="YZ34" s="7">
        <f t="shared" si="732"/>
        <v>0</v>
      </c>
      <c r="ZA34" s="7">
        <f t="shared" si="733"/>
        <v>0</v>
      </c>
      <c r="ZB34" s="7">
        <f t="shared" si="734"/>
        <v>0</v>
      </c>
      <c r="ZC34" s="7">
        <f t="shared" si="735"/>
        <v>0</v>
      </c>
      <c r="ZD34" s="7">
        <f t="shared" si="736"/>
        <v>0</v>
      </c>
      <c r="ZE34" s="7">
        <f t="shared" si="737"/>
        <v>0</v>
      </c>
      <c r="ZF34" s="7">
        <f t="shared" si="738"/>
        <v>0</v>
      </c>
      <c r="ZG34" s="7">
        <f t="shared" si="739"/>
        <v>0</v>
      </c>
      <c r="ZH34" s="7">
        <f t="shared" si="740"/>
        <v>0</v>
      </c>
      <c r="ZI34" s="7">
        <f t="shared" si="741"/>
        <v>0</v>
      </c>
      <c r="ZJ34" s="7">
        <f t="shared" si="742"/>
        <v>0</v>
      </c>
      <c r="ZK34" s="7">
        <f t="shared" si="743"/>
        <v>0</v>
      </c>
      <c r="ZL34" s="7">
        <f t="shared" si="744"/>
        <v>0</v>
      </c>
      <c r="ZM34" s="7">
        <f t="shared" si="745"/>
        <v>0</v>
      </c>
      <c r="ZN34" s="7">
        <f t="shared" si="746"/>
        <v>0</v>
      </c>
      <c r="ZO34" s="7">
        <f t="shared" si="747"/>
        <v>0</v>
      </c>
      <c r="ZP34" s="7">
        <f t="shared" si="748"/>
        <v>0</v>
      </c>
      <c r="ZQ34" s="7">
        <f t="shared" si="749"/>
        <v>0</v>
      </c>
      <c r="ZR34" s="7">
        <f t="shared" si="750"/>
        <v>0</v>
      </c>
      <c r="ZS34" s="7">
        <f t="shared" si="751"/>
        <v>0</v>
      </c>
      <c r="ZT34" s="7">
        <f t="shared" si="752"/>
        <v>0</v>
      </c>
      <c r="ZU34" s="7">
        <f t="shared" si="753"/>
        <v>0</v>
      </c>
      <c r="ZV34" s="7">
        <f t="shared" si="754"/>
        <v>11</v>
      </c>
      <c r="ZW34" s="7">
        <f t="shared" si="755"/>
        <v>1</v>
      </c>
      <c r="ZX34" s="7">
        <f t="shared" si="756"/>
        <v>1.7</v>
      </c>
      <c r="ZY34" s="7">
        <f t="shared" si="757"/>
        <v>4.3</v>
      </c>
      <c r="ZZ34" s="7">
        <f t="shared" si="758"/>
        <v>1</v>
      </c>
      <c r="AAA34" s="7">
        <f t="shared" si="759"/>
        <v>0</v>
      </c>
      <c r="AAB34" s="7">
        <f t="shared" si="760"/>
        <v>0</v>
      </c>
      <c r="AAC34" s="7">
        <f t="shared" si="761"/>
        <v>0</v>
      </c>
      <c r="AAD34" s="7">
        <f t="shared" si="762"/>
        <v>0</v>
      </c>
      <c r="AAE34" s="7">
        <f t="shared" si="763"/>
        <v>0</v>
      </c>
      <c r="AAF34" s="7">
        <f t="shared" si="764"/>
        <v>0</v>
      </c>
      <c r="AAG34" s="7">
        <f t="shared" si="765"/>
        <v>0</v>
      </c>
      <c r="AAH34" s="7">
        <f t="shared" si="766"/>
        <v>0</v>
      </c>
      <c r="AAI34" s="7">
        <f t="shared" si="767"/>
        <v>0</v>
      </c>
      <c r="AAJ34" s="7">
        <f t="shared" si="768"/>
        <v>0</v>
      </c>
      <c r="AAK34" s="7">
        <f t="shared" si="769"/>
        <v>0</v>
      </c>
      <c r="AAL34" s="7">
        <f t="shared" si="770"/>
        <v>0</v>
      </c>
      <c r="AAM34" s="7">
        <f t="shared" si="771"/>
        <v>0</v>
      </c>
      <c r="AAN34" s="7">
        <f t="shared" si="772"/>
        <v>0</v>
      </c>
      <c r="AAO34" s="7">
        <f t="shared" si="773"/>
        <v>0</v>
      </c>
      <c r="AAP34" s="7">
        <f t="shared" si="774"/>
        <v>0</v>
      </c>
      <c r="AAQ34" s="7">
        <f t="shared" si="775"/>
        <v>0</v>
      </c>
      <c r="AAR34" s="7">
        <f t="shared" si="776"/>
        <v>0</v>
      </c>
      <c r="AAS34" s="7">
        <f t="shared" si="777"/>
        <v>0</v>
      </c>
      <c r="AAT34" s="7">
        <f t="shared" si="778"/>
        <v>0</v>
      </c>
      <c r="AAU34" s="7">
        <f t="shared" si="779"/>
        <v>0</v>
      </c>
      <c r="AAV34" s="7">
        <f t="shared" si="780"/>
        <v>0</v>
      </c>
      <c r="AAW34" s="7">
        <f t="shared" si="781"/>
        <v>0</v>
      </c>
      <c r="AAX34" s="7">
        <f t="shared" si="782"/>
        <v>0</v>
      </c>
      <c r="AAY34" s="7">
        <f t="shared" si="783"/>
        <v>0</v>
      </c>
      <c r="AAZ34" s="7">
        <f t="shared" si="784"/>
        <v>0</v>
      </c>
      <c r="ABA34" s="7">
        <f t="shared" si="785"/>
        <v>0</v>
      </c>
      <c r="ABB34" s="7">
        <f t="shared" si="786"/>
        <v>0</v>
      </c>
      <c r="ABC34" s="7">
        <f t="shared" si="787"/>
        <v>0</v>
      </c>
      <c r="ABD34" s="7">
        <f t="shared" si="788"/>
        <v>0</v>
      </c>
      <c r="ABE34" s="7">
        <f t="shared" si="789"/>
        <v>0</v>
      </c>
      <c r="ABF34" s="7">
        <f t="shared" si="790"/>
        <v>0</v>
      </c>
      <c r="ABG34" s="7">
        <f t="shared" si="791"/>
        <v>0</v>
      </c>
      <c r="ABH34" s="7">
        <f t="shared" si="792"/>
        <v>0</v>
      </c>
      <c r="ABI34" s="7">
        <f t="shared" si="793"/>
        <v>0</v>
      </c>
      <c r="ABJ34" s="7">
        <f t="shared" si="794"/>
        <v>0</v>
      </c>
      <c r="ABK34" s="7">
        <f t="shared" si="795"/>
        <v>0</v>
      </c>
      <c r="ABL34" s="7">
        <f t="shared" si="796"/>
        <v>0</v>
      </c>
      <c r="ABM34" s="7">
        <f t="shared" si="797"/>
        <v>0</v>
      </c>
      <c r="ABN34" s="7">
        <f t="shared" si="798"/>
        <v>0</v>
      </c>
      <c r="ABO34" s="7">
        <f t="shared" si="799"/>
        <v>0</v>
      </c>
      <c r="ABP34" s="7">
        <f t="shared" si="800"/>
        <v>0</v>
      </c>
      <c r="ABQ34" s="7">
        <f t="shared" si="801"/>
        <v>0</v>
      </c>
      <c r="ABR34" s="7">
        <f t="shared" si="802"/>
        <v>0</v>
      </c>
      <c r="ABS34" s="7">
        <f t="shared" si="803"/>
        <v>0</v>
      </c>
      <c r="ABT34" s="7">
        <f t="shared" si="804"/>
        <v>0</v>
      </c>
      <c r="ABU34" s="7">
        <f t="shared" si="805"/>
        <v>0</v>
      </c>
      <c r="ABV34" s="7">
        <f t="shared" si="806"/>
        <v>0</v>
      </c>
      <c r="ABW34" s="7">
        <f t="shared" si="807"/>
        <v>0</v>
      </c>
      <c r="ABX34" s="7">
        <f t="shared" si="808"/>
        <v>0</v>
      </c>
      <c r="ABY34" s="7">
        <f t="shared" si="809"/>
        <v>0</v>
      </c>
      <c r="ABZ34" s="7">
        <f t="shared" si="810"/>
        <v>0</v>
      </c>
      <c r="ACA34" s="7">
        <f t="shared" si="811"/>
        <v>0</v>
      </c>
      <c r="ACB34" s="7">
        <f t="shared" si="812"/>
        <v>0</v>
      </c>
      <c r="ACC34" s="7">
        <f t="shared" si="813"/>
        <v>0</v>
      </c>
      <c r="ACD34" s="7">
        <f t="shared" si="814"/>
        <v>0</v>
      </c>
      <c r="ACE34" s="7">
        <f t="shared" si="815"/>
        <v>0</v>
      </c>
      <c r="ACF34" s="7">
        <f t="shared" si="816"/>
        <v>0</v>
      </c>
      <c r="ACG34" s="7">
        <f t="shared" si="817"/>
        <v>0</v>
      </c>
      <c r="ACH34" s="7">
        <f t="shared" si="818"/>
        <v>0</v>
      </c>
      <c r="ACI34" s="7">
        <f t="shared" si="819"/>
        <v>0</v>
      </c>
      <c r="ACJ34" s="7">
        <f t="shared" si="820"/>
        <v>0</v>
      </c>
      <c r="ACK34" s="7">
        <f t="shared" si="821"/>
        <v>0</v>
      </c>
      <c r="ACL34" s="7">
        <f t="shared" si="822"/>
        <v>0</v>
      </c>
      <c r="ACM34" s="7">
        <f t="shared" si="823"/>
        <v>0</v>
      </c>
      <c r="ACN34" s="7">
        <f t="shared" si="824"/>
        <v>0</v>
      </c>
      <c r="ACO34" s="7">
        <f t="shared" si="825"/>
        <v>0</v>
      </c>
      <c r="ACP34" s="7">
        <f t="shared" si="826"/>
        <v>0</v>
      </c>
      <c r="ACQ34" s="7">
        <f t="shared" si="827"/>
        <v>0</v>
      </c>
      <c r="ACR34" s="7">
        <f t="shared" si="828"/>
        <v>0</v>
      </c>
      <c r="ACS34" s="7">
        <f t="shared" si="829"/>
        <v>0</v>
      </c>
      <c r="ACT34" s="7">
        <f t="shared" si="830"/>
        <v>0</v>
      </c>
      <c r="ACU34" s="7">
        <f t="shared" si="831"/>
        <v>0</v>
      </c>
      <c r="ACV34" s="7">
        <f t="shared" si="832"/>
        <v>0</v>
      </c>
      <c r="ACW34" s="7">
        <f t="shared" si="833"/>
        <v>0</v>
      </c>
      <c r="ACX34" s="7">
        <f t="shared" si="834"/>
        <v>0</v>
      </c>
      <c r="ACY34" s="7">
        <f t="shared" si="835"/>
        <v>0</v>
      </c>
      <c r="ACZ34" s="7">
        <f t="shared" si="836"/>
        <v>0</v>
      </c>
      <c r="ADA34" s="7">
        <f t="shared" si="837"/>
        <v>0</v>
      </c>
      <c r="ADB34" s="7">
        <f t="shared" si="838"/>
        <v>0</v>
      </c>
      <c r="ADC34" s="7">
        <f t="shared" si="839"/>
        <v>0</v>
      </c>
      <c r="ADD34" s="7">
        <f t="shared" si="840"/>
        <v>0</v>
      </c>
      <c r="ADE34" s="7">
        <f t="shared" si="841"/>
        <v>0</v>
      </c>
      <c r="ADF34" s="7">
        <f t="shared" si="842"/>
        <v>0</v>
      </c>
      <c r="ADG34" s="7">
        <f t="shared" si="843"/>
        <v>0</v>
      </c>
      <c r="ADH34" s="7">
        <f t="shared" si="844"/>
        <v>0</v>
      </c>
      <c r="ADI34" s="7">
        <f t="shared" si="845"/>
        <v>0</v>
      </c>
      <c r="ADJ34" s="7">
        <f t="shared" si="846"/>
        <v>0</v>
      </c>
      <c r="ADK34" s="7">
        <f t="shared" si="847"/>
        <v>0</v>
      </c>
      <c r="ADL34" s="7">
        <f t="shared" si="848"/>
        <v>0</v>
      </c>
      <c r="ADM34" s="7">
        <f t="shared" si="849"/>
        <v>0</v>
      </c>
      <c r="ADN34" s="7">
        <f t="shared" si="850"/>
        <v>0</v>
      </c>
      <c r="ADO34" s="7">
        <f t="shared" si="851"/>
        <v>0</v>
      </c>
      <c r="ADP34" s="7">
        <f t="shared" si="852"/>
        <v>0</v>
      </c>
      <c r="ADQ34" s="7">
        <f t="shared" si="853"/>
        <v>0</v>
      </c>
      <c r="ADR34" s="7">
        <f t="shared" si="854"/>
        <v>0</v>
      </c>
      <c r="ADS34" s="7">
        <f t="shared" si="855"/>
        <v>0</v>
      </c>
      <c r="ADT34" s="7">
        <f t="shared" si="856"/>
        <v>0</v>
      </c>
      <c r="ADU34" s="7">
        <f t="shared" si="857"/>
        <v>0</v>
      </c>
      <c r="ADV34" s="7">
        <f t="shared" si="858"/>
        <v>0</v>
      </c>
      <c r="ADW34" s="7">
        <f t="shared" si="859"/>
        <v>0</v>
      </c>
      <c r="ADX34" s="7">
        <f t="shared" si="860"/>
        <v>0</v>
      </c>
      <c r="ADY34" s="7">
        <f t="shared" si="861"/>
        <v>0</v>
      </c>
      <c r="ADZ34" s="7">
        <f t="shared" si="862"/>
        <v>0</v>
      </c>
      <c r="AEA34" s="7">
        <f t="shared" si="863"/>
        <v>0</v>
      </c>
      <c r="AEB34" s="7">
        <f t="shared" si="864"/>
        <v>0</v>
      </c>
      <c r="AEC34" s="7">
        <f t="shared" si="865"/>
        <v>0</v>
      </c>
      <c r="AED34" s="7">
        <f t="shared" si="866"/>
        <v>0</v>
      </c>
      <c r="AEE34" s="7">
        <f t="shared" si="867"/>
        <v>0</v>
      </c>
      <c r="AEF34" s="7">
        <f t="shared" si="868"/>
        <v>0</v>
      </c>
      <c r="AEG34" s="7">
        <f t="shared" si="869"/>
        <v>0</v>
      </c>
      <c r="AEH34" s="7">
        <f t="shared" si="870"/>
        <v>0</v>
      </c>
      <c r="AEI34" s="7">
        <f t="shared" si="871"/>
        <v>0</v>
      </c>
      <c r="AEJ34" s="7">
        <f t="shared" si="872"/>
        <v>0</v>
      </c>
      <c r="AEK34" s="7">
        <f t="shared" si="873"/>
        <v>0</v>
      </c>
      <c r="AEL34" s="7">
        <f t="shared" si="874"/>
        <v>0</v>
      </c>
      <c r="AEM34" s="7">
        <f t="shared" si="875"/>
        <v>0</v>
      </c>
      <c r="AEN34" s="7">
        <f t="shared" si="876"/>
        <v>0</v>
      </c>
      <c r="AEO34" s="7">
        <f t="shared" si="877"/>
        <v>0</v>
      </c>
      <c r="AEP34" s="7">
        <f t="shared" si="878"/>
        <v>0</v>
      </c>
      <c r="AEQ34" s="7">
        <f t="shared" si="879"/>
        <v>0</v>
      </c>
      <c r="AER34" s="7">
        <f t="shared" si="880"/>
        <v>0</v>
      </c>
      <c r="AES34" s="7">
        <f t="shared" si="881"/>
        <v>0</v>
      </c>
      <c r="AET34" s="7">
        <f t="shared" si="882"/>
        <v>0</v>
      </c>
      <c r="AEU34" s="7">
        <f t="shared" si="883"/>
        <v>0</v>
      </c>
      <c r="AEV34" s="7">
        <f t="shared" si="884"/>
        <v>0</v>
      </c>
      <c r="AEW34" s="7">
        <f t="shared" si="885"/>
        <v>0</v>
      </c>
      <c r="AEX34" s="7">
        <f t="shared" si="886"/>
        <v>0</v>
      </c>
      <c r="AEY34" s="7">
        <f t="shared" si="887"/>
        <v>0</v>
      </c>
      <c r="AEZ34" s="7">
        <f t="shared" si="888"/>
        <v>0</v>
      </c>
      <c r="AFA34" s="7">
        <f t="shared" si="889"/>
        <v>0</v>
      </c>
      <c r="AFB34" s="7">
        <f t="shared" si="890"/>
        <v>0</v>
      </c>
      <c r="AFC34" s="7">
        <f t="shared" si="891"/>
        <v>0</v>
      </c>
      <c r="AFD34" s="7">
        <f t="shared" si="892"/>
        <v>0</v>
      </c>
      <c r="AFE34" s="7">
        <f t="shared" si="893"/>
        <v>0</v>
      </c>
      <c r="AFF34" s="7">
        <f t="shared" si="894"/>
        <v>0</v>
      </c>
      <c r="AFG34" s="7">
        <f t="shared" si="895"/>
        <v>0</v>
      </c>
      <c r="AFH34" s="7">
        <f t="shared" si="896"/>
        <v>0</v>
      </c>
      <c r="AFI34" s="7">
        <f t="shared" si="897"/>
        <v>0</v>
      </c>
      <c r="AFJ34" s="7">
        <f t="shared" si="898"/>
        <v>0</v>
      </c>
      <c r="AFK34" s="7">
        <f t="shared" si="899"/>
        <v>0</v>
      </c>
      <c r="AFL34" s="7">
        <f t="shared" si="900"/>
        <v>0</v>
      </c>
      <c r="AFM34" s="7">
        <f t="shared" si="901"/>
        <v>0</v>
      </c>
      <c r="AFN34" s="7">
        <f t="shared" si="902"/>
        <v>0</v>
      </c>
      <c r="AFO34" s="7">
        <f t="shared" si="903"/>
        <v>0</v>
      </c>
      <c r="AFP34" s="7">
        <f t="shared" si="904"/>
        <v>0</v>
      </c>
      <c r="AFQ34" s="7">
        <f t="shared" si="905"/>
        <v>0</v>
      </c>
      <c r="AFR34" s="7">
        <f t="shared" si="906"/>
        <v>0</v>
      </c>
      <c r="AFS34" s="7">
        <f t="shared" si="907"/>
        <v>0</v>
      </c>
      <c r="AFT34" s="7">
        <f t="shared" si="908"/>
        <v>90</v>
      </c>
      <c r="AFU34" s="7">
        <f t="shared" si="909"/>
        <v>90</v>
      </c>
      <c r="AFV34" s="7">
        <f t="shared" si="910"/>
        <v>0</v>
      </c>
      <c r="AFW34" s="7">
        <f t="shared" si="911"/>
        <v>0</v>
      </c>
      <c r="AFX34" s="7">
        <f t="shared" si="912"/>
        <v>0</v>
      </c>
      <c r="AFY34" s="7">
        <f t="shared" si="913"/>
        <v>0</v>
      </c>
      <c r="AFZ34" s="7">
        <f t="shared" si="914"/>
        <v>0</v>
      </c>
      <c r="AGA34" s="7">
        <f t="shared" si="915"/>
        <v>0</v>
      </c>
      <c r="AGB34" s="7">
        <f t="shared" si="916"/>
        <v>0</v>
      </c>
      <c r="AGC34" s="7">
        <f t="shared" si="917"/>
        <v>0</v>
      </c>
      <c r="AGD34" s="7">
        <f t="shared" si="918"/>
        <v>0</v>
      </c>
      <c r="AGE34" s="7">
        <f t="shared" si="919"/>
        <v>0</v>
      </c>
      <c r="AGF34" s="7">
        <f t="shared" si="920"/>
        <v>0</v>
      </c>
      <c r="AGG34" s="7">
        <f t="shared" si="921"/>
        <v>0</v>
      </c>
      <c r="AGH34" s="7">
        <f t="shared" si="922"/>
        <v>0</v>
      </c>
      <c r="AGI34" s="7">
        <f t="shared" si="923"/>
        <v>0</v>
      </c>
      <c r="AGJ34" s="7">
        <f t="shared" si="924"/>
        <v>0</v>
      </c>
      <c r="AGK34" s="7">
        <f t="shared" si="925"/>
        <v>0</v>
      </c>
      <c r="AGL34" s="7">
        <f t="shared" si="926"/>
        <v>3</v>
      </c>
      <c r="AGM34" s="7">
        <f t="shared" si="927"/>
        <v>52</v>
      </c>
    </row>
    <row r="35" spans="1:871" ht="54.75" customHeight="1" x14ac:dyDescent="0.25">
      <c r="A35" s="6" t="s">
        <v>131</v>
      </c>
      <c r="B35" s="26" t="s">
        <v>101</v>
      </c>
      <c r="C35" s="25" t="s">
        <v>157</v>
      </c>
      <c r="D35" s="7">
        <f t="shared" si="701"/>
        <v>150</v>
      </c>
      <c r="E35" s="27">
        <v>0</v>
      </c>
      <c r="F35" s="27"/>
      <c r="G35" s="27">
        <v>116</v>
      </c>
      <c r="H35" s="27"/>
      <c r="I35" s="27">
        <f>20+14</f>
        <v>34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7">
        <f t="shared" si="702"/>
        <v>116</v>
      </c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>
        <v>116</v>
      </c>
      <c r="HF35" s="16"/>
      <c r="HG35" s="16"/>
      <c r="HH35" s="16"/>
      <c r="HI35" s="16"/>
      <c r="HJ35" s="16"/>
      <c r="HK35" s="16"/>
      <c r="HL35" s="16">
        <v>7</v>
      </c>
      <c r="HM35" s="7">
        <f t="shared" si="703"/>
        <v>150</v>
      </c>
      <c r="HN35" s="27">
        <v>0</v>
      </c>
      <c r="HO35" s="27"/>
      <c r="HP35" s="27">
        <v>116</v>
      </c>
      <c r="HQ35" s="27"/>
      <c r="HR35" s="27">
        <f>20+14</f>
        <v>34</v>
      </c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27"/>
      <c r="IY35" s="27"/>
      <c r="IZ35" s="27"/>
      <c r="JA35" s="27"/>
      <c r="JB35" s="27"/>
      <c r="JC35" s="27"/>
      <c r="JD35" s="27"/>
      <c r="JE35" s="27"/>
      <c r="JF35" s="27"/>
      <c r="JG35" s="27"/>
      <c r="JH35" s="27"/>
      <c r="JI35" s="27"/>
      <c r="JJ35" s="27"/>
      <c r="JK35" s="27"/>
      <c r="JL35" s="27"/>
      <c r="JM35" s="27"/>
      <c r="JN35" s="27"/>
      <c r="JO35" s="27"/>
      <c r="JP35" s="27"/>
      <c r="JQ35" s="27"/>
      <c r="JR35" s="27"/>
      <c r="JS35" s="27"/>
      <c r="JT35" s="27"/>
      <c r="JU35" s="27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7">
        <f t="shared" si="704"/>
        <v>116</v>
      </c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>
        <v>116</v>
      </c>
      <c r="PO35" s="16"/>
      <c r="PP35" s="16"/>
      <c r="PQ35" s="16"/>
      <c r="PR35" s="16"/>
      <c r="PS35" s="16"/>
      <c r="PT35" s="16"/>
      <c r="PU35" s="16">
        <v>7</v>
      </c>
      <c r="PV35" s="7">
        <f t="shared" si="705"/>
        <v>150</v>
      </c>
      <c r="PW35" s="27">
        <v>0</v>
      </c>
      <c r="PX35" s="27"/>
      <c r="PY35" s="27">
        <v>115</v>
      </c>
      <c r="PZ35" s="27"/>
      <c r="QA35" s="27">
        <f>15+20</f>
        <v>35</v>
      </c>
      <c r="QB35" s="27"/>
      <c r="QC35" s="27"/>
      <c r="QD35" s="27"/>
      <c r="QE35" s="27"/>
      <c r="QF35" s="27"/>
      <c r="QG35" s="27"/>
      <c r="QH35" s="27"/>
      <c r="QI35" s="27"/>
      <c r="QJ35" s="27"/>
      <c r="QK35" s="27"/>
      <c r="QL35" s="27"/>
      <c r="QM35" s="27"/>
      <c r="QN35" s="27"/>
      <c r="QO35" s="27"/>
      <c r="QP35" s="27"/>
      <c r="QQ35" s="27"/>
      <c r="QR35" s="27"/>
      <c r="QS35" s="27"/>
      <c r="QT35" s="27"/>
      <c r="QU35" s="27"/>
      <c r="QV35" s="27"/>
      <c r="QW35" s="27"/>
      <c r="QX35" s="27"/>
      <c r="QY35" s="27"/>
      <c r="QZ35" s="27"/>
      <c r="RA35" s="27"/>
      <c r="RB35" s="27"/>
      <c r="RC35" s="27"/>
      <c r="RD35" s="27"/>
      <c r="RE35" s="27"/>
      <c r="RF35" s="27"/>
      <c r="RG35" s="27"/>
      <c r="RH35" s="27"/>
      <c r="RI35" s="27"/>
      <c r="RJ35" s="27"/>
      <c r="RK35" s="27"/>
      <c r="RL35" s="27"/>
      <c r="RM35" s="27"/>
      <c r="RN35" s="27"/>
      <c r="RO35" s="27"/>
      <c r="RP35" s="27"/>
      <c r="RQ35" s="27"/>
      <c r="RR35" s="27"/>
      <c r="RS35" s="27"/>
      <c r="RT35" s="27"/>
      <c r="RU35" s="27"/>
      <c r="RV35" s="27"/>
      <c r="RW35" s="27"/>
      <c r="RX35" s="27"/>
      <c r="RY35" s="27"/>
      <c r="RZ35" s="27"/>
      <c r="SA35" s="27"/>
      <c r="SB35" s="27"/>
      <c r="SC35" s="27"/>
      <c r="SD35" s="27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7">
        <f t="shared" si="706"/>
        <v>115</v>
      </c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>
        <v>115</v>
      </c>
      <c r="XX35" s="16"/>
      <c r="XY35" s="16"/>
      <c r="XZ35" s="16"/>
      <c r="YA35" s="16"/>
      <c r="YB35" s="16"/>
      <c r="YC35" s="16">
        <v>0</v>
      </c>
      <c r="YD35" s="16">
        <v>7</v>
      </c>
      <c r="YE35" s="7">
        <f t="shared" si="711"/>
        <v>150</v>
      </c>
      <c r="YF35" s="7">
        <f t="shared" si="712"/>
        <v>0</v>
      </c>
      <c r="YG35" s="7">
        <f t="shared" si="713"/>
        <v>0</v>
      </c>
      <c r="YH35" s="7">
        <f t="shared" si="714"/>
        <v>115.7</v>
      </c>
      <c r="YI35" s="7">
        <f t="shared" si="715"/>
        <v>0</v>
      </c>
      <c r="YJ35" s="7">
        <f t="shared" si="716"/>
        <v>34.299999999999997</v>
      </c>
      <c r="YK35" s="7">
        <f t="shared" si="717"/>
        <v>0</v>
      </c>
      <c r="YL35" s="7">
        <f t="shared" si="718"/>
        <v>0</v>
      </c>
      <c r="YM35" s="7">
        <f t="shared" si="719"/>
        <v>0</v>
      </c>
      <c r="YN35" s="7">
        <f t="shared" si="720"/>
        <v>0</v>
      </c>
      <c r="YO35" s="7">
        <f t="shared" si="721"/>
        <v>0</v>
      </c>
      <c r="YP35" s="7">
        <f t="shared" si="722"/>
        <v>0</v>
      </c>
      <c r="YQ35" s="7">
        <f t="shared" si="723"/>
        <v>0</v>
      </c>
      <c r="YR35" s="7">
        <f t="shared" si="724"/>
        <v>0</v>
      </c>
      <c r="YS35" s="7">
        <f t="shared" si="725"/>
        <v>0</v>
      </c>
      <c r="YT35" s="7">
        <f t="shared" si="726"/>
        <v>0</v>
      </c>
      <c r="YU35" s="7">
        <f t="shared" si="727"/>
        <v>0</v>
      </c>
      <c r="YV35" s="7">
        <f t="shared" si="728"/>
        <v>0</v>
      </c>
      <c r="YW35" s="7">
        <f t="shared" si="729"/>
        <v>0</v>
      </c>
      <c r="YX35" s="7">
        <f t="shared" si="730"/>
        <v>0</v>
      </c>
      <c r="YY35" s="7">
        <f t="shared" si="731"/>
        <v>0</v>
      </c>
      <c r="YZ35" s="7">
        <f t="shared" si="732"/>
        <v>0</v>
      </c>
      <c r="ZA35" s="7">
        <f t="shared" si="733"/>
        <v>0</v>
      </c>
      <c r="ZB35" s="7">
        <f t="shared" si="734"/>
        <v>0</v>
      </c>
      <c r="ZC35" s="7">
        <f t="shared" si="735"/>
        <v>0</v>
      </c>
      <c r="ZD35" s="7">
        <f t="shared" si="736"/>
        <v>0</v>
      </c>
      <c r="ZE35" s="7">
        <f t="shared" si="737"/>
        <v>0</v>
      </c>
      <c r="ZF35" s="7">
        <f t="shared" si="738"/>
        <v>0</v>
      </c>
      <c r="ZG35" s="7">
        <f t="shared" si="739"/>
        <v>0</v>
      </c>
      <c r="ZH35" s="7">
        <f t="shared" si="740"/>
        <v>0</v>
      </c>
      <c r="ZI35" s="7">
        <f t="shared" si="741"/>
        <v>0</v>
      </c>
      <c r="ZJ35" s="7">
        <f t="shared" si="742"/>
        <v>0</v>
      </c>
      <c r="ZK35" s="7">
        <f t="shared" si="743"/>
        <v>0</v>
      </c>
      <c r="ZL35" s="7">
        <f t="shared" si="744"/>
        <v>0</v>
      </c>
      <c r="ZM35" s="7">
        <f t="shared" si="745"/>
        <v>0</v>
      </c>
      <c r="ZN35" s="7">
        <f t="shared" si="746"/>
        <v>0</v>
      </c>
      <c r="ZO35" s="7">
        <f t="shared" si="747"/>
        <v>0</v>
      </c>
      <c r="ZP35" s="7">
        <f t="shared" si="748"/>
        <v>0</v>
      </c>
      <c r="ZQ35" s="7">
        <f t="shared" si="749"/>
        <v>0</v>
      </c>
      <c r="ZR35" s="7">
        <f t="shared" si="750"/>
        <v>0</v>
      </c>
      <c r="ZS35" s="7">
        <f t="shared" si="751"/>
        <v>0</v>
      </c>
      <c r="ZT35" s="7">
        <f t="shared" si="752"/>
        <v>0</v>
      </c>
      <c r="ZU35" s="7">
        <f t="shared" si="753"/>
        <v>0</v>
      </c>
      <c r="ZV35" s="7">
        <f t="shared" si="754"/>
        <v>0</v>
      </c>
      <c r="ZW35" s="7">
        <f t="shared" si="755"/>
        <v>0</v>
      </c>
      <c r="ZX35" s="7">
        <f t="shared" si="756"/>
        <v>0</v>
      </c>
      <c r="ZY35" s="7">
        <f t="shared" si="757"/>
        <v>0</v>
      </c>
      <c r="ZZ35" s="7">
        <f t="shared" si="758"/>
        <v>0</v>
      </c>
      <c r="AAA35" s="7">
        <f t="shared" si="759"/>
        <v>0</v>
      </c>
      <c r="AAB35" s="7">
        <f t="shared" si="760"/>
        <v>0</v>
      </c>
      <c r="AAC35" s="7">
        <f t="shared" si="761"/>
        <v>0</v>
      </c>
      <c r="AAD35" s="7">
        <f t="shared" si="762"/>
        <v>0</v>
      </c>
      <c r="AAE35" s="7">
        <f t="shared" si="763"/>
        <v>0</v>
      </c>
      <c r="AAF35" s="7">
        <f t="shared" si="764"/>
        <v>0</v>
      </c>
      <c r="AAG35" s="7">
        <f t="shared" si="765"/>
        <v>0</v>
      </c>
      <c r="AAH35" s="7">
        <f t="shared" si="766"/>
        <v>0</v>
      </c>
      <c r="AAI35" s="7">
        <f t="shared" si="767"/>
        <v>0</v>
      </c>
      <c r="AAJ35" s="7">
        <f t="shared" si="768"/>
        <v>0</v>
      </c>
      <c r="AAK35" s="7">
        <f t="shared" si="769"/>
        <v>0</v>
      </c>
      <c r="AAL35" s="7">
        <f t="shared" si="770"/>
        <v>0</v>
      </c>
      <c r="AAM35" s="7">
        <f t="shared" si="771"/>
        <v>0</v>
      </c>
      <c r="AAN35" s="7">
        <f t="shared" si="772"/>
        <v>0</v>
      </c>
      <c r="AAO35" s="7">
        <f t="shared" si="773"/>
        <v>0</v>
      </c>
      <c r="AAP35" s="7">
        <f t="shared" si="774"/>
        <v>0</v>
      </c>
      <c r="AAQ35" s="7">
        <f t="shared" si="775"/>
        <v>0</v>
      </c>
      <c r="AAR35" s="7">
        <f t="shared" si="776"/>
        <v>0</v>
      </c>
      <c r="AAS35" s="7">
        <f t="shared" si="777"/>
        <v>0</v>
      </c>
      <c r="AAT35" s="7">
        <f t="shared" si="778"/>
        <v>0</v>
      </c>
      <c r="AAU35" s="7">
        <f t="shared" si="779"/>
        <v>0</v>
      </c>
      <c r="AAV35" s="7">
        <f t="shared" si="780"/>
        <v>0</v>
      </c>
      <c r="AAW35" s="7">
        <f t="shared" si="781"/>
        <v>0</v>
      </c>
      <c r="AAX35" s="7">
        <f t="shared" si="782"/>
        <v>0</v>
      </c>
      <c r="AAY35" s="7">
        <f t="shared" si="783"/>
        <v>0</v>
      </c>
      <c r="AAZ35" s="7">
        <f t="shared" si="784"/>
        <v>0</v>
      </c>
      <c r="ABA35" s="7">
        <f t="shared" si="785"/>
        <v>0</v>
      </c>
      <c r="ABB35" s="7">
        <f t="shared" si="786"/>
        <v>0</v>
      </c>
      <c r="ABC35" s="7">
        <f t="shared" si="787"/>
        <v>0</v>
      </c>
      <c r="ABD35" s="7">
        <f t="shared" si="788"/>
        <v>0</v>
      </c>
      <c r="ABE35" s="7">
        <f t="shared" si="789"/>
        <v>0</v>
      </c>
      <c r="ABF35" s="7">
        <f t="shared" si="790"/>
        <v>0</v>
      </c>
      <c r="ABG35" s="7">
        <f t="shared" si="791"/>
        <v>0</v>
      </c>
      <c r="ABH35" s="7">
        <f t="shared" si="792"/>
        <v>0</v>
      </c>
      <c r="ABI35" s="7">
        <f t="shared" si="793"/>
        <v>0</v>
      </c>
      <c r="ABJ35" s="7">
        <f t="shared" si="794"/>
        <v>0</v>
      </c>
      <c r="ABK35" s="7">
        <f t="shared" si="795"/>
        <v>0</v>
      </c>
      <c r="ABL35" s="7">
        <f t="shared" si="796"/>
        <v>0</v>
      </c>
      <c r="ABM35" s="7">
        <f t="shared" si="797"/>
        <v>0</v>
      </c>
      <c r="ABN35" s="7">
        <f t="shared" si="798"/>
        <v>0</v>
      </c>
      <c r="ABO35" s="7">
        <f t="shared" si="799"/>
        <v>0</v>
      </c>
      <c r="ABP35" s="7">
        <f t="shared" si="800"/>
        <v>0</v>
      </c>
      <c r="ABQ35" s="7">
        <f t="shared" si="801"/>
        <v>0</v>
      </c>
      <c r="ABR35" s="7">
        <f t="shared" si="802"/>
        <v>0</v>
      </c>
      <c r="ABS35" s="7">
        <f t="shared" si="803"/>
        <v>0</v>
      </c>
      <c r="ABT35" s="7">
        <f t="shared" si="804"/>
        <v>0</v>
      </c>
      <c r="ABU35" s="7">
        <f t="shared" si="805"/>
        <v>0</v>
      </c>
      <c r="ABV35" s="7">
        <f t="shared" si="806"/>
        <v>0</v>
      </c>
      <c r="ABW35" s="7">
        <f t="shared" si="807"/>
        <v>0</v>
      </c>
      <c r="ABX35" s="7">
        <f t="shared" si="808"/>
        <v>0</v>
      </c>
      <c r="ABY35" s="7">
        <f t="shared" si="809"/>
        <v>0</v>
      </c>
      <c r="ABZ35" s="7">
        <f t="shared" si="810"/>
        <v>0</v>
      </c>
      <c r="ACA35" s="7">
        <f t="shared" si="811"/>
        <v>0</v>
      </c>
      <c r="ACB35" s="7">
        <f t="shared" si="812"/>
        <v>0</v>
      </c>
      <c r="ACC35" s="7">
        <f t="shared" si="813"/>
        <v>0</v>
      </c>
      <c r="ACD35" s="7">
        <f t="shared" si="814"/>
        <v>0</v>
      </c>
      <c r="ACE35" s="7">
        <f t="shared" si="815"/>
        <v>0</v>
      </c>
      <c r="ACF35" s="7">
        <f t="shared" si="816"/>
        <v>0</v>
      </c>
      <c r="ACG35" s="7">
        <f t="shared" si="817"/>
        <v>0</v>
      </c>
      <c r="ACH35" s="7">
        <f t="shared" si="818"/>
        <v>0</v>
      </c>
      <c r="ACI35" s="7">
        <f t="shared" si="819"/>
        <v>0</v>
      </c>
      <c r="ACJ35" s="7">
        <f t="shared" si="820"/>
        <v>0</v>
      </c>
      <c r="ACK35" s="7">
        <f t="shared" si="821"/>
        <v>0</v>
      </c>
      <c r="ACL35" s="7">
        <f t="shared" si="822"/>
        <v>0</v>
      </c>
      <c r="ACM35" s="7">
        <f t="shared" si="823"/>
        <v>0</v>
      </c>
      <c r="ACN35" s="7">
        <f t="shared" si="824"/>
        <v>0</v>
      </c>
      <c r="ACO35" s="7">
        <f t="shared" si="825"/>
        <v>0</v>
      </c>
      <c r="ACP35" s="7">
        <f t="shared" si="826"/>
        <v>0</v>
      </c>
      <c r="ACQ35" s="7">
        <f t="shared" si="827"/>
        <v>0</v>
      </c>
      <c r="ACR35" s="7">
        <f t="shared" si="828"/>
        <v>0</v>
      </c>
      <c r="ACS35" s="7">
        <f t="shared" si="829"/>
        <v>0</v>
      </c>
      <c r="ACT35" s="7">
        <f t="shared" si="830"/>
        <v>0</v>
      </c>
      <c r="ACU35" s="7">
        <f t="shared" si="831"/>
        <v>0</v>
      </c>
      <c r="ACV35" s="7">
        <f t="shared" si="832"/>
        <v>0</v>
      </c>
      <c r="ACW35" s="7">
        <f t="shared" si="833"/>
        <v>0</v>
      </c>
      <c r="ACX35" s="7">
        <f t="shared" si="834"/>
        <v>0</v>
      </c>
      <c r="ACY35" s="7">
        <f t="shared" si="835"/>
        <v>0</v>
      </c>
      <c r="ACZ35" s="7">
        <f t="shared" si="836"/>
        <v>0</v>
      </c>
      <c r="ADA35" s="7">
        <f t="shared" si="837"/>
        <v>0</v>
      </c>
      <c r="ADB35" s="7">
        <f t="shared" si="838"/>
        <v>0</v>
      </c>
      <c r="ADC35" s="7">
        <f t="shared" si="839"/>
        <v>0</v>
      </c>
      <c r="ADD35" s="7">
        <f t="shared" si="840"/>
        <v>0</v>
      </c>
      <c r="ADE35" s="7">
        <f t="shared" si="841"/>
        <v>0</v>
      </c>
      <c r="ADF35" s="7">
        <f t="shared" si="842"/>
        <v>0</v>
      </c>
      <c r="ADG35" s="7">
        <f t="shared" si="843"/>
        <v>0</v>
      </c>
      <c r="ADH35" s="7">
        <f t="shared" si="844"/>
        <v>0</v>
      </c>
      <c r="ADI35" s="7">
        <f t="shared" si="845"/>
        <v>0</v>
      </c>
      <c r="ADJ35" s="7">
        <f t="shared" si="846"/>
        <v>0</v>
      </c>
      <c r="ADK35" s="7">
        <f t="shared" si="847"/>
        <v>0</v>
      </c>
      <c r="ADL35" s="7">
        <f t="shared" si="848"/>
        <v>0</v>
      </c>
      <c r="ADM35" s="7">
        <f t="shared" si="849"/>
        <v>0</v>
      </c>
      <c r="ADN35" s="7">
        <f t="shared" si="850"/>
        <v>0</v>
      </c>
      <c r="ADO35" s="7">
        <f t="shared" si="851"/>
        <v>0</v>
      </c>
      <c r="ADP35" s="7">
        <f t="shared" si="852"/>
        <v>0</v>
      </c>
      <c r="ADQ35" s="7">
        <f t="shared" si="853"/>
        <v>0</v>
      </c>
      <c r="ADR35" s="7">
        <f t="shared" si="854"/>
        <v>0</v>
      </c>
      <c r="ADS35" s="7">
        <f t="shared" si="855"/>
        <v>0</v>
      </c>
      <c r="ADT35" s="7">
        <f t="shared" si="856"/>
        <v>0</v>
      </c>
      <c r="ADU35" s="7">
        <f t="shared" si="857"/>
        <v>0</v>
      </c>
      <c r="ADV35" s="7">
        <f t="shared" si="858"/>
        <v>0</v>
      </c>
      <c r="ADW35" s="7">
        <f t="shared" si="859"/>
        <v>0</v>
      </c>
      <c r="ADX35" s="7">
        <f t="shared" si="860"/>
        <v>0</v>
      </c>
      <c r="ADY35" s="7">
        <f t="shared" si="861"/>
        <v>0</v>
      </c>
      <c r="ADZ35" s="7">
        <f t="shared" si="862"/>
        <v>0</v>
      </c>
      <c r="AEA35" s="7">
        <f t="shared" si="863"/>
        <v>0</v>
      </c>
      <c r="AEB35" s="7">
        <f t="shared" si="864"/>
        <v>0</v>
      </c>
      <c r="AEC35" s="7">
        <f t="shared" si="865"/>
        <v>0</v>
      </c>
      <c r="AED35" s="7">
        <f t="shared" si="866"/>
        <v>0</v>
      </c>
      <c r="AEE35" s="7">
        <f t="shared" si="867"/>
        <v>0</v>
      </c>
      <c r="AEF35" s="7">
        <f t="shared" si="868"/>
        <v>0</v>
      </c>
      <c r="AEG35" s="7">
        <f t="shared" si="869"/>
        <v>0</v>
      </c>
      <c r="AEH35" s="7">
        <f t="shared" si="870"/>
        <v>0</v>
      </c>
      <c r="AEI35" s="7">
        <f t="shared" si="871"/>
        <v>0</v>
      </c>
      <c r="AEJ35" s="7">
        <f t="shared" si="872"/>
        <v>0</v>
      </c>
      <c r="AEK35" s="7">
        <f t="shared" si="873"/>
        <v>0</v>
      </c>
      <c r="AEL35" s="7">
        <f t="shared" si="874"/>
        <v>0</v>
      </c>
      <c r="AEM35" s="7">
        <f t="shared" si="875"/>
        <v>0</v>
      </c>
      <c r="AEN35" s="7">
        <f t="shared" si="876"/>
        <v>0</v>
      </c>
      <c r="AEO35" s="7">
        <f t="shared" si="877"/>
        <v>0</v>
      </c>
      <c r="AEP35" s="7">
        <f t="shared" si="878"/>
        <v>0</v>
      </c>
      <c r="AEQ35" s="7">
        <f t="shared" si="879"/>
        <v>0</v>
      </c>
      <c r="AER35" s="7">
        <f t="shared" si="880"/>
        <v>0</v>
      </c>
      <c r="AES35" s="7">
        <f t="shared" si="881"/>
        <v>0</v>
      </c>
      <c r="AET35" s="7">
        <f t="shared" si="882"/>
        <v>0</v>
      </c>
      <c r="AEU35" s="7">
        <f t="shared" si="883"/>
        <v>0</v>
      </c>
      <c r="AEV35" s="7">
        <f t="shared" si="884"/>
        <v>0</v>
      </c>
      <c r="AEW35" s="7">
        <f t="shared" si="885"/>
        <v>0</v>
      </c>
      <c r="AEX35" s="7">
        <f t="shared" si="886"/>
        <v>0</v>
      </c>
      <c r="AEY35" s="7">
        <f t="shared" si="887"/>
        <v>0</v>
      </c>
      <c r="AEZ35" s="7">
        <f t="shared" si="888"/>
        <v>0</v>
      </c>
      <c r="AFA35" s="7">
        <f t="shared" si="889"/>
        <v>0</v>
      </c>
      <c r="AFB35" s="7">
        <f t="shared" si="890"/>
        <v>0</v>
      </c>
      <c r="AFC35" s="7">
        <f t="shared" si="891"/>
        <v>0</v>
      </c>
      <c r="AFD35" s="7">
        <f t="shared" si="892"/>
        <v>0</v>
      </c>
      <c r="AFE35" s="7">
        <f t="shared" si="893"/>
        <v>0</v>
      </c>
      <c r="AFF35" s="7">
        <f t="shared" si="894"/>
        <v>0</v>
      </c>
      <c r="AFG35" s="7">
        <f t="shared" si="895"/>
        <v>0</v>
      </c>
      <c r="AFH35" s="7">
        <f t="shared" si="896"/>
        <v>0</v>
      </c>
      <c r="AFI35" s="7">
        <f t="shared" si="897"/>
        <v>0</v>
      </c>
      <c r="AFJ35" s="7">
        <f t="shared" si="898"/>
        <v>0</v>
      </c>
      <c r="AFK35" s="7">
        <f t="shared" si="899"/>
        <v>0</v>
      </c>
      <c r="AFL35" s="7">
        <f t="shared" si="900"/>
        <v>0</v>
      </c>
      <c r="AFM35" s="7">
        <f t="shared" si="901"/>
        <v>0</v>
      </c>
      <c r="AFN35" s="7">
        <f t="shared" si="902"/>
        <v>0</v>
      </c>
      <c r="AFO35" s="7">
        <f t="shared" si="903"/>
        <v>0</v>
      </c>
      <c r="AFP35" s="7">
        <f t="shared" si="904"/>
        <v>0</v>
      </c>
      <c r="AFQ35" s="7">
        <f t="shared" si="905"/>
        <v>0</v>
      </c>
      <c r="AFR35" s="7">
        <f t="shared" si="906"/>
        <v>0</v>
      </c>
      <c r="AFS35" s="7">
        <f t="shared" si="907"/>
        <v>0</v>
      </c>
      <c r="AFT35" s="7">
        <f t="shared" si="908"/>
        <v>115.7</v>
      </c>
      <c r="AFU35" s="7">
        <f t="shared" si="909"/>
        <v>0</v>
      </c>
      <c r="AFV35" s="7">
        <f t="shared" si="910"/>
        <v>0</v>
      </c>
      <c r="AFW35" s="7">
        <f t="shared" si="911"/>
        <v>0</v>
      </c>
      <c r="AFX35" s="7">
        <f t="shared" si="912"/>
        <v>0</v>
      </c>
      <c r="AFY35" s="7">
        <f t="shared" si="913"/>
        <v>0</v>
      </c>
      <c r="AFZ35" s="7">
        <f t="shared" si="914"/>
        <v>0</v>
      </c>
      <c r="AGA35" s="7">
        <f t="shared" si="915"/>
        <v>0</v>
      </c>
      <c r="AGB35" s="7">
        <f t="shared" si="916"/>
        <v>0</v>
      </c>
      <c r="AGC35" s="7">
        <f t="shared" si="917"/>
        <v>0</v>
      </c>
      <c r="AGD35" s="7">
        <f t="shared" si="918"/>
        <v>0</v>
      </c>
      <c r="AGE35" s="7">
        <f t="shared" si="919"/>
        <v>0</v>
      </c>
      <c r="AGF35" s="7">
        <f t="shared" si="920"/>
        <v>115.7</v>
      </c>
      <c r="AGG35" s="7">
        <f t="shared" si="921"/>
        <v>0</v>
      </c>
      <c r="AGH35" s="7">
        <f t="shared" si="922"/>
        <v>0</v>
      </c>
      <c r="AGI35" s="7">
        <f t="shared" si="923"/>
        <v>0</v>
      </c>
      <c r="AGJ35" s="7">
        <f t="shared" si="924"/>
        <v>0</v>
      </c>
      <c r="AGK35" s="7">
        <f t="shared" si="925"/>
        <v>0</v>
      </c>
      <c r="AGL35" s="7">
        <f t="shared" si="926"/>
        <v>0</v>
      </c>
      <c r="AGM35" s="7">
        <f t="shared" si="927"/>
        <v>7</v>
      </c>
    </row>
    <row r="36" spans="1:871" ht="69.75" customHeight="1" x14ac:dyDescent="0.25">
      <c r="A36" s="6" t="s">
        <v>132</v>
      </c>
      <c r="B36" s="26" t="s">
        <v>102</v>
      </c>
      <c r="C36" s="25" t="s">
        <v>157</v>
      </c>
      <c r="D36" s="7">
        <f t="shared" si="701"/>
        <v>1645</v>
      </c>
      <c r="E36" s="27">
        <v>962</v>
      </c>
      <c r="F36" s="27"/>
      <c r="G36" s="27">
        <v>624</v>
      </c>
      <c r="H36" s="27"/>
      <c r="I36" s="27">
        <f>20+24</f>
        <v>44</v>
      </c>
      <c r="J36" s="27"/>
      <c r="K36" s="27">
        <v>2</v>
      </c>
      <c r="L36" s="27"/>
      <c r="M36" s="27">
        <v>3</v>
      </c>
      <c r="N36" s="27"/>
      <c r="O36" s="27"/>
      <c r="P36" s="27"/>
      <c r="Q36" s="27"/>
      <c r="R36" s="27"/>
      <c r="S36" s="27"/>
      <c r="T36" s="27"/>
      <c r="U36" s="27"/>
      <c r="V36" s="27"/>
      <c r="W36" s="27">
        <v>3</v>
      </c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>
        <v>6</v>
      </c>
      <c r="AU36" s="27">
        <v>1</v>
      </c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7">
        <f t="shared" si="702"/>
        <v>125</v>
      </c>
      <c r="GT36" s="16">
        <v>125</v>
      </c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>
        <v>3</v>
      </c>
      <c r="HL36" s="16">
        <v>56</v>
      </c>
      <c r="HM36" s="7">
        <f t="shared" si="703"/>
        <v>1645</v>
      </c>
      <c r="HN36" s="27">
        <v>962</v>
      </c>
      <c r="HO36" s="27"/>
      <c r="HP36" s="27">
        <v>624</v>
      </c>
      <c r="HQ36" s="27"/>
      <c r="HR36" s="27">
        <f>20+24</f>
        <v>44</v>
      </c>
      <c r="HS36" s="27"/>
      <c r="HT36" s="27">
        <v>2</v>
      </c>
      <c r="HU36" s="27"/>
      <c r="HV36" s="27">
        <v>3</v>
      </c>
      <c r="HW36" s="27"/>
      <c r="HX36" s="27"/>
      <c r="HY36" s="27"/>
      <c r="HZ36" s="27"/>
      <c r="IA36" s="27"/>
      <c r="IB36" s="27"/>
      <c r="IC36" s="27"/>
      <c r="ID36" s="27"/>
      <c r="IE36" s="27"/>
      <c r="IF36" s="27">
        <v>3</v>
      </c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  <c r="IW36" s="27"/>
      <c r="IX36" s="27"/>
      <c r="IY36" s="27"/>
      <c r="IZ36" s="27"/>
      <c r="JA36" s="27"/>
      <c r="JB36" s="27"/>
      <c r="JC36" s="27">
        <v>6</v>
      </c>
      <c r="JD36" s="27">
        <v>1</v>
      </c>
      <c r="JE36" s="27"/>
      <c r="JF36" s="27"/>
      <c r="JG36" s="27"/>
      <c r="JH36" s="27"/>
      <c r="JI36" s="27"/>
      <c r="JJ36" s="27"/>
      <c r="JK36" s="27"/>
      <c r="JL36" s="27"/>
      <c r="JM36" s="27"/>
      <c r="JN36" s="27"/>
      <c r="JO36" s="27"/>
      <c r="JP36" s="27"/>
      <c r="JQ36" s="27"/>
      <c r="JR36" s="27"/>
      <c r="JS36" s="27"/>
      <c r="JT36" s="27"/>
      <c r="JU36" s="27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7">
        <f t="shared" si="704"/>
        <v>125</v>
      </c>
      <c r="PC36" s="16">
        <v>125</v>
      </c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>
        <v>3</v>
      </c>
      <c r="PU36" s="16">
        <v>56</v>
      </c>
      <c r="PV36" s="7">
        <f t="shared" si="705"/>
        <v>1675</v>
      </c>
      <c r="PW36" s="27">
        <v>982</v>
      </c>
      <c r="PX36" s="27"/>
      <c r="PY36" s="27">
        <v>634</v>
      </c>
      <c r="PZ36" s="27"/>
      <c r="QA36" s="27">
        <v>44</v>
      </c>
      <c r="QB36" s="27"/>
      <c r="QC36" s="27">
        <v>2</v>
      </c>
      <c r="QD36" s="27"/>
      <c r="QE36" s="27">
        <v>3</v>
      </c>
      <c r="QF36" s="27"/>
      <c r="QG36" s="27"/>
      <c r="QH36" s="27"/>
      <c r="QI36" s="27"/>
      <c r="QJ36" s="27"/>
      <c r="QK36" s="27"/>
      <c r="QL36" s="27"/>
      <c r="QM36" s="27"/>
      <c r="QN36" s="27"/>
      <c r="QO36" s="27">
        <v>2</v>
      </c>
      <c r="QP36" s="27"/>
      <c r="QQ36" s="27"/>
      <c r="QR36" s="27"/>
      <c r="QS36" s="27"/>
      <c r="QT36" s="27"/>
      <c r="QU36" s="27"/>
      <c r="QV36" s="27"/>
      <c r="QW36" s="27"/>
      <c r="QX36" s="27"/>
      <c r="QY36" s="27"/>
      <c r="QZ36" s="27"/>
      <c r="RA36" s="27"/>
      <c r="RB36" s="27"/>
      <c r="RC36" s="27">
        <v>1</v>
      </c>
      <c r="RD36" s="27"/>
      <c r="RE36" s="27"/>
      <c r="RF36" s="27"/>
      <c r="RG36" s="27"/>
      <c r="RH36" s="27"/>
      <c r="RI36" s="27"/>
      <c r="RJ36" s="27"/>
      <c r="RK36" s="27"/>
      <c r="RL36" s="27">
        <v>5</v>
      </c>
      <c r="RM36" s="27">
        <v>2</v>
      </c>
      <c r="RN36" s="27"/>
      <c r="RO36" s="27"/>
      <c r="RP36" s="27"/>
      <c r="RQ36" s="27"/>
      <c r="RR36" s="27"/>
      <c r="RS36" s="27"/>
      <c r="RT36" s="27"/>
      <c r="RU36" s="27"/>
      <c r="RV36" s="27"/>
      <c r="RW36" s="27"/>
      <c r="RX36" s="27"/>
      <c r="RY36" s="27"/>
      <c r="RZ36" s="27"/>
      <c r="SA36" s="27"/>
      <c r="SB36" s="27"/>
      <c r="SC36" s="27"/>
      <c r="SD36" s="27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7">
        <f t="shared" si="706"/>
        <v>125</v>
      </c>
      <c r="XL36" s="16">
        <v>125</v>
      </c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>
        <v>3</v>
      </c>
      <c r="YD36" s="16">
        <v>56</v>
      </c>
      <c r="YE36" s="7">
        <f t="shared" si="711"/>
        <v>1655</v>
      </c>
      <c r="YF36" s="7">
        <f t="shared" si="712"/>
        <v>968.7</v>
      </c>
      <c r="YG36" s="7">
        <f t="shared" si="713"/>
        <v>0</v>
      </c>
      <c r="YH36" s="7">
        <f t="shared" si="714"/>
        <v>627.29999999999995</v>
      </c>
      <c r="YI36" s="7">
        <f t="shared" si="715"/>
        <v>0</v>
      </c>
      <c r="YJ36" s="7">
        <f t="shared" si="716"/>
        <v>44</v>
      </c>
      <c r="YK36" s="7">
        <f t="shared" si="717"/>
        <v>0</v>
      </c>
      <c r="YL36" s="7">
        <f t="shared" si="718"/>
        <v>2</v>
      </c>
      <c r="YM36" s="7">
        <f t="shared" si="719"/>
        <v>0</v>
      </c>
      <c r="YN36" s="7">
        <f t="shared" si="720"/>
        <v>3</v>
      </c>
      <c r="YO36" s="7">
        <f t="shared" si="721"/>
        <v>0</v>
      </c>
      <c r="YP36" s="7">
        <f t="shared" si="722"/>
        <v>0</v>
      </c>
      <c r="YQ36" s="7">
        <f t="shared" si="723"/>
        <v>0</v>
      </c>
      <c r="YR36" s="7">
        <f t="shared" si="724"/>
        <v>0</v>
      </c>
      <c r="YS36" s="7">
        <f t="shared" si="725"/>
        <v>0</v>
      </c>
      <c r="YT36" s="7">
        <f t="shared" si="726"/>
        <v>0</v>
      </c>
      <c r="YU36" s="7">
        <f t="shared" si="727"/>
        <v>0</v>
      </c>
      <c r="YV36" s="7">
        <f t="shared" si="728"/>
        <v>0</v>
      </c>
      <c r="YW36" s="7">
        <f t="shared" si="729"/>
        <v>0</v>
      </c>
      <c r="YX36" s="7">
        <f t="shared" si="730"/>
        <v>2.7</v>
      </c>
      <c r="YY36" s="7">
        <f t="shared" si="731"/>
        <v>0</v>
      </c>
      <c r="YZ36" s="7">
        <f t="shared" si="732"/>
        <v>0</v>
      </c>
      <c r="ZA36" s="7">
        <f t="shared" si="733"/>
        <v>0</v>
      </c>
      <c r="ZB36" s="7">
        <f t="shared" si="734"/>
        <v>0</v>
      </c>
      <c r="ZC36" s="7">
        <f t="shared" si="735"/>
        <v>0</v>
      </c>
      <c r="ZD36" s="7">
        <f t="shared" si="736"/>
        <v>0</v>
      </c>
      <c r="ZE36" s="7">
        <f t="shared" si="737"/>
        <v>0</v>
      </c>
      <c r="ZF36" s="7">
        <f t="shared" si="738"/>
        <v>0</v>
      </c>
      <c r="ZG36" s="7">
        <f t="shared" si="739"/>
        <v>0</v>
      </c>
      <c r="ZH36" s="7">
        <f t="shared" si="740"/>
        <v>0</v>
      </c>
      <c r="ZI36" s="7">
        <f t="shared" si="741"/>
        <v>0</v>
      </c>
      <c r="ZJ36" s="7">
        <f t="shared" si="742"/>
        <v>0</v>
      </c>
      <c r="ZK36" s="7">
        <f t="shared" si="743"/>
        <v>0</v>
      </c>
      <c r="ZL36" s="7">
        <f t="shared" si="744"/>
        <v>0.3</v>
      </c>
      <c r="ZM36" s="7">
        <f t="shared" si="745"/>
        <v>0</v>
      </c>
      <c r="ZN36" s="7">
        <f t="shared" si="746"/>
        <v>0</v>
      </c>
      <c r="ZO36" s="7">
        <f t="shared" si="747"/>
        <v>0</v>
      </c>
      <c r="ZP36" s="7">
        <f t="shared" si="748"/>
        <v>0</v>
      </c>
      <c r="ZQ36" s="7">
        <f t="shared" si="749"/>
        <v>0</v>
      </c>
      <c r="ZR36" s="7">
        <f t="shared" si="750"/>
        <v>0</v>
      </c>
      <c r="ZS36" s="7">
        <f t="shared" si="751"/>
        <v>0</v>
      </c>
      <c r="ZT36" s="7">
        <f t="shared" si="752"/>
        <v>0</v>
      </c>
      <c r="ZU36" s="7">
        <f t="shared" si="753"/>
        <v>5.7</v>
      </c>
      <c r="ZV36" s="7">
        <f t="shared" si="754"/>
        <v>1.3</v>
      </c>
      <c r="ZW36" s="7">
        <f t="shared" si="755"/>
        <v>0</v>
      </c>
      <c r="ZX36" s="7">
        <f t="shared" si="756"/>
        <v>0</v>
      </c>
      <c r="ZY36" s="7">
        <f t="shared" si="757"/>
        <v>0</v>
      </c>
      <c r="ZZ36" s="7">
        <f t="shared" si="758"/>
        <v>0</v>
      </c>
      <c r="AAA36" s="7">
        <f t="shared" si="759"/>
        <v>0</v>
      </c>
      <c r="AAB36" s="7">
        <f t="shared" si="760"/>
        <v>0</v>
      </c>
      <c r="AAC36" s="7">
        <f t="shared" si="761"/>
        <v>0</v>
      </c>
      <c r="AAD36" s="7">
        <f t="shared" si="762"/>
        <v>0</v>
      </c>
      <c r="AAE36" s="7">
        <f t="shared" si="763"/>
        <v>0</v>
      </c>
      <c r="AAF36" s="7">
        <f t="shared" si="764"/>
        <v>0</v>
      </c>
      <c r="AAG36" s="7">
        <f t="shared" si="765"/>
        <v>0</v>
      </c>
      <c r="AAH36" s="7">
        <f t="shared" si="766"/>
        <v>0</v>
      </c>
      <c r="AAI36" s="7">
        <f t="shared" si="767"/>
        <v>0</v>
      </c>
      <c r="AAJ36" s="7">
        <f t="shared" si="768"/>
        <v>0</v>
      </c>
      <c r="AAK36" s="7">
        <f t="shared" si="769"/>
        <v>0</v>
      </c>
      <c r="AAL36" s="7">
        <f t="shared" si="770"/>
        <v>0</v>
      </c>
      <c r="AAM36" s="7">
        <f t="shared" si="771"/>
        <v>0</v>
      </c>
      <c r="AAN36" s="7">
        <f t="shared" si="772"/>
        <v>0</v>
      </c>
      <c r="AAO36" s="7">
        <f t="shared" si="773"/>
        <v>0</v>
      </c>
      <c r="AAP36" s="7">
        <f t="shared" si="774"/>
        <v>0</v>
      </c>
      <c r="AAQ36" s="7">
        <f t="shared" si="775"/>
        <v>0</v>
      </c>
      <c r="AAR36" s="7">
        <f t="shared" si="776"/>
        <v>0</v>
      </c>
      <c r="AAS36" s="7">
        <f t="shared" si="777"/>
        <v>0</v>
      </c>
      <c r="AAT36" s="7">
        <f t="shared" si="778"/>
        <v>0</v>
      </c>
      <c r="AAU36" s="7">
        <f t="shared" si="779"/>
        <v>0</v>
      </c>
      <c r="AAV36" s="7">
        <f t="shared" si="780"/>
        <v>0</v>
      </c>
      <c r="AAW36" s="7">
        <f t="shared" si="781"/>
        <v>0</v>
      </c>
      <c r="AAX36" s="7">
        <f t="shared" si="782"/>
        <v>0</v>
      </c>
      <c r="AAY36" s="7">
        <f t="shared" si="783"/>
        <v>0</v>
      </c>
      <c r="AAZ36" s="7">
        <f t="shared" si="784"/>
        <v>0</v>
      </c>
      <c r="ABA36" s="7">
        <f t="shared" si="785"/>
        <v>0</v>
      </c>
      <c r="ABB36" s="7">
        <f t="shared" si="786"/>
        <v>0</v>
      </c>
      <c r="ABC36" s="7">
        <f t="shared" si="787"/>
        <v>0</v>
      </c>
      <c r="ABD36" s="7">
        <f t="shared" si="788"/>
        <v>0</v>
      </c>
      <c r="ABE36" s="7">
        <f t="shared" si="789"/>
        <v>0</v>
      </c>
      <c r="ABF36" s="7">
        <f t="shared" si="790"/>
        <v>0</v>
      </c>
      <c r="ABG36" s="7">
        <f t="shared" si="791"/>
        <v>0</v>
      </c>
      <c r="ABH36" s="7">
        <f t="shared" si="792"/>
        <v>0</v>
      </c>
      <c r="ABI36" s="7">
        <f t="shared" si="793"/>
        <v>0</v>
      </c>
      <c r="ABJ36" s="7">
        <f t="shared" si="794"/>
        <v>0</v>
      </c>
      <c r="ABK36" s="7">
        <f t="shared" si="795"/>
        <v>0</v>
      </c>
      <c r="ABL36" s="7">
        <f t="shared" si="796"/>
        <v>0</v>
      </c>
      <c r="ABM36" s="7">
        <f t="shared" si="797"/>
        <v>0</v>
      </c>
      <c r="ABN36" s="7">
        <f t="shared" si="798"/>
        <v>0</v>
      </c>
      <c r="ABO36" s="7">
        <f t="shared" si="799"/>
        <v>0</v>
      </c>
      <c r="ABP36" s="7">
        <f t="shared" si="800"/>
        <v>0</v>
      </c>
      <c r="ABQ36" s="7">
        <f t="shared" si="801"/>
        <v>0</v>
      </c>
      <c r="ABR36" s="7">
        <f t="shared" si="802"/>
        <v>0</v>
      </c>
      <c r="ABS36" s="7">
        <f t="shared" si="803"/>
        <v>0</v>
      </c>
      <c r="ABT36" s="7">
        <f t="shared" si="804"/>
        <v>0</v>
      </c>
      <c r="ABU36" s="7">
        <f t="shared" si="805"/>
        <v>0</v>
      </c>
      <c r="ABV36" s="7">
        <f t="shared" si="806"/>
        <v>0</v>
      </c>
      <c r="ABW36" s="7">
        <f t="shared" si="807"/>
        <v>0</v>
      </c>
      <c r="ABX36" s="7">
        <f t="shared" si="808"/>
        <v>0</v>
      </c>
      <c r="ABY36" s="7">
        <f t="shared" si="809"/>
        <v>0</v>
      </c>
      <c r="ABZ36" s="7">
        <f t="shared" si="810"/>
        <v>0</v>
      </c>
      <c r="ACA36" s="7">
        <f t="shared" si="811"/>
        <v>0</v>
      </c>
      <c r="ACB36" s="7">
        <f t="shared" si="812"/>
        <v>0</v>
      </c>
      <c r="ACC36" s="7">
        <f t="shared" si="813"/>
        <v>0</v>
      </c>
      <c r="ACD36" s="7">
        <f t="shared" si="814"/>
        <v>0</v>
      </c>
      <c r="ACE36" s="7">
        <f t="shared" si="815"/>
        <v>0</v>
      </c>
      <c r="ACF36" s="7">
        <f t="shared" si="816"/>
        <v>0</v>
      </c>
      <c r="ACG36" s="7">
        <f t="shared" si="817"/>
        <v>0</v>
      </c>
      <c r="ACH36" s="7">
        <f t="shared" si="818"/>
        <v>0</v>
      </c>
      <c r="ACI36" s="7">
        <f t="shared" si="819"/>
        <v>0</v>
      </c>
      <c r="ACJ36" s="7">
        <f t="shared" si="820"/>
        <v>0</v>
      </c>
      <c r="ACK36" s="7">
        <f t="shared" si="821"/>
        <v>0</v>
      </c>
      <c r="ACL36" s="7">
        <f t="shared" si="822"/>
        <v>0</v>
      </c>
      <c r="ACM36" s="7">
        <f t="shared" si="823"/>
        <v>0</v>
      </c>
      <c r="ACN36" s="7">
        <f t="shared" si="824"/>
        <v>0</v>
      </c>
      <c r="ACO36" s="7">
        <f t="shared" si="825"/>
        <v>0</v>
      </c>
      <c r="ACP36" s="7">
        <f t="shared" si="826"/>
        <v>0</v>
      </c>
      <c r="ACQ36" s="7">
        <f t="shared" si="827"/>
        <v>0</v>
      </c>
      <c r="ACR36" s="7">
        <f t="shared" si="828"/>
        <v>0</v>
      </c>
      <c r="ACS36" s="7">
        <f t="shared" si="829"/>
        <v>0</v>
      </c>
      <c r="ACT36" s="7">
        <f t="shared" si="830"/>
        <v>0</v>
      </c>
      <c r="ACU36" s="7">
        <f t="shared" si="831"/>
        <v>0</v>
      </c>
      <c r="ACV36" s="7">
        <f t="shared" si="832"/>
        <v>0</v>
      </c>
      <c r="ACW36" s="7">
        <f t="shared" si="833"/>
        <v>0</v>
      </c>
      <c r="ACX36" s="7">
        <f t="shared" si="834"/>
        <v>0</v>
      </c>
      <c r="ACY36" s="7">
        <f t="shared" si="835"/>
        <v>0</v>
      </c>
      <c r="ACZ36" s="7">
        <f t="shared" si="836"/>
        <v>0</v>
      </c>
      <c r="ADA36" s="7">
        <f t="shared" si="837"/>
        <v>0</v>
      </c>
      <c r="ADB36" s="7">
        <f t="shared" si="838"/>
        <v>0</v>
      </c>
      <c r="ADC36" s="7">
        <f t="shared" si="839"/>
        <v>0</v>
      </c>
      <c r="ADD36" s="7">
        <f t="shared" si="840"/>
        <v>0</v>
      </c>
      <c r="ADE36" s="7">
        <f t="shared" si="841"/>
        <v>0</v>
      </c>
      <c r="ADF36" s="7">
        <f t="shared" si="842"/>
        <v>0</v>
      </c>
      <c r="ADG36" s="7">
        <f t="shared" si="843"/>
        <v>0</v>
      </c>
      <c r="ADH36" s="7">
        <f t="shared" si="844"/>
        <v>0</v>
      </c>
      <c r="ADI36" s="7">
        <f t="shared" si="845"/>
        <v>0</v>
      </c>
      <c r="ADJ36" s="7">
        <f t="shared" si="846"/>
        <v>0</v>
      </c>
      <c r="ADK36" s="7">
        <f t="shared" si="847"/>
        <v>0</v>
      </c>
      <c r="ADL36" s="7">
        <f t="shared" si="848"/>
        <v>0</v>
      </c>
      <c r="ADM36" s="7">
        <f t="shared" si="849"/>
        <v>0</v>
      </c>
      <c r="ADN36" s="7">
        <f t="shared" si="850"/>
        <v>0</v>
      </c>
      <c r="ADO36" s="7">
        <f t="shared" si="851"/>
        <v>0</v>
      </c>
      <c r="ADP36" s="7">
        <f t="shared" si="852"/>
        <v>0</v>
      </c>
      <c r="ADQ36" s="7">
        <f t="shared" si="853"/>
        <v>0</v>
      </c>
      <c r="ADR36" s="7">
        <f t="shared" si="854"/>
        <v>0</v>
      </c>
      <c r="ADS36" s="7">
        <f t="shared" si="855"/>
        <v>0</v>
      </c>
      <c r="ADT36" s="7">
        <f t="shared" si="856"/>
        <v>0</v>
      </c>
      <c r="ADU36" s="7">
        <f t="shared" si="857"/>
        <v>0</v>
      </c>
      <c r="ADV36" s="7">
        <f t="shared" si="858"/>
        <v>0</v>
      </c>
      <c r="ADW36" s="7">
        <f t="shared" si="859"/>
        <v>0</v>
      </c>
      <c r="ADX36" s="7">
        <f t="shared" si="860"/>
        <v>0</v>
      </c>
      <c r="ADY36" s="7">
        <f t="shared" si="861"/>
        <v>0</v>
      </c>
      <c r="ADZ36" s="7">
        <f t="shared" si="862"/>
        <v>0</v>
      </c>
      <c r="AEA36" s="7">
        <f t="shared" si="863"/>
        <v>0</v>
      </c>
      <c r="AEB36" s="7">
        <f t="shared" si="864"/>
        <v>0</v>
      </c>
      <c r="AEC36" s="7">
        <f t="shared" si="865"/>
        <v>0</v>
      </c>
      <c r="AED36" s="7">
        <f t="shared" si="866"/>
        <v>0</v>
      </c>
      <c r="AEE36" s="7">
        <f t="shared" si="867"/>
        <v>0</v>
      </c>
      <c r="AEF36" s="7">
        <f t="shared" si="868"/>
        <v>0</v>
      </c>
      <c r="AEG36" s="7">
        <f t="shared" si="869"/>
        <v>0</v>
      </c>
      <c r="AEH36" s="7">
        <f t="shared" si="870"/>
        <v>0</v>
      </c>
      <c r="AEI36" s="7">
        <f t="shared" si="871"/>
        <v>0</v>
      </c>
      <c r="AEJ36" s="7">
        <f t="shared" si="872"/>
        <v>0</v>
      </c>
      <c r="AEK36" s="7">
        <f t="shared" si="873"/>
        <v>0</v>
      </c>
      <c r="AEL36" s="7">
        <f t="shared" si="874"/>
        <v>0</v>
      </c>
      <c r="AEM36" s="7">
        <f t="shared" si="875"/>
        <v>0</v>
      </c>
      <c r="AEN36" s="7">
        <f t="shared" si="876"/>
        <v>0</v>
      </c>
      <c r="AEO36" s="7">
        <f t="shared" si="877"/>
        <v>0</v>
      </c>
      <c r="AEP36" s="7">
        <f t="shared" si="878"/>
        <v>0</v>
      </c>
      <c r="AEQ36" s="7">
        <f t="shared" si="879"/>
        <v>0</v>
      </c>
      <c r="AER36" s="7">
        <f t="shared" si="880"/>
        <v>0</v>
      </c>
      <c r="AES36" s="7">
        <f t="shared" si="881"/>
        <v>0</v>
      </c>
      <c r="AET36" s="7">
        <f t="shared" si="882"/>
        <v>0</v>
      </c>
      <c r="AEU36" s="7">
        <f t="shared" si="883"/>
        <v>0</v>
      </c>
      <c r="AEV36" s="7">
        <f t="shared" si="884"/>
        <v>0</v>
      </c>
      <c r="AEW36" s="7">
        <f t="shared" si="885"/>
        <v>0</v>
      </c>
      <c r="AEX36" s="7">
        <f t="shared" si="886"/>
        <v>0</v>
      </c>
      <c r="AEY36" s="7">
        <f t="shared" si="887"/>
        <v>0</v>
      </c>
      <c r="AEZ36" s="7">
        <f t="shared" si="888"/>
        <v>0</v>
      </c>
      <c r="AFA36" s="7">
        <f t="shared" si="889"/>
        <v>0</v>
      </c>
      <c r="AFB36" s="7">
        <f t="shared" si="890"/>
        <v>0</v>
      </c>
      <c r="AFC36" s="7">
        <f t="shared" si="891"/>
        <v>0</v>
      </c>
      <c r="AFD36" s="7">
        <f t="shared" si="892"/>
        <v>0</v>
      </c>
      <c r="AFE36" s="7">
        <f t="shared" si="893"/>
        <v>0</v>
      </c>
      <c r="AFF36" s="7">
        <f t="shared" si="894"/>
        <v>0</v>
      </c>
      <c r="AFG36" s="7">
        <f t="shared" si="895"/>
        <v>0</v>
      </c>
      <c r="AFH36" s="7">
        <f t="shared" si="896"/>
        <v>0</v>
      </c>
      <c r="AFI36" s="7">
        <f t="shared" si="897"/>
        <v>0</v>
      </c>
      <c r="AFJ36" s="7">
        <f t="shared" si="898"/>
        <v>0</v>
      </c>
      <c r="AFK36" s="7">
        <f t="shared" si="899"/>
        <v>0</v>
      </c>
      <c r="AFL36" s="7">
        <f t="shared" si="900"/>
        <v>0</v>
      </c>
      <c r="AFM36" s="7">
        <f t="shared" si="901"/>
        <v>0</v>
      </c>
      <c r="AFN36" s="7">
        <f t="shared" si="902"/>
        <v>0</v>
      </c>
      <c r="AFO36" s="7">
        <f t="shared" si="903"/>
        <v>0</v>
      </c>
      <c r="AFP36" s="7">
        <f t="shared" si="904"/>
        <v>0</v>
      </c>
      <c r="AFQ36" s="7">
        <f t="shared" si="905"/>
        <v>0</v>
      </c>
      <c r="AFR36" s="7">
        <f t="shared" si="906"/>
        <v>0</v>
      </c>
      <c r="AFS36" s="7">
        <f t="shared" si="907"/>
        <v>0</v>
      </c>
      <c r="AFT36" s="7">
        <f t="shared" si="908"/>
        <v>125</v>
      </c>
      <c r="AFU36" s="7">
        <f t="shared" si="909"/>
        <v>125</v>
      </c>
      <c r="AFV36" s="7">
        <f t="shared" si="910"/>
        <v>0</v>
      </c>
      <c r="AFW36" s="7">
        <f t="shared" si="911"/>
        <v>0</v>
      </c>
      <c r="AFX36" s="7">
        <f t="shared" si="912"/>
        <v>0</v>
      </c>
      <c r="AFY36" s="7">
        <f t="shared" si="913"/>
        <v>0</v>
      </c>
      <c r="AFZ36" s="7">
        <f t="shared" si="914"/>
        <v>0</v>
      </c>
      <c r="AGA36" s="7">
        <f t="shared" si="915"/>
        <v>0</v>
      </c>
      <c r="AGB36" s="7">
        <f t="shared" si="916"/>
        <v>0</v>
      </c>
      <c r="AGC36" s="7">
        <f t="shared" si="917"/>
        <v>0</v>
      </c>
      <c r="AGD36" s="7">
        <f t="shared" si="918"/>
        <v>0</v>
      </c>
      <c r="AGE36" s="7">
        <f t="shared" si="919"/>
        <v>0</v>
      </c>
      <c r="AGF36" s="7">
        <f t="shared" si="920"/>
        <v>0</v>
      </c>
      <c r="AGG36" s="7">
        <f t="shared" si="921"/>
        <v>0</v>
      </c>
      <c r="AGH36" s="7">
        <f t="shared" si="922"/>
        <v>0</v>
      </c>
      <c r="AGI36" s="7">
        <f t="shared" si="923"/>
        <v>0</v>
      </c>
      <c r="AGJ36" s="7">
        <f t="shared" si="924"/>
        <v>0</v>
      </c>
      <c r="AGK36" s="7">
        <f t="shared" si="925"/>
        <v>0</v>
      </c>
      <c r="AGL36" s="7">
        <f t="shared" si="926"/>
        <v>3</v>
      </c>
      <c r="AGM36" s="7">
        <f t="shared" si="927"/>
        <v>56</v>
      </c>
    </row>
    <row r="37" spans="1:871" ht="74.25" customHeight="1" x14ac:dyDescent="0.25">
      <c r="A37" s="6" t="s">
        <v>133</v>
      </c>
      <c r="B37" s="26" t="s">
        <v>103</v>
      </c>
      <c r="C37" s="25" t="s">
        <v>157</v>
      </c>
      <c r="D37" s="7">
        <f>SUM(E37:GR37)</f>
        <v>498</v>
      </c>
      <c r="E37" s="27">
        <f>50+155</f>
        <v>205</v>
      </c>
      <c r="F37" s="27"/>
      <c r="G37" s="27">
        <v>239</v>
      </c>
      <c r="H37" s="27"/>
      <c r="I37" s="27">
        <f>24+22</f>
        <v>46</v>
      </c>
      <c r="J37" s="27"/>
      <c r="K37" s="27">
        <v>1</v>
      </c>
      <c r="L37" s="27"/>
      <c r="M37" s="27">
        <v>2</v>
      </c>
      <c r="N37" s="27"/>
      <c r="O37" s="27">
        <v>1</v>
      </c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>
        <v>2</v>
      </c>
      <c r="AV37" s="27"/>
      <c r="AW37" s="27">
        <v>1</v>
      </c>
      <c r="AX37" s="27">
        <v>1</v>
      </c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7">
        <f t="shared" si="702"/>
        <v>50</v>
      </c>
      <c r="GT37" s="16">
        <v>50</v>
      </c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>
        <v>1</v>
      </c>
      <c r="HL37" s="16">
        <v>20</v>
      </c>
      <c r="HM37" s="7">
        <f t="shared" si="703"/>
        <v>498</v>
      </c>
      <c r="HN37" s="27">
        <f>50+155</f>
        <v>205</v>
      </c>
      <c r="HO37" s="27"/>
      <c r="HP37" s="27">
        <v>239</v>
      </c>
      <c r="HQ37" s="27"/>
      <c r="HR37" s="27">
        <f>24+22</f>
        <v>46</v>
      </c>
      <c r="HS37" s="27"/>
      <c r="HT37" s="27">
        <v>1</v>
      </c>
      <c r="HU37" s="27"/>
      <c r="HV37" s="27">
        <v>2</v>
      </c>
      <c r="HW37" s="27"/>
      <c r="HX37" s="27">
        <v>1</v>
      </c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  <c r="IW37" s="27"/>
      <c r="IX37" s="27"/>
      <c r="IY37" s="27"/>
      <c r="IZ37" s="27"/>
      <c r="JA37" s="27"/>
      <c r="JB37" s="27"/>
      <c r="JC37" s="27"/>
      <c r="JD37" s="27">
        <v>2</v>
      </c>
      <c r="JE37" s="27"/>
      <c r="JF37" s="27">
        <v>1</v>
      </c>
      <c r="JG37" s="27">
        <v>1</v>
      </c>
      <c r="JH37" s="27"/>
      <c r="JI37" s="27"/>
      <c r="JJ37" s="27"/>
      <c r="JK37" s="27"/>
      <c r="JL37" s="27"/>
      <c r="JM37" s="27"/>
      <c r="JN37" s="27"/>
      <c r="JO37" s="27"/>
      <c r="JP37" s="27"/>
      <c r="JQ37" s="27"/>
      <c r="JR37" s="27"/>
      <c r="JS37" s="27"/>
      <c r="JT37" s="27"/>
      <c r="JU37" s="27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7">
        <f t="shared" si="704"/>
        <v>50</v>
      </c>
      <c r="PC37" s="16">
        <v>50</v>
      </c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>
        <v>1</v>
      </c>
      <c r="PU37" s="16">
        <v>20</v>
      </c>
      <c r="PV37" s="7">
        <f t="shared" si="705"/>
        <v>509</v>
      </c>
      <c r="PW37" s="27">
        <v>236</v>
      </c>
      <c r="PX37" s="27"/>
      <c r="PY37" s="27">
        <v>234</v>
      </c>
      <c r="PZ37" s="27"/>
      <c r="QA37" s="27">
        <f>15+15</f>
        <v>30</v>
      </c>
      <c r="QB37" s="27"/>
      <c r="QC37" s="27">
        <v>1</v>
      </c>
      <c r="QD37" s="27"/>
      <c r="QE37" s="27">
        <v>2</v>
      </c>
      <c r="QF37" s="27"/>
      <c r="QG37" s="27">
        <v>2</v>
      </c>
      <c r="QH37" s="27"/>
      <c r="QI37" s="27"/>
      <c r="QJ37" s="27"/>
      <c r="QK37" s="27"/>
      <c r="QL37" s="27"/>
      <c r="QM37" s="27"/>
      <c r="QN37" s="27"/>
      <c r="QO37" s="27"/>
      <c r="QP37" s="27"/>
      <c r="QQ37" s="27"/>
      <c r="QR37" s="27"/>
      <c r="QS37" s="27"/>
      <c r="QT37" s="27"/>
      <c r="QU37" s="27"/>
      <c r="QV37" s="27"/>
      <c r="QW37" s="27"/>
      <c r="QX37" s="27"/>
      <c r="QY37" s="27"/>
      <c r="QZ37" s="27"/>
      <c r="RA37" s="27"/>
      <c r="RB37" s="27"/>
      <c r="RC37" s="27"/>
      <c r="RD37" s="27"/>
      <c r="RE37" s="27"/>
      <c r="RF37" s="27"/>
      <c r="RG37" s="27"/>
      <c r="RH37" s="27"/>
      <c r="RI37" s="27"/>
      <c r="RJ37" s="27"/>
      <c r="RK37" s="27"/>
      <c r="RL37" s="27"/>
      <c r="RM37" s="27">
        <v>2</v>
      </c>
      <c r="RN37" s="27"/>
      <c r="RO37" s="27"/>
      <c r="RP37" s="27">
        <v>2</v>
      </c>
      <c r="RQ37" s="27"/>
      <c r="RR37" s="27"/>
      <c r="RS37" s="27"/>
      <c r="RT37" s="27"/>
      <c r="RU37" s="27"/>
      <c r="RV37" s="27"/>
      <c r="RW37" s="27"/>
      <c r="RX37" s="27"/>
      <c r="RY37" s="27"/>
      <c r="RZ37" s="27"/>
      <c r="SA37" s="27"/>
      <c r="SB37" s="27"/>
      <c r="SC37" s="27"/>
      <c r="SD37" s="27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7">
        <f t="shared" si="706"/>
        <v>50</v>
      </c>
      <c r="XL37" s="16">
        <v>50</v>
      </c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>
        <v>1</v>
      </c>
      <c r="YD37" s="16">
        <v>20</v>
      </c>
      <c r="YE37" s="7">
        <f t="shared" si="711"/>
        <v>501.6</v>
      </c>
      <c r="YF37" s="7">
        <f t="shared" si="712"/>
        <v>215.3</v>
      </c>
      <c r="YG37" s="7">
        <f t="shared" si="713"/>
        <v>0</v>
      </c>
      <c r="YH37" s="7">
        <f t="shared" si="714"/>
        <v>237.3</v>
      </c>
      <c r="YI37" s="7">
        <f t="shared" si="715"/>
        <v>0</v>
      </c>
      <c r="YJ37" s="7">
        <f t="shared" si="716"/>
        <v>40.700000000000003</v>
      </c>
      <c r="YK37" s="7">
        <f t="shared" si="717"/>
        <v>0</v>
      </c>
      <c r="YL37" s="7">
        <f t="shared" si="718"/>
        <v>1</v>
      </c>
      <c r="YM37" s="7">
        <f t="shared" si="719"/>
        <v>0</v>
      </c>
      <c r="YN37" s="7">
        <f t="shared" si="720"/>
        <v>2</v>
      </c>
      <c r="YO37" s="7">
        <f t="shared" si="721"/>
        <v>0</v>
      </c>
      <c r="YP37" s="7">
        <f t="shared" si="722"/>
        <v>1.3</v>
      </c>
      <c r="YQ37" s="7">
        <f t="shared" si="723"/>
        <v>0</v>
      </c>
      <c r="YR37" s="7">
        <f t="shared" si="724"/>
        <v>0</v>
      </c>
      <c r="YS37" s="7">
        <f t="shared" si="725"/>
        <v>0</v>
      </c>
      <c r="YT37" s="7">
        <f t="shared" si="726"/>
        <v>0</v>
      </c>
      <c r="YU37" s="7">
        <f t="shared" si="727"/>
        <v>0</v>
      </c>
      <c r="YV37" s="7">
        <f t="shared" si="728"/>
        <v>0</v>
      </c>
      <c r="YW37" s="7">
        <f t="shared" si="729"/>
        <v>0</v>
      </c>
      <c r="YX37" s="7">
        <f t="shared" si="730"/>
        <v>0</v>
      </c>
      <c r="YY37" s="7">
        <f t="shared" si="731"/>
        <v>0</v>
      </c>
      <c r="YZ37" s="7">
        <f t="shared" si="732"/>
        <v>0</v>
      </c>
      <c r="ZA37" s="7">
        <f t="shared" si="733"/>
        <v>0</v>
      </c>
      <c r="ZB37" s="7">
        <f t="shared" si="734"/>
        <v>0</v>
      </c>
      <c r="ZC37" s="7">
        <f t="shared" si="735"/>
        <v>0</v>
      </c>
      <c r="ZD37" s="7">
        <f t="shared" si="736"/>
        <v>0</v>
      </c>
      <c r="ZE37" s="7">
        <f t="shared" si="737"/>
        <v>0</v>
      </c>
      <c r="ZF37" s="7">
        <f t="shared" si="738"/>
        <v>0</v>
      </c>
      <c r="ZG37" s="7">
        <f t="shared" si="739"/>
        <v>0</v>
      </c>
      <c r="ZH37" s="7">
        <f t="shared" si="740"/>
        <v>0</v>
      </c>
      <c r="ZI37" s="7">
        <f t="shared" si="741"/>
        <v>0</v>
      </c>
      <c r="ZJ37" s="7">
        <f t="shared" si="742"/>
        <v>0</v>
      </c>
      <c r="ZK37" s="7">
        <f t="shared" si="743"/>
        <v>0</v>
      </c>
      <c r="ZL37" s="7">
        <f t="shared" si="744"/>
        <v>0</v>
      </c>
      <c r="ZM37" s="7">
        <f t="shared" si="745"/>
        <v>0</v>
      </c>
      <c r="ZN37" s="7">
        <f t="shared" si="746"/>
        <v>0</v>
      </c>
      <c r="ZO37" s="7">
        <f t="shared" si="747"/>
        <v>0</v>
      </c>
      <c r="ZP37" s="7">
        <f t="shared" si="748"/>
        <v>0</v>
      </c>
      <c r="ZQ37" s="7">
        <f t="shared" si="749"/>
        <v>0</v>
      </c>
      <c r="ZR37" s="7">
        <f t="shared" si="750"/>
        <v>0</v>
      </c>
      <c r="ZS37" s="7">
        <f t="shared" si="751"/>
        <v>0</v>
      </c>
      <c r="ZT37" s="7">
        <f t="shared" si="752"/>
        <v>0</v>
      </c>
      <c r="ZU37" s="7">
        <f t="shared" si="753"/>
        <v>0</v>
      </c>
      <c r="ZV37" s="7">
        <f t="shared" si="754"/>
        <v>2</v>
      </c>
      <c r="ZW37" s="7">
        <f t="shared" si="755"/>
        <v>0</v>
      </c>
      <c r="ZX37" s="7">
        <f t="shared" si="756"/>
        <v>0.7</v>
      </c>
      <c r="ZY37" s="7">
        <f t="shared" si="757"/>
        <v>1.3</v>
      </c>
      <c r="ZZ37" s="7">
        <f t="shared" si="758"/>
        <v>0</v>
      </c>
      <c r="AAA37" s="7">
        <f t="shared" si="759"/>
        <v>0</v>
      </c>
      <c r="AAB37" s="7">
        <f t="shared" si="760"/>
        <v>0</v>
      </c>
      <c r="AAC37" s="7">
        <f t="shared" si="761"/>
        <v>0</v>
      </c>
      <c r="AAD37" s="7">
        <f t="shared" si="762"/>
        <v>0</v>
      </c>
      <c r="AAE37" s="7">
        <f t="shared" si="763"/>
        <v>0</v>
      </c>
      <c r="AAF37" s="7">
        <f t="shared" si="764"/>
        <v>0</v>
      </c>
      <c r="AAG37" s="7">
        <f t="shared" si="765"/>
        <v>0</v>
      </c>
      <c r="AAH37" s="7">
        <f t="shared" si="766"/>
        <v>0</v>
      </c>
      <c r="AAI37" s="7">
        <f t="shared" si="767"/>
        <v>0</v>
      </c>
      <c r="AAJ37" s="7">
        <f t="shared" si="768"/>
        <v>0</v>
      </c>
      <c r="AAK37" s="7">
        <f t="shared" si="769"/>
        <v>0</v>
      </c>
      <c r="AAL37" s="7">
        <f t="shared" si="770"/>
        <v>0</v>
      </c>
      <c r="AAM37" s="7">
        <f t="shared" si="771"/>
        <v>0</v>
      </c>
      <c r="AAN37" s="7">
        <f t="shared" si="772"/>
        <v>0</v>
      </c>
      <c r="AAO37" s="7">
        <f t="shared" si="773"/>
        <v>0</v>
      </c>
      <c r="AAP37" s="7">
        <f t="shared" si="774"/>
        <v>0</v>
      </c>
      <c r="AAQ37" s="7">
        <f t="shared" si="775"/>
        <v>0</v>
      </c>
      <c r="AAR37" s="7">
        <f t="shared" si="776"/>
        <v>0</v>
      </c>
      <c r="AAS37" s="7">
        <f t="shared" si="777"/>
        <v>0</v>
      </c>
      <c r="AAT37" s="7">
        <f t="shared" si="778"/>
        <v>0</v>
      </c>
      <c r="AAU37" s="7">
        <f t="shared" si="779"/>
        <v>0</v>
      </c>
      <c r="AAV37" s="7">
        <f t="shared" si="780"/>
        <v>0</v>
      </c>
      <c r="AAW37" s="7">
        <f t="shared" si="781"/>
        <v>0</v>
      </c>
      <c r="AAX37" s="7">
        <f t="shared" si="782"/>
        <v>0</v>
      </c>
      <c r="AAY37" s="7">
        <f t="shared" si="783"/>
        <v>0</v>
      </c>
      <c r="AAZ37" s="7">
        <f t="shared" si="784"/>
        <v>0</v>
      </c>
      <c r="ABA37" s="7">
        <f t="shared" si="785"/>
        <v>0</v>
      </c>
      <c r="ABB37" s="7">
        <f t="shared" si="786"/>
        <v>0</v>
      </c>
      <c r="ABC37" s="7">
        <f t="shared" si="787"/>
        <v>0</v>
      </c>
      <c r="ABD37" s="7">
        <f t="shared" si="788"/>
        <v>0</v>
      </c>
      <c r="ABE37" s="7">
        <f t="shared" si="789"/>
        <v>0</v>
      </c>
      <c r="ABF37" s="7">
        <f t="shared" si="790"/>
        <v>0</v>
      </c>
      <c r="ABG37" s="7">
        <f t="shared" si="791"/>
        <v>0</v>
      </c>
      <c r="ABH37" s="7">
        <f t="shared" si="792"/>
        <v>0</v>
      </c>
      <c r="ABI37" s="7">
        <f t="shared" si="793"/>
        <v>0</v>
      </c>
      <c r="ABJ37" s="7">
        <f t="shared" si="794"/>
        <v>0</v>
      </c>
      <c r="ABK37" s="7">
        <f t="shared" si="795"/>
        <v>0</v>
      </c>
      <c r="ABL37" s="7">
        <f t="shared" si="796"/>
        <v>0</v>
      </c>
      <c r="ABM37" s="7">
        <f t="shared" si="797"/>
        <v>0</v>
      </c>
      <c r="ABN37" s="7">
        <f t="shared" si="798"/>
        <v>0</v>
      </c>
      <c r="ABO37" s="7">
        <f t="shared" si="799"/>
        <v>0</v>
      </c>
      <c r="ABP37" s="7">
        <f t="shared" si="800"/>
        <v>0</v>
      </c>
      <c r="ABQ37" s="7">
        <f t="shared" si="801"/>
        <v>0</v>
      </c>
      <c r="ABR37" s="7">
        <f t="shared" si="802"/>
        <v>0</v>
      </c>
      <c r="ABS37" s="7">
        <f t="shared" si="803"/>
        <v>0</v>
      </c>
      <c r="ABT37" s="7">
        <f t="shared" si="804"/>
        <v>0</v>
      </c>
      <c r="ABU37" s="7">
        <f t="shared" si="805"/>
        <v>0</v>
      </c>
      <c r="ABV37" s="7">
        <f t="shared" si="806"/>
        <v>0</v>
      </c>
      <c r="ABW37" s="7">
        <f t="shared" si="807"/>
        <v>0</v>
      </c>
      <c r="ABX37" s="7">
        <f t="shared" si="808"/>
        <v>0</v>
      </c>
      <c r="ABY37" s="7">
        <f t="shared" si="809"/>
        <v>0</v>
      </c>
      <c r="ABZ37" s="7">
        <f t="shared" si="810"/>
        <v>0</v>
      </c>
      <c r="ACA37" s="7">
        <f t="shared" si="811"/>
        <v>0</v>
      </c>
      <c r="ACB37" s="7">
        <f t="shared" si="812"/>
        <v>0</v>
      </c>
      <c r="ACC37" s="7">
        <f t="shared" si="813"/>
        <v>0</v>
      </c>
      <c r="ACD37" s="7">
        <f t="shared" si="814"/>
        <v>0</v>
      </c>
      <c r="ACE37" s="7">
        <f t="shared" si="815"/>
        <v>0</v>
      </c>
      <c r="ACF37" s="7">
        <f t="shared" si="816"/>
        <v>0</v>
      </c>
      <c r="ACG37" s="7">
        <f t="shared" si="817"/>
        <v>0</v>
      </c>
      <c r="ACH37" s="7">
        <f t="shared" si="818"/>
        <v>0</v>
      </c>
      <c r="ACI37" s="7">
        <f t="shared" si="819"/>
        <v>0</v>
      </c>
      <c r="ACJ37" s="7">
        <f t="shared" si="820"/>
        <v>0</v>
      </c>
      <c r="ACK37" s="7">
        <f t="shared" si="821"/>
        <v>0</v>
      </c>
      <c r="ACL37" s="7">
        <f t="shared" si="822"/>
        <v>0</v>
      </c>
      <c r="ACM37" s="7">
        <f t="shared" si="823"/>
        <v>0</v>
      </c>
      <c r="ACN37" s="7">
        <f t="shared" si="824"/>
        <v>0</v>
      </c>
      <c r="ACO37" s="7">
        <f t="shared" si="825"/>
        <v>0</v>
      </c>
      <c r="ACP37" s="7">
        <f t="shared" si="826"/>
        <v>0</v>
      </c>
      <c r="ACQ37" s="7">
        <f t="shared" si="827"/>
        <v>0</v>
      </c>
      <c r="ACR37" s="7">
        <f t="shared" si="828"/>
        <v>0</v>
      </c>
      <c r="ACS37" s="7">
        <f t="shared" si="829"/>
        <v>0</v>
      </c>
      <c r="ACT37" s="7">
        <f t="shared" si="830"/>
        <v>0</v>
      </c>
      <c r="ACU37" s="7">
        <f t="shared" si="831"/>
        <v>0</v>
      </c>
      <c r="ACV37" s="7">
        <f t="shared" si="832"/>
        <v>0</v>
      </c>
      <c r="ACW37" s="7">
        <f t="shared" si="833"/>
        <v>0</v>
      </c>
      <c r="ACX37" s="7">
        <f t="shared" si="834"/>
        <v>0</v>
      </c>
      <c r="ACY37" s="7">
        <f t="shared" si="835"/>
        <v>0</v>
      </c>
      <c r="ACZ37" s="7">
        <f t="shared" si="836"/>
        <v>0</v>
      </c>
      <c r="ADA37" s="7">
        <f t="shared" si="837"/>
        <v>0</v>
      </c>
      <c r="ADB37" s="7">
        <f t="shared" si="838"/>
        <v>0</v>
      </c>
      <c r="ADC37" s="7">
        <f t="shared" si="839"/>
        <v>0</v>
      </c>
      <c r="ADD37" s="7">
        <f t="shared" si="840"/>
        <v>0</v>
      </c>
      <c r="ADE37" s="7">
        <f t="shared" si="841"/>
        <v>0</v>
      </c>
      <c r="ADF37" s="7">
        <f t="shared" si="842"/>
        <v>0</v>
      </c>
      <c r="ADG37" s="7">
        <f t="shared" si="843"/>
        <v>0</v>
      </c>
      <c r="ADH37" s="7">
        <f t="shared" si="844"/>
        <v>0</v>
      </c>
      <c r="ADI37" s="7">
        <f t="shared" si="845"/>
        <v>0</v>
      </c>
      <c r="ADJ37" s="7">
        <f t="shared" si="846"/>
        <v>0</v>
      </c>
      <c r="ADK37" s="7">
        <f t="shared" si="847"/>
        <v>0</v>
      </c>
      <c r="ADL37" s="7">
        <f t="shared" si="848"/>
        <v>0</v>
      </c>
      <c r="ADM37" s="7">
        <f t="shared" si="849"/>
        <v>0</v>
      </c>
      <c r="ADN37" s="7">
        <f t="shared" si="850"/>
        <v>0</v>
      </c>
      <c r="ADO37" s="7">
        <f t="shared" si="851"/>
        <v>0</v>
      </c>
      <c r="ADP37" s="7">
        <f t="shared" si="852"/>
        <v>0</v>
      </c>
      <c r="ADQ37" s="7">
        <f t="shared" si="853"/>
        <v>0</v>
      </c>
      <c r="ADR37" s="7">
        <f t="shared" si="854"/>
        <v>0</v>
      </c>
      <c r="ADS37" s="7">
        <f t="shared" si="855"/>
        <v>0</v>
      </c>
      <c r="ADT37" s="7">
        <f t="shared" si="856"/>
        <v>0</v>
      </c>
      <c r="ADU37" s="7">
        <f t="shared" si="857"/>
        <v>0</v>
      </c>
      <c r="ADV37" s="7">
        <f t="shared" si="858"/>
        <v>0</v>
      </c>
      <c r="ADW37" s="7">
        <f t="shared" si="859"/>
        <v>0</v>
      </c>
      <c r="ADX37" s="7">
        <f t="shared" si="860"/>
        <v>0</v>
      </c>
      <c r="ADY37" s="7">
        <f t="shared" si="861"/>
        <v>0</v>
      </c>
      <c r="ADZ37" s="7">
        <f t="shared" si="862"/>
        <v>0</v>
      </c>
      <c r="AEA37" s="7">
        <f t="shared" si="863"/>
        <v>0</v>
      </c>
      <c r="AEB37" s="7">
        <f t="shared" si="864"/>
        <v>0</v>
      </c>
      <c r="AEC37" s="7">
        <f t="shared" si="865"/>
        <v>0</v>
      </c>
      <c r="AED37" s="7">
        <f t="shared" si="866"/>
        <v>0</v>
      </c>
      <c r="AEE37" s="7">
        <f t="shared" si="867"/>
        <v>0</v>
      </c>
      <c r="AEF37" s="7">
        <f t="shared" si="868"/>
        <v>0</v>
      </c>
      <c r="AEG37" s="7">
        <f t="shared" si="869"/>
        <v>0</v>
      </c>
      <c r="AEH37" s="7">
        <f t="shared" si="870"/>
        <v>0</v>
      </c>
      <c r="AEI37" s="7">
        <f t="shared" si="871"/>
        <v>0</v>
      </c>
      <c r="AEJ37" s="7">
        <f t="shared" si="872"/>
        <v>0</v>
      </c>
      <c r="AEK37" s="7">
        <f t="shared" si="873"/>
        <v>0</v>
      </c>
      <c r="AEL37" s="7">
        <f t="shared" si="874"/>
        <v>0</v>
      </c>
      <c r="AEM37" s="7">
        <f t="shared" si="875"/>
        <v>0</v>
      </c>
      <c r="AEN37" s="7">
        <f t="shared" si="876"/>
        <v>0</v>
      </c>
      <c r="AEO37" s="7">
        <f t="shared" si="877"/>
        <v>0</v>
      </c>
      <c r="AEP37" s="7">
        <f t="shared" si="878"/>
        <v>0</v>
      </c>
      <c r="AEQ37" s="7">
        <f t="shared" si="879"/>
        <v>0</v>
      </c>
      <c r="AER37" s="7">
        <f t="shared" si="880"/>
        <v>0</v>
      </c>
      <c r="AES37" s="7">
        <f t="shared" si="881"/>
        <v>0</v>
      </c>
      <c r="AET37" s="7">
        <f t="shared" si="882"/>
        <v>0</v>
      </c>
      <c r="AEU37" s="7">
        <f t="shared" si="883"/>
        <v>0</v>
      </c>
      <c r="AEV37" s="7">
        <f t="shared" si="884"/>
        <v>0</v>
      </c>
      <c r="AEW37" s="7">
        <f t="shared" si="885"/>
        <v>0</v>
      </c>
      <c r="AEX37" s="7">
        <f t="shared" si="886"/>
        <v>0</v>
      </c>
      <c r="AEY37" s="7">
        <f t="shared" si="887"/>
        <v>0</v>
      </c>
      <c r="AEZ37" s="7">
        <f t="shared" si="888"/>
        <v>0</v>
      </c>
      <c r="AFA37" s="7">
        <f t="shared" si="889"/>
        <v>0</v>
      </c>
      <c r="AFB37" s="7">
        <f t="shared" si="890"/>
        <v>0</v>
      </c>
      <c r="AFC37" s="7">
        <f t="shared" si="891"/>
        <v>0</v>
      </c>
      <c r="AFD37" s="7">
        <f t="shared" si="892"/>
        <v>0</v>
      </c>
      <c r="AFE37" s="7">
        <f t="shared" si="893"/>
        <v>0</v>
      </c>
      <c r="AFF37" s="7">
        <f t="shared" si="894"/>
        <v>0</v>
      </c>
      <c r="AFG37" s="7">
        <f t="shared" si="895"/>
        <v>0</v>
      </c>
      <c r="AFH37" s="7">
        <f t="shared" si="896"/>
        <v>0</v>
      </c>
      <c r="AFI37" s="7">
        <f t="shared" si="897"/>
        <v>0</v>
      </c>
      <c r="AFJ37" s="7">
        <f t="shared" si="898"/>
        <v>0</v>
      </c>
      <c r="AFK37" s="7">
        <f t="shared" si="899"/>
        <v>0</v>
      </c>
      <c r="AFL37" s="7">
        <f t="shared" si="900"/>
        <v>0</v>
      </c>
      <c r="AFM37" s="7">
        <f t="shared" si="901"/>
        <v>0</v>
      </c>
      <c r="AFN37" s="7">
        <f t="shared" si="902"/>
        <v>0</v>
      </c>
      <c r="AFO37" s="7">
        <f t="shared" si="903"/>
        <v>0</v>
      </c>
      <c r="AFP37" s="7">
        <f t="shared" si="904"/>
        <v>0</v>
      </c>
      <c r="AFQ37" s="7">
        <f t="shared" si="905"/>
        <v>0</v>
      </c>
      <c r="AFR37" s="7">
        <f t="shared" si="906"/>
        <v>0</v>
      </c>
      <c r="AFS37" s="7">
        <f t="shared" si="907"/>
        <v>0</v>
      </c>
      <c r="AFT37" s="7">
        <f t="shared" si="908"/>
        <v>50</v>
      </c>
      <c r="AFU37" s="7">
        <f t="shared" si="909"/>
        <v>50</v>
      </c>
      <c r="AFV37" s="7">
        <f t="shared" si="910"/>
        <v>0</v>
      </c>
      <c r="AFW37" s="7">
        <f t="shared" si="911"/>
        <v>0</v>
      </c>
      <c r="AFX37" s="7">
        <f t="shared" si="912"/>
        <v>0</v>
      </c>
      <c r="AFY37" s="7">
        <f t="shared" si="913"/>
        <v>0</v>
      </c>
      <c r="AFZ37" s="7">
        <f t="shared" si="914"/>
        <v>0</v>
      </c>
      <c r="AGA37" s="7">
        <f t="shared" si="915"/>
        <v>0</v>
      </c>
      <c r="AGB37" s="7">
        <f t="shared" si="916"/>
        <v>0</v>
      </c>
      <c r="AGC37" s="7">
        <f t="shared" si="917"/>
        <v>0</v>
      </c>
      <c r="AGD37" s="7">
        <f t="shared" si="918"/>
        <v>0</v>
      </c>
      <c r="AGE37" s="7">
        <f t="shared" si="919"/>
        <v>0</v>
      </c>
      <c r="AGF37" s="7">
        <f t="shared" si="920"/>
        <v>0</v>
      </c>
      <c r="AGG37" s="7">
        <f t="shared" si="921"/>
        <v>0</v>
      </c>
      <c r="AGH37" s="7">
        <f t="shared" si="922"/>
        <v>0</v>
      </c>
      <c r="AGI37" s="7">
        <f t="shared" si="923"/>
        <v>0</v>
      </c>
      <c r="AGJ37" s="7">
        <f t="shared" si="924"/>
        <v>0</v>
      </c>
      <c r="AGK37" s="7">
        <f t="shared" si="925"/>
        <v>0</v>
      </c>
      <c r="AGL37" s="7">
        <f t="shared" si="926"/>
        <v>1</v>
      </c>
      <c r="AGM37" s="7">
        <f t="shared" si="927"/>
        <v>20</v>
      </c>
    </row>
    <row r="38" spans="1:871" ht="63" customHeight="1" x14ac:dyDescent="0.25">
      <c r="A38" s="6" t="s">
        <v>134</v>
      </c>
      <c r="B38" s="26" t="s">
        <v>156</v>
      </c>
      <c r="C38" s="25" t="s">
        <v>157</v>
      </c>
      <c r="D38" s="7">
        <f t="shared" si="701"/>
        <v>636</v>
      </c>
      <c r="E38" s="27">
        <v>259</v>
      </c>
      <c r="F38" s="27"/>
      <c r="G38" s="27">
        <v>319</v>
      </c>
      <c r="H38" s="27"/>
      <c r="I38" s="27">
        <f>25+21</f>
        <v>46</v>
      </c>
      <c r="J38" s="27"/>
      <c r="K38" s="27">
        <v>1</v>
      </c>
      <c r="L38" s="27"/>
      <c r="M38" s="27">
        <v>3</v>
      </c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>
        <v>6</v>
      </c>
      <c r="AV38" s="27"/>
      <c r="AW38" s="27"/>
      <c r="AX38" s="27">
        <v>2</v>
      </c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7">
        <f t="shared" si="702"/>
        <v>150</v>
      </c>
      <c r="GT38" s="16">
        <v>150</v>
      </c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>
        <v>0</v>
      </c>
      <c r="HL38" s="16">
        <v>23</v>
      </c>
      <c r="HM38" s="7">
        <f t="shared" si="703"/>
        <v>636</v>
      </c>
      <c r="HN38" s="27">
        <f>75+184</f>
        <v>259</v>
      </c>
      <c r="HO38" s="27"/>
      <c r="HP38" s="27">
        <v>319</v>
      </c>
      <c r="HQ38" s="27"/>
      <c r="HR38" s="27">
        <f>25+21</f>
        <v>46</v>
      </c>
      <c r="HS38" s="27"/>
      <c r="HT38" s="27">
        <v>1</v>
      </c>
      <c r="HU38" s="27"/>
      <c r="HV38" s="27">
        <v>3</v>
      </c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  <c r="IW38" s="27"/>
      <c r="IX38" s="27"/>
      <c r="IY38" s="27"/>
      <c r="IZ38" s="27"/>
      <c r="JA38" s="27"/>
      <c r="JB38" s="27"/>
      <c r="JC38" s="27"/>
      <c r="JD38" s="27">
        <v>6</v>
      </c>
      <c r="JE38" s="27"/>
      <c r="JF38" s="27"/>
      <c r="JG38" s="27">
        <v>2</v>
      </c>
      <c r="JH38" s="27"/>
      <c r="JI38" s="27"/>
      <c r="JJ38" s="27"/>
      <c r="JK38" s="27"/>
      <c r="JL38" s="27"/>
      <c r="JM38" s="27"/>
      <c r="JN38" s="27"/>
      <c r="JO38" s="27"/>
      <c r="JP38" s="27"/>
      <c r="JQ38" s="27"/>
      <c r="JR38" s="27"/>
      <c r="JS38" s="27"/>
      <c r="JT38" s="27"/>
      <c r="JU38" s="27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7">
        <f t="shared" si="704"/>
        <v>150</v>
      </c>
      <c r="PC38" s="16">
        <v>150</v>
      </c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>
        <v>0</v>
      </c>
      <c r="PU38" s="16">
        <v>23</v>
      </c>
      <c r="PV38" s="7">
        <f t="shared" si="705"/>
        <v>646</v>
      </c>
      <c r="PW38" s="27">
        <v>269</v>
      </c>
      <c r="PX38" s="27"/>
      <c r="PY38" s="27">
        <v>318</v>
      </c>
      <c r="PZ38" s="27"/>
      <c r="QA38" s="27">
        <v>50</v>
      </c>
      <c r="QB38" s="27"/>
      <c r="QC38" s="27"/>
      <c r="QD38" s="27"/>
      <c r="QE38" s="27">
        <v>1</v>
      </c>
      <c r="QF38" s="27"/>
      <c r="QG38" s="27">
        <v>2</v>
      </c>
      <c r="QH38" s="27"/>
      <c r="QI38" s="27"/>
      <c r="QJ38" s="27"/>
      <c r="QK38" s="27"/>
      <c r="QL38" s="27"/>
      <c r="QM38" s="27"/>
      <c r="QN38" s="27"/>
      <c r="QO38" s="27"/>
      <c r="QP38" s="27"/>
      <c r="QQ38" s="27"/>
      <c r="QR38" s="27"/>
      <c r="QS38" s="27"/>
      <c r="QT38" s="27"/>
      <c r="QU38" s="27"/>
      <c r="QV38" s="27"/>
      <c r="QW38" s="27"/>
      <c r="QX38" s="27"/>
      <c r="QY38" s="27"/>
      <c r="QZ38" s="27"/>
      <c r="RA38" s="27"/>
      <c r="RB38" s="27"/>
      <c r="RC38" s="27"/>
      <c r="RD38" s="27"/>
      <c r="RE38" s="27"/>
      <c r="RF38" s="27"/>
      <c r="RG38" s="27"/>
      <c r="RH38" s="27"/>
      <c r="RI38" s="27"/>
      <c r="RJ38" s="27"/>
      <c r="RK38" s="27"/>
      <c r="RL38" s="27"/>
      <c r="RM38" s="27">
        <v>5</v>
      </c>
      <c r="RN38" s="27"/>
      <c r="RO38" s="27"/>
      <c r="RP38" s="27">
        <v>1</v>
      </c>
      <c r="RQ38" s="27"/>
      <c r="RR38" s="27"/>
      <c r="RS38" s="27"/>
      <c r="RT38" s="27"/>
      <c r="RU38" s="27"/>
      <c r="RV38" s="27"/>
      <c r="RW38" s="27"/>
      <c r="RX38" s="27"/>
      <c r="RY38" s="27"/>
      <c r="RZ38" s="27"/>
      <c r="SA38" s="27"/>
      <c r="SB38" s="27"/>
      <c r="SC38" s="27"/>
      <c r="SD38" s="27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7">
        <f t="shared" si="706"/>
        <v>150</v>
      </c>
      <c r="XL38" s="16">
        <v>150</v>
      </c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>
        <v>0</v>
      </c>
      <c r="YD38" s="16">
        <v>23</v>
      </c>
      <c r="YE38" s="7">
        <f t="shared" si="711"/>
        <v>639.40000000000009</v>
      </c>
      <c r="YF38" s="7">
        <f t="shared" si="712"/>
        <v>262.3</v>
      </c>
      <c r="YG38" s="7">
        <f t="shared" si="713"/>
        <v>0</v>
      </c>
      <c r="YH38" s="7">
        <f t="shared" si="714"/>
        <v>318.7</v>
      </c>
      <c r="YI38" s="7">
        <f t="shared" si="715"/>
        <v>0</v>
      </c>
      <c r="YJ38" s="7">
        <f t="shared" si="716"/>
        <v>47.3</v>
      </c>
      <c r="YK38" s="7">
        <f t="shared" si="717"/>
        <v>0</v>
      </c>
      <c r="YL38" s="7">
        <f t="shared" si="718"/>
        <v>0.7</v>
      </c>
      <c r="YM38" s="7">
        <f t="shared" si="719"/>
        <v>0</v>
      </c>
      <c r="YN38" s="7">
        <f t="shared" si="720"/>
        <v>2.2999999999999998</v>
      </c>
      <c r="YO38" s="7">
        <f t="shared" si="721"/>
        <v>0</v>
      </c>
      <c r="YP38" s="7">
        <f t="shared" si="722"/>
        <v>0.7</v>
      </c>
      <c r="YQ38" s="7">
        <f t="shared" si="723"/>
        <v>0</v>
      </c>
      <c r="YR38" s="7">
        <f t="shared" si="724"/>
        <v>0</v>
      </c>
      <c r="YS38" s="7">
        <f t="shared" si="725"/>
        <v>0</v>
      </c>
      <c r="YT38" s="7">
        <f t="shared" si="726"/>
        <v>0</v>
      </c>
      <c r="YU38" s="7">
        <f t="shared" si="727"/>
        <v>0</v>
      </c>
      <c r="YV38" s="7">
        <f t="shared" si="728"/>
        <v>0</v>
      </c>
      <c r="YW38" s="7">
        <f t="shared" si="729"/>
        <v>0</v>
      </c>
      <c r="YX38" s="7">
        <f t="shared" si="730"/>
        <v>0</v>
      </c>
      <c r="YY38" s="7">
        <f t="shared" si="731"/>
        <v>0</v>
      </c>
      <c r="YZ38" s="7">
        <f t="shared" si="732"/>
        <v>0</v>
      </c>
      <c r="ZA38" s="7">
        <f t="shared" si="733"/>
        <v>0</v>
      </c>
      <c r="ZB38" s="7">
        <f t="shared" si="734"/>
        <v>0</v>
      </c>
      <c r="ZC38" s="7">
        <f t="shared" si="735"/>
        <v>0</v>
      </c>
      <c r="ZD38" s="7">
        <f t="shared" si="736"/>
        <v>0</v>
      </c>
      <c r="ZE38" s="7">
        <f t="shared" si="737"/>
        <v>0</v>
      </c>
      <c r="ZF38" s="7">
        <f t="shared" si="738"/>
        <v>0</v>
      </c>
      <c r="ZG38" s="7">
        <f t="shared" si="739"/>
        <v>0</v>
      </c>
      <c r="ZH38" s="7">
        <f t="shared" si="740"/>
        <v>0</v>
      </c>
      <c r="ZI38" s="7">
        <f t="shared" si="741"/>
        <v>0</v>
      </c>
      <c r="ZJ38" s="7">
        <f t="shared" si="742"/>
        <v>0</v>
      </c>
      <c r="ZK38" s="7">
        <f t="shared" si="743"/>
        <v>0</v>
      </c>
      <c r="ZL38" s="7">
        <f t="shared" si="744"/>
        <v>0</v>
      </c>
      <c r="ZM38" s="7">
        <f t="shared" si="745"/>
        <v>0</v>
      </c>
      <c r="ZN38" s="7">
        <f t="shared" si="746"/>
        <v>0</v>
      </c>
      <c r="ZO38" s="7">
        <f t="shared" si="747"/>
        <v>0</v>
      </c>
      <c r="ZP38" s="7">
        <f t="shared" si="748"/>
        <v>0</v>
      </c>
      <c r="ZQ38" s="7">
        <f t="shared" si="749"/>
        <v>0</v>
      </c>
      <c r="ZR38" s="7">
        <f t="shared" si="750"/>
        <v>0</v>
      </c>
      <c r="ZS38" s="7">
        <f t="shared" si="751"/>
        <v>0</v>
      </c>
      <c r="ZT38" s="7">
        <f t="shared" si="752"/>
        <v>0</v>
      </c>
      <c r="ZU38" s="7">
        <f t="shared" si="753"/>
        <v>0</v>
      </c>
      <c r="ZV38" s="7">
        <f t="shared" si="754"/>
        <v>5.7</v>
      </c>
      <c r="ZW38" s="7">
        <f t="shared" si="755"/>
        <v>0</v>
      </c>
      <c r="ZX38" s="7">
        <f t="shared" si="756"/>
        <v>0</v>
      </c>
      <c r="ZY38" s="7">
        <f t="shared" si="757"/>
        <v>1.7</v>
      </c>
      <c r="ZZ38" s="7">
        <f t="shared" si="758"/>
        <v>0</v>
      </c>
      <c r="AAA38" s="7">
        <f t="shared" si="759"/>
        <v>0</v>
      </c>
      <c r="AAB38" s="7">
        <f t="shared" si="760"/>
        <v>0</v>
      </c>
      <c r="AAC38" s="7">
        <f t="shared" si="761"/>
        <v>0</v>
      </c>
      <c r="AAD38" s="7">
        <f t="shared" si="762"/>
        <v>0</v>
      </c>
      <c r="AAE38" s="7">
        <f t="shared" si="763"/>
        <v>0</v>
      </c>
      <c r="AAF38" s="7">
        <f t="shared" si="764"/>
        <v>0</v>
      </c>
      <c r="AAG38" s="7">
        <f t="shared" si="765"/>
        <v>0</v>
      </c>
      <c r="AAH38" s="7">
        <f t="shared" si="766"/>
        <v>0</v>
      </c>
      <c r="AAI38" s="7">
        <f t="shared" si="767"/>
        <v>0</v>
      </c>
      <c r="AAJ38" s="7">
        <f t="shared" si="768"/>
        <v>0</v>
      </c>
      <c r="AAK38" s="7">
        <f t="shared" si="769"/>
        <v>0</v>
      </c>
      <c r="AAL38" s="7">
        <f t="shared" si="770"/>
        <v>0</v>
      </c>
      <c r="AAM38" s="7">
        <f t="shared" si="771"/>
        <v>0</v>
      </c>
      <c r="AAN38" s="7">
        <f t="shared" si="772"/>
        <v>0</v>
      </c>
      <c r="AAO38" s="7">
        <f t="shared" si="773"/>
        <v>0</v>
      </c>
      <c r="AAP38" s="7">
        <f t="shared" si="774"/>
        <v>0</v>
      </c>
      <c r="AAQ38" s="7">
        <f t="shared" si="775"/>
        <v>0</v>
      </c>
      <c r="AAR38" s="7">
        <f t="shared" si="776"/>
        <v>0</v>
      </c>
      <c r="AAS38" s="7">
        <f t="shared" si="777"/>
        <v>0</v>
      </c>
      <c r="AAT38" s="7">
        <f t="shared" si="778"/>
        <v>0</v>
      </c>
      <c r="AAU38" s="7">
        <f t="shared" si="779"/>
        <v>0</v>
      </c>
      <c r="AAV38" s="7">
        <f t="shared" si="780"/>
        <v>0</v>
      </c>
      <c r="AAW38" s="7">
        <f t="shared" si="781"/>
        <v>0</v>
      </c>
      <c r="AAX38" s="7">
        <f t="shared" si="782"/>
        <v>0</v>
      </c>
      <c r="AAY38" s="7">
        <f t="shared" si="783"/>
        <v>0</v>
      </c>
      <c r="AAZ38" s="7">
        <f t="shared" si="784"/>
        <v>0</v>
      </c>
      <c r="ABA38" s="7">
        <f t="shared" si="785"/>
        <v>0</v>
      </c>
      <c r="ABB38" s="7">
        <f t="shared" si="786"/>
        <v>0</v>
      </c>
      <c r="ABC38" s="7">
        <f t="shared" si="787"/>
        <v>0</v>
      </c>
      <c r="ABD38" s="7">
        <f t="shared" si="788"/>
        <v>0</v>
      </c>
      <c r="ABE38" s="7">
        <f t="shared" si="789"/>
        <v>0</v>
      </c>
      <c r="ABF38" s="7">
        <f t="shared" si="790"/>
        <v>0</v>
      </c>
      <c r="ABG38" s="7">
        <f t="shared" si="791"/>
        <v>0</v>
      </c>
      <c r="ABH38" s="7">
        <f t="shared" si="792"/>
        <v>0</v>
      </c>
      <c r="ABI38" s="7">
        <f t="shared" si="793"/>
        <v>0</v>
      </c>
      <c r="ABJ38" s="7">
        <f t="shared" si="794"/>
        <v>0</v>
      </c>
      <c r="ABK38" s="7">
        <f t="shared" si="795"/>
        <v>0</v>
      </c>
      <c r="ABL38" s="7">
        <f t="shared" si="796"/>
        <v>0</v>
      </c>
      <c r="ABM38" s="7">
        <f t="shared" si="797"/>
        <v>0</v>
      </c>
      <c r="ABN38" s="7">
        <f t="shared" si="798"/>
        <v>0</v>
      </c>
      <c r="ABO38" s="7">
        <f t="shared" si="799"/>
        <v>0</v>
      </c>
      <c r="ABP38" s="7">
        <f t="shared" si="800"/>
        <v>0</v>
      </c>
      <c r="ABQ38" s="7">
        <f t="shared" si="801"/>
        <v>0</v>
      </c>
      <c r="ABR38" s="7">
        <f t="shared" si="802"/>
        <v>0</v>
      </c>
      <c r="ABS38" s="7">
        <f t="shared" si="803"/>
        <v>0</v>
      </c>
      <c r="ABT38" s="7">
        <f t="shared" si="804"/>
        <v>0</v>
      </c>
      <c r="ABU38" s="7">
        <f t="shared" si="805"/>
        <v>0</v>
      </c>
      <c r="ABV38" s="7">
        <f t="shared" si="806"/>
        <v>0</v>
      </c>
      <c r="ABW38" s="7">
        <f t="shared" si="807"/>
        <v>0</v>
      </c>
      <c r="ABX38" s="7">
        <f t="shared" si="808"/>
        <v>0</v>
      </c>
      <c r="ABY38" s="7">
        <f t="shared" si="809"/>
        <v>0</v>
      </c>
      <c r="ABZ38" s="7">
        <f t="shared" si="810"/>
        <v>0</v>
      </c>
      <c r="ACA38" s="7">
        <f t="shared" si="811"/>
        <v>0</v>
      </c>
      <c r="ACB38" s="7">
        <f t="shared" si="812"/>
        <v>0</v>
      </c>
      <c r="ACC38" s="7">
        <f t="shared" si="813"/>
        <v>0</v>
      </c>
      <c r="ACD38" s="7">
        <f t="shared" si="814"/>
        <v>0</v>
      </c>
      <c r="ACE38" s="7">
        <f t="shared" si="815"/>
        <v>0</v>
      </c>
      <c r="ACF38" s="7">
        <f t="shared" si="816"/>
        <v>0</v>
      </c>
      <c r="ACG38" s="7">
        <f t="shared" si="817"/>
        <v>0</v>
      </c>
      <c r="ACH38" s="7">
        <f t="shared" si="818"/>
        <v>0</v>
      </c>
      <c r="ACI38" s="7">
        <f t="shared" si="819"/>
        <v>0</v>
      </c>
      <c r="ACJ38" s="7">
        <f t="shared" si="820"/>
        <v>0</v>
      </c>
      <c r="ACK38" s="7">
        <f t="shared" si="821"/>
        <v>0</v>
      </c>
      <c r="ACL38" s="7">
        <f t="shared" si="822"/>
        <v>0</v>
      </c>
      <c r="ACM38" s="7">
        <f t="shared" si="823"/>
        <v>0</v>
      </c>
      <c r="ACN38" s="7">
        <f t="shared" si="824"/>
        <v>0</v>
      </c>
      <c r="ACO38" s="7">
        <f t="shared" si="825"/>
        <v>0</v>
      </c>
      <c r="ACP38" s="7">
        <f t="shared" si="826"/>
        <v>0</v>
      </c>
      <c r="ACQ38" s="7">
        <f t="shared" si="827"/>
        <v>0</v>
      </c>
      <c r="ACR38" s="7">
        <f t="shared" si="828"/>
        <v>0</v>
      </c>
      <c r="ACS38" s="7">
        <f t="shared" si="829"/>
        <v>0</v>
      </c>
      <c r="ACT38" s="7">
        <f t="shared" si="830"/>
        <v>0</v>
      </c>
      <c r="ACU38" s="7">
        <f t="shared" si="831"/>
        <v>0</v>
      </c>
      <c r="ACV38" s="7">
        <f t="shared" si="832"/>
        <v>0</v>
      </c>
      <c r="ACW38" s="7">
        <f t="shared" si="833"/>
        <v>0</v>
      </c>
      <c r="ACX38" s="7">
        <f t="shared" si="834"/>
        <v>0</v>
      </c>
      <c r="ACY38" s="7">
        <f t="shared" si="835"/>
        <v>0</v>
      </c>
      <c r="ACZ38" s="7">
        <f t="shared" si="836"/>
        <v>0</v>
      </c>
      <c r="ADA38" s="7">
        <f t="shared" si="837"/>
        <v>0</v>
      </c>
      <c r="ADB38" s="7">
        <f t="shared" si="838"/>
        <v>0</v>
      </c>
      <c r="ADC38" s="7">
        <f t="shared" si="839"/>
        <v>0</v>
      </c>
      <c r="ADD38" s="7">
        <f t="shared" si="840"/>
        <v>0</v>
      </c>
      <c r="ADE38" s="7">
        <f t="shared" si="841"/>
        <v>0</v>
      </c>
      <c r="ADF38" s="7">
        <f t="shared" si="842"/>
        <v>0</v>
      </c>
      <c r="ADG38" s="7">
        <f t="shared" si="843"/>
        <v>0</v>
      </c>
      <c r="ADH38" s="7">
        <f t="shared" si="844"/>
        <v>0</v>
      </c>
      <c r="ADI38" s="7">
        <f t="shared" si="845"/>
        <v>0</v>
      </c>
      <c r="ADJ38" s="7">
        <f t="shared" si="846"/>
        <v>0</v>
      </c>
      <c r="ADK38" s="7">
        <f t="shared" si="847"/>
        <v>0</v>
      </c>
      <c r="ADL38" s="7">
        <f t="shared" si="848"/>
        <v>0</v>
      </c>
      <c r="ADM38" s="7">
        <f t="shared" si="849"/>
        <v>0</v>
      </c>
      <c r="ADN38" s="7">
        <f t="shared" si="850"/>
        <v>0</v>
      </c>
      <c r="ADO38" s="7">
        <f t="shared" si="851"/>
        <v>0</v>
      </c>
      <c r="ADP38" s="7">
        <f t="shared" si="852"/>
        <v>0</v>
      </c>
      <c r="ADQ38" s="7">
        <f t="shared" si="853"/>
        <v>0</v>
      </c>
      <c r="ADR38" s="7">
        <f t="shared" si="854"/>
        <v>0</v>
      </c>
      <c r="ADS38" s="7">
        <f t="shared" si="855"/>
        <v>0</v>
      </c>
      <c r="ADT38" s="7">
        <f t="shared" si="856"/>
        <v>0</v>
      </c>
      <c r="ADU38" s="7">
        <f t="shared" si="857"/>
        <v>0</v>
      </c>
      <c r="ADV38" s="7">
        <f t="shared" si="858"/>
        <v>0</v>
      </c>
      <c r="ADW38" s="7">
        <f t="shared" si="859"/>
        <v>0</v>
      </c>
      <c r="ADX38" s="7">
        <f t="shared" si="860"/>
        <v>0</v>
      </c>
      <c r="ADY38" s="7">
        <f t="shared" si="861"/>
        <v>0</v>
      </c>
      <c r="ADZ38" s="7">
        <f t="shared" si="862"/>
        <v>0</v>
      </c>
      <c r="AEA38" s="7">
        <f t="shared" si="863"/>
        <v>0</v>
      </c>
      <c r="AEB38" s="7">
        <f t="shared" si="864"/>
        <v>0</v>
      </c>
      <c r="AEC38" s="7">
        <f t="shared" si="865"/>
        <v>0</v>
      </c>
      <c r="AED38" s="7">
        <f t="shared" si="866"/>
        <v>0</v>
      </c>
      <c r="AEE38" s="7">
        <f t="shared" si="867"/>
        <v>0</v>
      </c>
      <c r="AEF38" s="7">
        <f t="shared" si="868"/>
        <v>0</v>
      </c>
      <c r="AEG38" s="7">
        <f t="shared" si="869"/>
        <v>0</v>
      </c>
      <c r="AEH38" s="7">
        <f t="shared" si="870"/>
        <v>0</v>
      </c>
      <c r="AEI38" s="7">
        <f t="shared" si="871"/>
        <v>0</v>
      </c>
      <c r="AEJ38" s="7">
        <f t="shared" si="872"/>
        <v>0</v>
      </c>
      <c r="AEK38" s="7">
        <f t="shared" si="873"/>
        <v>0</v>
      </c>
      <c r="AEL38" s="7">
        <f t="shared" si="874"/>
        <v>0</v>
      </c>
      <c r="AEM38" s="7">
        <f t="shared" si="875"/>
        <v>0</v>
      </c>
      <c r="AEN38" s="7">
        <f t="shared" si="876"/>
        <v>0</v>
      </c>
      <c r="AEO38" s="7">
        <f t="shared" si="877"/>
        <v>0</v>
      </c>
      <c r="AEP38" s="7">
        <f t="shared" si="878"/>
        <v>0</v>
      </c>
      <c r="AEQ38" s="7">
        <f t="shared" si="879"/>
        <v>0</v>
      </c>
      <c r="AER38" s="7">
        <f t="shared" si="880"/>
        <v>0</v>
      </c>
      <c r="AES38" s="7">
        <f t="shared" si="881"/>
        <v>0</v>
      </c>
      <c r="AET38" s="7">
        <f t="shared" si="882"/>
        <v>0</v>
      </c>
      <c r="AEU38" s="7">
        <f t="shared" si="883"/>
        <v>0</v>
      </c>
      <c r="AEV38" s="7">
        <f t="shared" si="884"/>
        <v>0</v>
      </c>
      <c r="AEW38" s="7">
        <f t="shared" si="885"/>
        <v>0</v>
      </c>
      <c r="AEX38" s="7">
        <f t="shared" si="886"/>
        <v>0</v>
      </c>
      <c r="AEY38" s="7">
        <f t="shared" si="887"/>
        <v>0</v>
      </c>
      <c r="AEZ38" s="7">
        <f t="shared" si="888"/>
        <v>0</v>
      </c>
      <c r="AFA38" s="7">
        <f t="shared" si="889"/>
        <v>0</v>
      </c>
      <c r="AFB38" s="7">
        <f t="shared" si="890"/>
        <v>0</v>
      </c>
      <c r="AFC38" s="7">
        <f t="shared" si="891"/>
        <v>0</v>
      </c>
      <c r="AFD38" s="7">
        <f t="shared" si="892"/>
        <v>0</v>
      </c>
      <c r="AFE38" s="7">
        <f t="shared" si="893"/>
        <v>0</v>
      </c>
      <c r="AFF38" s="7">
        <f t="shared" si="894"/>
        <v>0</v>
      </c>
      <c r="AFG38" s="7">
        <f t="shared" si="895"/>
        <v>0</v>
      </c>
      <c r="AFH38" s="7">
        <f t="shared" si="896"/>
        <v>0</v>
      </c>
      <c r="AFI38" s="7">
        <f t="shared" si="897"/>
        <v>0</v>
      </c>
      <c r="AFJ38" s="7">
        <f t="shared" si="898"/>
        <v>0</v>
      </c>
      <c r="AFK38" s="7">
        <f t="shared" si="899"/>
        <v>0</v>
      </c>
      <c r="AFL38" s="7">
        <f t="shared" si="900"/>
        <v>0</v>
      </c>
      <c r="AFM38" s="7">
        <f t="shared" si="901"/>
        <v>0</v>
      </c>
      <c r="AFN38" s="7">
        <f t="shared" si="902"/>
        <v>0</v>
      </c>
      <c r="AFO38" s="7">
        <f t="shared" si="903"/>
        <v>0</v>
      </c>
      <c r="AFP38" s="7">
        <f t="shared" si="904"/>
        <v>0</v>
      </c>
      <c r="AFQ38" s="7">
        <f t="shared" si="905"/>
        <v>0</v>
      </c>
      <c r="AFR38" s="7">
        <f t="shared" si="906"/>
        <v>0</v>
      </c>
      <c r="AFS38" s="7">
        <f t="shared" si="907"/>
        <v>0</v>
      </c>
      <c r="AFT38" s="7">
        <f t="shared" si="908"/>
        <v>150</v>
      </c>
      <c r="AFU38" s="7">
        <f t="shared" si="909"/>
        <v>150</v>
      </c>
      <c r="AFV38" s="7">
        <f t="shared" si="910"/>
        <v>0</v>
      </c>
      <c r="AFW38" s="7">
        <f t="shared" si="911"/>
        <v>0</v>
      </c>
      <c r="AFX38" s="7">
        <f t="shared" si="912"/>
        <v>0</v>
      </c>
      <c r="AFY38" s="7">
        <f t="shared" si="913"/>
        <v>0</v>
      </c>
      <c r="AFZ38" s="7">
        <f t="shared" si="914"/>
        <v>0</v>
      </c>
      <c r="AGA38" s="7">
        <f t="shared" si="915"/>
        <v>0</v>
      </c>
      <c r="AGB38" s="7">
        <f t="shared" si="916"/>
        <v>0</v>
      </c>
      <c r="AGC38" s="7">
        <f t="shared" si="917"/>
        <v>0</v>
      </c>
      <c r="AGD38" s="7">
        <f t="shared" si="918"/>
        <v>0</v>
      </c>
      <c r="AGE38" s="7">
        <f t="shared" si="919"/>
        <v>0</v>
      </c>
      <c r="AGF38" s="7">
        <f t="shared" si="920"/>
        <v>0</v>
      </c>
      <c r="AGG38" s="7">
        <f t="shared" si="921"/>
        <v>0</v>
      </c>
      <c r="AGH38" s="7">
        <f t="shared" si="922"/>
        <v>0</v>
      </c>
      <c r="AGI38" s="7">
        <f t="shared" si="923"/>
        <v>0</v>
      </c>
      <c r="AGJ38" s="7">
        <f t="shared" si="924"/>
        <v>0</v>
      </c>
      <c r="AGK38" s="7">
        <f t="shared" si="925"/>
        <v>0</v>
      </c>
      <c r="AGL38" s="7">
        <f t="shared" si="926"/>
        <v>0</v>
      </c>
      <c r="AGM38" s="7">
        <f t="shared" si="927"/>
        <v>23</v>
      </c>
    </row>
    <row r="39" spans="1:871" ht="69.75" customHeight="1" x14ac:dyDescent="0.25">
      <c r="A39" s="6" t="s">
        <v>135</v>
      </c>
      <c r="B39" s="26" t="s">
        <v>104</v>
      </c>
      <c r="C39" s="25" t="s">
        <v>157</v>
      </c>
      <c r="D39" s="7">
        <f t="shared" si="701"/>
        <v>495</v>
      </c>
      <c r="E39" s="27">
        <f>50+155</f>
        <v>205</v>
      </c>
      <c r="F39" s="27"/>
      <c r="G39" s="27">
        <v>230</v>
      </c>
      <c r="H39" s="27"/>
      <c r="I39" s="27">
        <f>25+20</f>
        <v>45</v>
      </c>
      <c r="J39" s="27"/>
      <c r="K39" s="27">
        <v>3</v>
      </c>
      <c r="L39" s="27"/>
      <c r="M39" s="27">
        <v>4</v>
      </c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>
        <v>1</v>
      </c>
      <c r="AS39" s="27"/>
      <c r="AT39" s="27">
        <v>4</v>
      </c>
      <c r="AU39" s="27">
        <v>1</v>
      </c>
      <c r="AV39" s="27">
        <v>2</v>
      </c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7">
        <f t="shared" si="702"/>
        <v>150</v>
      </c>
      <c r="GT39" s="16">
        <v>150</v>
      </c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>
        <v>0</v>
      </c>
      <c r="HL39" s="16">
        <v>20</v>
      </c>
      <c r="HM39" s="7">
        <f t="shared" si="703"/>
        <v>495</v>
      </c>
      <c r="HN39" s="27">
        <f>50+155</f>
        <v>205</v>
      </c>
      <c r="HO39" s="27"/>
      <c r="HP39" s="27">
        <v>230</v>
      </c>
      <c r="HQ39" s="27"/>
      <c r="HR39" s="27">
        <f>25+20</f>
        <v>45</v>
      </c>
      <c r="HS39" s="27"/>
      <c r="HT39" s="27">
        <v>3</v>
      </c>
      <c r="HU39" s="27"/>
      <c r="HV39" s="27">
        <v>4</v>
      </c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  <c r="IW39" s="27"/>
      <c r="IX39" s="27"/>
      <c r="IY39" s="27"/>
      <c r="IZ39" s="27"/>
      <c r="JA39" s="27">
        <v>1</v>
      </c>
      <c r="JB39" s="27"/>
      <c r="JC39" s="27">
        <v>4</v>
      </c>
      <c r="JD39" s="27">
        <v>1</v>
      </c>
      <c r="JE39" s="27">
        <v>2</v>
      </c>
      <c r="JF39" s="27"/>
      <c r="JG39" s="27"/>
      <c r="JH39" s="27"/>
      <c r="JI39" s="27"/>
      <c r="JJ39" s="27"/>
      <c r="JK39" s="27"/>
      <c r="JL39" s="27"/>
      <c r="JM39" s="27"/>
      <c r="JN39" s="27"/>
      <c r="JO39" s="27"/>
      <c r="JP39" s="27"/>
      <c r="JQ39" s="27"/>
      <c r="JR39" s="27"/>
      <c r="JS39" s="27"/>
      <c r="JT39" s="27"/>
      <c r="JU39" s="27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7">
        <f t="shared" si="704"/>
        <v>150</v>
      </c>
      <c r="PC39" s="16">
        <v>150</v>
      </c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>
        <v>0</v>
      </c>
      <c r="PU39" s="16">
        <v>20</v>
      </c>
      <c r="PV39" s="7">
        <f t="shared" si="705"/>
        <v>497</v>
      </c>
      <c r="PW39" s="27">
        <v>207</v>
      </c>
      <c r="PX39" s="27"/>
      <c r="PY39" s="27">
        <v>238</v>
      </c>
      <c r="PZ39" s="27"/>
      <c r="QA39" s="27">
        <v>40</v>
      </c>
      <c r="QB39" s="27"/>
      <c r="QC39" s="27">
        <v>3</v>
      </c>
      <c r="QD39" s="27"/>
      <c r="QE39" s="27">
        <v>3</v>
      </c>
      <c r="QF39" s="27"/>
      <c r="QG39" s="27"/>
      <c r="QH39" s="27"/>
      <c r="QI39" s="27"/>
      <c r="QJ39" s="27"/>
      <c r="QK39" s="27"/>
      <c r="QL39" s="27"/>
      <c r="QM39" s="27"/>
      <c r="QN39" s="27"/>
      <c r="QO39" s="27"/>
      <c r="QP39" s="27"/>
      <c r="QQ39" s="27"/>
      <c r="QR39" s="27"/>
      <c r="QS39" s="27"/>
      <c r="QT39" s="27"/>
      <c r="QU39" s="27"/>
      <c r="QV39" s="27"/>
      <c r="QW39" s="27"/>
      <c r="QX39" s="27"/>
      <c r="QY39" s="27"/>
      <c r="QZ39" s="27"/>
      <c r="RA39" s="27"/>
      <c r="RB39" s="27"/>
      <c r="RC39" s="27"/>
      <c r="RD39" s="27"/>
      <c r="RE39" s="27"/>
      <c r="RF39" s="27"/>
      <c r="RG39" s="27"/>
      <c r="RH39" s="27"/>
      <c r="RI39" s="27"/>
      <c r="RJ39" s="27">
        <v>1</v>
      </c>
      <c r="RK39" s="27"/>
      <c r="RL39" s="27">
        <v>2</v>
      </c>
      <c r="RM39" s="27">
        <v>3</v>
      </c>
      <c r="RN39" s="27"/>
      <c r="RO39" s="27"/>
      <c r="RP39" s="27"/>
      <c r="RQ39" s="27"/>
      <c r="RR39" s="27"/>
      <c r="RS39" s="27"/>
      <c r="RT39" s="27"/>
      <c r="RU39" s="27"/>
      <c r="RV39" s="27"/>
      <c r="RW39" s="27"/>
      <c r="RX39" s="27"/>
      <c r="RY39" s="27"/>
      <c r="RZ39" s="27"/>
      <c r="SA39" s="27"/>
      <c r="SB39" s="27"/>
      <c r="SC39" s="27"/>
      <c r="SD39" s="27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7">
        <f t="shared" si="706"/>
        <v>150</v>
      </c>
      <c r="XL39" s="16">
        <v>150</v>
      </c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>
        <v>0</v>
      </c>
      <c r="YD39" s="16">
        <v>20</v>
      </c>
      <c r="YE39" s="7">
        <f t="shared" si="711"/>
        <v>495.7</v>
      </c>
      <c r="YF39" s="7">
        <f t="shared" si="712"/>
        <v>205.7</v>
      </c>
      <c r="YG39" s="7">
        <f t="shared" si="713"/>
        <v>0</v>
      </c>
      <c r="YH39" s="7">
        <f t="shared" si="714"/>
        <v>232.7</v>
      </c>
      <c r="YI39" s="7">
        <f t="shared" si="715"/>
        <v>0</v>
      </c>
      <c r="YJ39" s="7">
        <f t="shared" si="716"/>
        <v>43.3</v>
      </c>
      <c r="YK39" s="7">
        <f t="shared" si="717"/>
        <v>0</v>
      </c>
      <c r="YL39" s="7">
        <f t="shared" si="718"/>
        <v>3</v>
      </c>
      <c r="YM39" s="7">
        <f t="shared" si="719"/>
        <v>0</v>
      </c>
      <c r="YN39" s="7">
        <f t="shared" si="720"/>
        <v>3.7</v>
      </c>
      <c r="YO39" s="7">
        <f t="shared" si="721"/>
        <v>0</v>
      </c>
      <c r="YP39" s="7">
        <f t="shared" si="722"/>
        <v>0</v>
      </c>
      <c r="YQ39" s="7">
        <f t="shared" si="723"/>
        <v>0</v>
      </c>
      <c r="YR39" s="7">
        <f t="shared" si="724"/>
        <v>0</v>
      </c>
      <c r="YS39" s="7">
        <f t="shared" si="725"/>
        <v>0</v>
      </c>
      <c r="YT39" s="7">
        <f t="shared" si="726"/>
        <v>0</v>
      </c>
      <c r="YU39" s="7">
        <f t="shared" si="727"/>
        <v>0</v>
      </c>
      <c r="YV39" s="7">
        <f t="shared" si="728"/>
        <v>0</v>
      </c>
      <c r="YW39" s="7">
        <f t="shared" si="729"/>
        <v>0</v>
      </c>
      <c r="YX39" s="7">
        <f t="shared" si="730"/>
        <v>0</v>
      </c>
      <c r="YY39" s="7">
        <f t="shared" si="731"/>
        <v>0</v>
      </c>
      <c r="YZ39" s="7">
        <f t="shared" si="732"/>
        <v>0</v>
      </c>
      <c r="ZA39" s="7">
        <f t="shared" si="733"/>
        <v>0</v>
      </c>
      <c r="ZB39" s="7">
        <f t="shared" si="734"/>
        <v>0</v>
      </c>
      <c r="ZC39" s="7">
        <f t="shared" si="735"/>
        <v>0</v>
      </c>
      <c r="ZD39" s="7">
        <f t="shared" si="736"/>
        <v>0</v>
      </c>
      <c r="ZE39" s="7">
        <f t="shared" si="737"/>
        <v>0</v>
      </c>
      <c r="ZF39" s="7">
        <f t="shared" si="738"/>
        <v>0</v>
      </c>
      <c r="ZG39" s="7">
        <f t="shared" si="739"/>
        <v>0</v>
      </c>
      <c r="ZH39" s="7">
        <f t="shared" si="740"/>
        <v>0</v>
      </c>
      <c r="ZI39" s="7">
        <f t="shared" si="741"/>
        <v>0</v>
      </c>
      <c r="ZJ39" s="7">
        <f t="shared" si="742"/>
        <v>0</v>
      </c>
      <c r="ZK39" s="7">
        <f t="shared" si="743"/>
        <v>0</v>
      </c>
      <c r="ZL39" s="7">
        <f t="shared" si="744"/>
        <v>0</v>
      </c>
      <c r="ZM39" s="7">
        <f t="shared" si="745"/>
        <v>0</v>
      </c>
      <c r="ZN39" s="7">
        <f t="shared" si="746"/>
        <v>0</v>
      </c>
      <c r="ZO39" s="7">
        <f t="shared" si="747"/>
        <v>0</v>
      </c>
      <c r="ZP39" s="7">
        <f t="shared" si="748"/>
        <v>0</v>
      </c>
      <c r="ZQ39" s="7">
        <f t="shared" si="749"/>
        <v>0</v>
      </c>
      <c r="ZR39" s="7">
        <f t="shared" si="750"/>
        <v>0</v>
      </c>
      <c r="ZS39" s="7">
        <f t="shared" si="751"/>
        <v>1</v>
      </c>
      <c r="ZT39" s="7">
        <f t="shared" si="752"/>
        <v>0</v>
      </c>
      <c r="ZU39" s="7">
        <f t="shared" si="753"/>
        <v>3.3</v>
      </c>
      <c r="ZV39" s="7">
        <f t="shared" si="754"/>
        <v>1.7</v>
      </c>
      <c r="ZW39" s="7">
        <f t="shared" si="755"/>
        <v>1.3</v>
      </c>
      <c r="ZX39" s="7">
        <f t="shared" si="756"/>
        <v>0</v>
      </c>
      <c r="ZY39" s="7">
        <f t="shared" si="757"/>
        <v>0</v>
      </c>
      <c r="ZZ39" s="7">
        <f t="shared" si="758"/>
        <v>0</v>
      </c>
      <c r="AAA39" s="7">
        <f t="shared" si="759"/>
        <v>0</v>
      </c>
      <c r="AAB39" s="7">
        <f t="shared" si="760"/>
        <v>0</v>
      </c>
      <c r="AAC39" s="7">
        <f t="shared" si="761"/>
        <v>0</v>
      </c>
      <c r="AAD39" s="7">
        <f t="shared" si="762"/>
        <v>0</v>
      </c>
      <c r="AAE39" s="7">
        <f t="shared" si="763"/>
        <v>0</v>
      </c>
      <c r="AAF39" s="7">
        <f t="shared" si="764"/>
        <v>0</v>
      </c>
      <c r="AAG39" s="7">
        <f t="shared" si="765"/>
        <v>0</v>
      </c>
      <c r="AAH39" s="7">
        <f t="shared" si="766"/>
        <v>0</v>
      </c>
      <c r="AAI39" s="7">
        <f t="shared" si="767"/>
        <v>0</v>
      </c>
      <c r="AAJ39" s="7">
        <f t="shared" si="768"/>
        <v>0</v>
      </c>
      <c r="AAK39" s="7">
        <f t="shared" si="769"/>
        <v>0</v>
      </c>
      <c r="AAL39" s="7">
        <f t="shared" si="770"/>
        <v>0</v>
      </c>
      <c r="AAM39" s="7">
        <f t="shared" si="771"/>
        <v>0</v>
      </c>
      <c r="AAN39" s="7">
        <f t="shared" si="772"/>
        <v>0</v>
      </c>
      <c r="AAO39" s="7">
        <f t="shared" si="773"/>
        <v>0</v>
      </c>
      <c r="AAP39" s="7">
        <f t="shared" si="774"/>
        <v>0</v>
      </c>
      <c r="AAQ39" s="7">
        <f t="shared" si="775"/>
        <v>0</v>
      </c>
      <c r="AAR39" s="7">
        <f t="shared" si="776"/>
        <v>0</v>
      </c>
      <c r="AAS39" s="7">
        <f t="shared" si="777"/>
        <v>0</v>
      </c>
      <c r="AAT39" s="7">
        <f t="shared" si="778"/>
        <v>0</v>
      </c>
      <c r="AAU39" s="7">
        <f t="shared" si="779"/>
        <v>0</v>
      </c>
      <c r="AAV39" s="7">
        <f t="shared" si="780"/>
        <v>0</v>
      </c>
      <c r="AAW39" s="7">
        <f t="shared" si="781"/>
        <v>0</v>
      </c>
      <c r="AAX39" s="7">
        <f t="shared" si="782"/>
        <v>0</v>
      </c>
      <c r="AAY39" s="7">
        <f t="shared" si="783"/>
        <v>0</v>
      </c>
      <c r="AAZ39" s="7">
        <f t="shared" si="784"/>
        <v>0</v>
      </c>
      <c r="ABA39" s="7">
        <f t="shared" si="785"/>
        <v>0</v>
      </c>
      <c r="ABB39" s="7">
        <f t="shared" si="786"/>
        <v>0</v>
      </c>
      <c r="ABC39" s="7">
        <f t="shared" si="787"/>
        <v>0</v>
      </c>
      <c r="ABD39" s="7">
        <f t="shared" si="788"/>
        <v>0</v>
      </c>
      <c r="ABE39" s="7">
        <f t="shared" si="789"/>
        <v>0</v>
      </c>
      <c r="ABF39" s="7">
        <f t="shared" si="790"/>
        <v>0</v>
      </c>
      <c r="ABG39" s="7">
        <f t="shared" si="791"/>
        <v>0</v>
      </c>
      <c r="ABH39" s="7">
        <f t="shared" si="792"/>
        <v>0</v>
      </c>
      <c r="ABI39" s="7">
        <f t="shared" si="793"/>
        <v>0</v>
      </c>
      <c r="ABJ39" s="7">
        <f t="shared" si="794"/>
        <v>0</v>
      </c>
      <c r="ABK39" s="7">
        <f t="shared" si="795"/>
        <v>0</v>
      </c>
      <c r="ABL39" s="7">
        <f t="shared" si="796"/>
        <v>0</v>
      </c>
      <c r="ABM39" s="7">
        <f t="shared" si="797"/>
        <v>0</v>
      </c>
      <c r="ABN39" s="7">
        <f t="shared" si="798"/>
        <v>0</v>
      </c>
      <c r="ABO39" s="7">
        <f t="shared" si="799"/>
        <v>0</v>
      </c>
      <c r="ABP39" s="7">
        <f t="shared" si="800"/>
        <v>0</v>
      </c>
      <c r="ABQ39" s="7">
        <f t="shared" si="801"/>
        <v>0</v>
      </c>
      <c r="ABR39" s="7">
        <f t="shared" si="802"/>
        <v>0</v>
      </c>
      <c r="ABS39" s="7">
        <f t="shared" si="803"/>
        <v>0</v>
      </c>
      <c r="ABT39" s="7">
        <f t="shared" si="804"/>
        <v>0</v>
      </c>
      <c r="ABU39" s="7">
        <f t="shared" si="805"/>
        <v>0</v>
      </c>
      <c r="ABV39" s="7">
        <f t="shared" si="806"/>
        <v>0</v>
      </c>
      <c r="ABW39" s="7">
        <f t="shared" si="807"/>
        <v>0</v>
      </c>
      <c r="ABX39" s="7">
        <f t="shared" si="808"/>
        <v>0</v>
      </c>
      <c r="ABY39" s="7">
        <f t="shared" si="809"/>
        <v>0</v>
      </c>
      <c r="ABZ39" s="7">
        <f t="shared" si="810"/>
        <v>0</v>
      </c>
      <c r="ACA39" s="7">
        <f t="shared" si="811"/>
        <v>0</v>
      </c>
      <c r="ACB39" s="7">
        <f t="shared" si="812"/>
        <v>0</v>
      </c>
      <c r="ACC39" s="7">
        <f t="shared" si="813"/>
        <v>0</v>
      </c>
      <c r="ACD39" s="7">
        <f t="shared" si="814"/>
        <v>0</v>
      </c>
      <c r="ACE39" s="7">
        <f t="shared" si="815"/>
        <v>0</v>
      </c>
      <c r="ACF39" s="7">
        <f t="shared" si="816"/>
        <v>0</v>
      </c>
      <c r="ACG39" s="7">
        <f t="shared" si="817"/>
        <v>0</v>
      </c>
      <c r="ACH39" s="7">
        <f t="shared" si="818"/>
        <v>0</v>
      </c>
      <c r="ACI39" s="7">
        <f t="shared" si="819"/>
        <v>0</v>
      </c>
      <c r="ACJ39" s="7">
        <f t="shared" si="820"/>
        <v>0</v>
      </c>
      <c r="ACK39" s="7">
        <f t="shared" si="821"/>
        <v>0</v>
      </c>
      <c r="ACL39" s="7">
        <f t="shared" si="822"/>
        <v>0</v>
      </c>
      <c r="ACM39" s="7">
        <f t="shared" si="823"/>
        <v>0</v>
      </c>
      <c r="ACN39" s="7">
        <f t="shared" si="824"/>
        <v>0</v>
      </c>
      <c r="ACO39" s="7">
        <f t="shared" si="825"/>
        <v>0</v>
      </c>
      <c r="ACP39" s="7">
        <f t="shared" si="826"/>
        <v>0</v>
      </c>
      <c r="ACQ39" s="7">
        <f t="shared" si="827"/>
        <v>0</v>
      </c>
      <c r="ACR39" s="7">
        <f t="shared" si="828"/>
        <v>0</v>
      </c>
      <c r="ACS39" s="7">
        <f t="shared" si="829"/>
        <v>0</v>
      </c>
      <c r="ACT39" s="7">
        <f t="shared" si="830"/>
        <v>0</v>
      </c>
      <c r="ACU39" s="7">
        <f t="shared" si="831"/>
        <v>0</v>
      </c>
      <c r="ACV39" s="7">
        <f t="shared" si="832"/>
        <v>0</v>
      </c>
      <c r="ACW39" s="7">
        <f t="shared" si="833"/>
        <v>0</v>
      </c>
      <c r="ACX39" s="7">
        <f t="shared" si="834"/>
        <v>0</v>
      </c>
      <c r="ACY39" s="7">
        <f t="shared" si="835"/>
        <v>0</v>
      </c>
      <c r="ACZ39" s="7">
        <f t="shared" si="836"/>
        <v>0</v>
      </c>
      <c r="ADA39" s="7">
        <f t="shared" si="837"/>
        <v>0</v>
      </c>
      <c r="ADB39" s="7">
        <f t="shared" si="838"/>
        <v>0</v>
      </c>
      <c r="ADC39" s="7">
        <f t="shared" si="839"/>
        <v>0</v>
      </c>
      <c r="ADD39" s="7">
        <f t="shared" si="840"/>
        <v>0</v>
      </c>
      <c r="ADE39" s="7">
        <f t="shared" si="841"/>
        <v>0</v>
      </c>
      <c r="ADF39" s="7">
        <f t="shared" si="842"/>
        <v>0</v>
      </c>
      <c r="ADG39" s="7">
        <f t="shared" si="843"/>
        <v>0</v>
      </c>
      <c r="ADH39" s="7">
        <f t="shared" si="844"/>
        <v>0</v>
      </c>
      <c r="ADI39" s="7">
        <f t="shared" si="845"/>
        <v>0</v>
      </c>
      <c r="ADJ39" s="7">
        <f t="shared" si="846"/>
        <v>0</v>
      </c>
      <c r="ADK39" s="7">
        <f t="shared" si="847"/>
        <v>0</v>
      </c>
      <c r="ADL39" s="7">
        <f t="shared" si="848"/>
        <v>0</v>
      </c>
      <c r="ADM39" s="7">
        <f t="shared" si="849"/>
        <v>0</v>
      </c>
      <c r="ADN39" s="7">
        <f t="shared" si="850"/>
        <v>0</v>
      </c>
      <c r="ADO39" s="7">
        <f t="shared" si="851"/>
        <v>0</v>
      </c>
      <c r="ADP39" s="7">
        <f t="shared" si="852"/>
        <v>0</v>
      </c>
      <c r="ADQ39" s="7">
        <f t="shared" si="853"/>
        <v>0</v>
      </c>
      <c r="ADR39" s="7">
        <f t="shared" si="854"/>
        <v>0</v>
      </c>
      <c r="ADS39" s="7">
        <f t="shared" si="855"/>
        <v>0</v>
      </c>
      <c r="ADT39" s="7">
        <f t="shared" si="856"/>
        <v>0</v>
      </c>
      <c r="ADU39" s="7">
        <f t="shared" si="857"/>
        <v>0</v>
      </c>
      <c r="ADV39" s="7">
        <f t="shared" si="858"/>
        <v>0</v>
      </c>
      <c r="ADW39" s="7">
        <f t="shared" si="859"/>
        <v>0</v>
      </c>
      <c r="ADX39" s="7">
        <f t="shared" si="860"/>
        <v>0</v>
      </c>
      <c r="ADY39" s="7">
        <f t="shared" si="861"/>
        <v>0</v>
      </c>
      <c r="ADZ39" s="7">
        <f t="shared" si="862"/>
        <v>0</v>
      </c>
      <c r="AEA39" s="7">
        <f t="shared" si="863"/>
        <v>0</v>
      </c>
      <c r="AEB39" s="7">
        <f t="shared" si="864"/>
        <v>0</v>
      </c>
      <c r="AEC39" s="7">
        <f t="shared" si="865"/>
        <v>0</v>
      </c>
      <c r="AED39" s="7">
        <f t="shared" si="866"/>
        <v>0</v>
      </c>
      <c r="AEE39" s="7">
        <f t="shared" si="867"/>
        <v>0</v>
      </c>
      <c r="AEF39" s="7">
        <f t="shared" si="868"/>
        <v>0</v>
      </c>
      <c r="AEG39" s="7">
        <f t="shared" si="869"/>
        <v>0</v>
      </c>
      <c r="AEH39" s="7">
        <f t="shared" si="870"/>
        <v>0</v>
      </c>
      <c r="AEI39" s="7">
        <f t="shared" si="871"/>
        <v>0</v>
      </c>
      <c r="AEJ39" s="7">
        <f t="shared" si="872"/>
        <v>0</v>
      </c>
      <c r="AEK39" s="7">
        <f t="shared" si="873"/>
        <v>0</v>
      </c>
      <c r="AEL39" s="7">
        <f t="shared" si="874"/>
        <v>0</v>
      </c>
      <c r="AEM39" s="7">
        <f t="shared" si="875"/>
        <v>0</v>
      </c>
      <c r="AEN39" s="7">
        <f t="shared" si="876"/>
        <v>0</v>
      </c>
      <c r="AEO39" s="7">
        <f t="shared" si="877"/>
        <v>0</v>
      </c>
      <c r="AEP39" s="7">
        <f t="shared" si="878"/>
        <v>0</v>
      </c>
      <c r="AEQ39" s="7">
        <f t="shared" si="879"/>
        <v>0</v>
      </c>
      <c r="AER39" s="7">
        <f t="shared" si="880"/>
        <v>0</v>
      </c>
      <c r="AES39" s="7">
        <f t="shared" si="881"/>
        <v>0</v>
      </c>
      <c r="AET39" s="7">
        <f t="shared" si="882"/>
        <v>0</v>
      </c>
      <c r="AEU39" s="7">
        <f t="shared" si="883"/>
        <v>0</v>
      </c>
      <c r="AEV39" s="7">
        <f t="shared" si="884"/>
        <v>0</v>
      </c>
      <c r="AEW39" s="7">
        <f t="shared" si="885"/>
        <v>0</v>
      </c>
      <c r="AEX39" s="7">
        <f t="shared" si="886"/>
        <v>0</v>
      </c>
      <c r="AEY39" s="7">
        <f t="shared" si="887"/>
        <v>0</v>
      </c>
      <c r="AEZ39" s="7">
        <f t="shared" si="888"/>
        <v>0</v>
      </c>
      <c r="AFA39" s="7">
        <f t="shared" si="889"/>
        <v>0</v>
      </c>
      <c r="AFB39" s="7">
        <f t="shared" si="890"/>
        <v>0</v>
      </c>
      <c r="AFC39" s="7">
        <f t="shared" si="891"/>
        <v>0</v>
      </c>
      <c r="AFD39" s="7">
        <f t="shared" si="892"/>
        <v>0</v>
      </c>
      <c r="AFE39" s="7">
        <f t="shared" si="893"/>
        <v>0</v>
      </c>
      <c r="AFF39" s="7">
        <f t="shared" si="894"/>
        <v>0</v>
      </c>
      <c r="AFG39" s="7">
        <f t="shared" si="895"/>
        <v>0</v>
      </c>
      <c r="AFH39" s="7">
        <f t="shared" si="896"/>
        <v>0</v>
      </c>
      <c r="AFI39" s="7">
        <f t="shared" si="897"/>
        <v>0</v>
      </c>
      <c r="AFJ39" s="7">
        <f t="shared" si="898"/>
        <v>0</v>
      </c>
      <c r="AFK39" s="7">
        <f t="shared" si="899"/>
        <v>0</v>
      </c>
      <c r="AFL39" s="7">
        <f t="shared" si="900"/>
        <v>0</v>
      </c>
      <c r="AFM39" s="7">
        <f t="shared" si="901"/>
        <v>0</v>
      </c>
      <c r="AFN39" s="7">
        <f t="shared" si="902"/>
        <v>0</v>
      </c>
      <c r="AFO39" s="7">
        <f t="shared" si="903"/>
        <v>0</v>
      </c>
      <c r="AFP39" s="7">
        <f t="shared" si="904"/>
        <v>0</v>
      </c>
      <c r="AFQ39" s="7">
        <f t="shared" si="905"/>
        <v>0</v>
      </c>
      <c r="AFR39" s="7">
        <f t="shared" si="906"/>
        <v>0</v>
      </c>
      <c r="AFS39" s="7">
        <f t="shared" si="907"/>
        <v>0</v>
      </c>
      <c r="AFT39" s="7">
        <f t="shared" si="908"/>
        <v>150</v>
      </c>
      <c r="AFU39" s="7">
        <f t="shared" si="909"/>
        <v>150</v>
      </c>
      <c r="AFV39" s="7">
        <f t="shared" si="910"/>
        <v>0</v>
      </c>
      <c r="AFW39" s="7">
        <f t="shared" si="911"/>
        <v>0</v>
      </c>
      <c r="AFX39" s="7">
        <f t="shared" si="912"/>
        <v>0</v>
      </c>
      <c r="AFY39" s="7">
        <f t="shared" si="913"/>
        <v>0</v>
      </c>
      <c r="AFZ39" s="7">
        <f t="shared" si="914"/>
        <v>0</v>
      </c>
      <c r="AGA39" s="7">
        <f t="shared" si="915"/>
        <v>0</v>
      </c>
      <c r="AGB39" s="7">
        <f t="shared" si="916"/>
        <v>0</v>
      </c>
      <c r="AGC39" s="7">
        <f t="shared" si="917"/>
        <v>0</v>
      </c>
      <c r="AGD39" s="7">
        <f t="shared" si="918"/>
        <v>0</v>
      </c>
      <c r="AGE39" s="7">
        <f t="shared" si="919"/>
        <v>0</v>
      </c>
      <c r="AGF39" s="7">
        <f t="shared" si="920"/>
        <v>0</v>
      </c>
      <c r="AGG39" s="7">
        <f t="shared" si="921"/>
        <v>0</v>
      </c>
      <c r="AGH39" s="7">
        <f t="shared" si="922"/>
        <v>0</v>
      </c>
      <c r="AGI39" s="7">
        <f t="shared" si="923"/>
        <v>0</v>
      </c>
      <c r="AGJ39" s="7">
        <f t="shared" si="924"/>
        <v>0</v>
      </c>
      <c r="AGK39" s="7">
        <f t="shared" si="925"/>
        <v>0</v>
      </c>
      <c r="AGL39" s="7">
        <f t="shared" si="926"/>
        <v>0</v>
      </c>
      <c r="AGM39" s="7">
        <f t="shared" si="927"/>
        <v>20</v>
      </c>
    </row>
    <row r="40" spans="1:871" ht="53.25" customHeight="1" x14ac:dyDescent="0.25">
      <c r="A40" s="6" t="s">
        <v>136</v>
      </c>
      <c r="B40" s="26" t="s">
        <v>105</v>
      </c>
      <c r="C40" s="25" t="s">
        <v>157</v>
      </c>
      <c r="D40" s="7">
        <f t="shared" si="701"/>
        <v>684</v>
      </c>
      <c r="E40" s="27">
        <v>323</v>
      </c>
      <c r="F40" s="27"/>
      <c r="G40" s="27">
        <v>301</v>
      </c>
      <c r="H40" s="27"/>
      <c r="I40" s="27">
        <v>47</v>
      </c>
      <c r="J40" s="27"/>
      <c r="K40" s="27">
        <v>1</v>
      </c>
      <c r="L40" s="27"/>
      <c r="M40" s="27">
        <v>4</v>
      </c>
      <c r="N40" s="27"/>
      <c r="O40" s="27">
        <v>1</v>
      </c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>
        <v>2</v>
      </c>
      <c r="AU40" s="27">
        <v>2</v>
      </c>
      <c r="AV40" s="27">
        <v>0</v>
      </c>
      <c r="AW40" s="27">
        <v>2</v>
      </c>
      <c r="AX40" s="27">
        <v>1</v>
      </c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7">
        <f t="shared" si="702"/>
        <v>125</v>
      </c>
      <c r="GT40" s="16">
        <v>125</v>
      </c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>
        <v>2</v>
      </c>
      <c r="HL40" s="16">
        <v>25</v>
      </c>
      <c r="HM40" s="7">
        <f t="shared" si="703"/>
        <v>684</v>
      </c>
      <c r="HN40" s="27">
        <v>323</v>
      </c>
      <c r="HO40" s="27"/>
      <c r="HP40" s="27">
        <v>301</v>
      </c>
      <c r="HQ40" s="27"/>
      <c r="HR40" s="27">
        <v>47</v>
      </c>
      <c r="HS40" s="27"/>
      <c r="HT40" s="27">
        <v>1</v>
      </c>
      <c r="HU40" s="27"/>
      <c r="HV40" s="27">
        <v>4</v>
      </c>
      <c r="HW40" s="27"/>
      <c r="HX40" s="27">
        <v>1</v>
      </c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  <c r="IW40" s="27"/>
      <c r="IX40" s="27"/>
      <c r="IY40" s="27"/>
      <c r="IZ40" s="27"/>
      <c r="JA40" s="27"/>
      <c r="JB40" s="27"/>
      <c r="JC40" s="27">
        <v>2</v>
      </c>
      <c r="JD40" s="27">
        <v>2</v>
      </c>
      <c r="JE40" s="27"/>
      <c r="JF40" s="27">
        <v>2</v>
      </c>
      <c r="JG40" s="27">
        <v>1</v>
      </c>
      <c r="JH40" s="27"/>
      <c r="JI40" s="27"/>
      <c r="JJ40" s="27"/>
      <c r="JK40" s="27"/>
      <c r="JL40" s="27"/>
      <c r="JM40" s="27"/>
      <c r="JN40" s="27"/>
      <c r="JO40" s="27"/>
      <c r="JP40" s="27"/>
      <c r="JQ40" s="27"/>
      <c r="JR40" s="27"/>
      <c r="JS40" s="27"/>
      <c r="JT40" s="27"/>
      <c r="JU40" s="27" t="s">
        <v>167</v>
      </c>
      <c r="JV40" s="16"/>
      <c r="JW40" s="16"/>
      <c r="JX40" s="16"/>
      <c r="JY40" s="16"/>
      <c r="JZ40" s="16"/>
      <c r="KA40" s="16"/>
      <c r="KB40" s="16"/>
      <c r="KC40" s="16"/>
      <c r="KD40" s="16"/>
      <c r="KE40" s="16"/>
      <c r="KF40" s="16"/>
      <c r="KG40" s="16"/>
      <c r="KH40" s="16"/>
      <c r="KI40" s="16"/>
      <c r="KJ40" s="16"/>
      <c r="KK40" s="16"/>
      <c r="KL40" s="16"/>
      <c r="KM40" s="16"/>
      <c r="KN40" s="16"/>
      <c r="KO40" s="16"/>
      <c r="KP40" s="16"/>
      <c r="KQ40" s="16"/>
      <c r="KR40" s="16"/>
      <c r="KS40" s="16"/>
      <c r="KT40" s="16"/>
      <c r="KU40" s="16"/>
      <c r="KV40" s="16"/>
      <c r="KW40" s="16"/>
      <c r="KX40" s="16"/>
      <c r="KY40" s="16"/>
      <c r="KZ40" s="16"/>
      <c r="LA40" s="16"/>
      <c r="LB40" s="16"/>
      <c r="LC40" s="16"/>
      <c r="LD40" s="16"/>
      <c r="LE40" s="16"/>
      <c r="LF40" s="16"/>
      <c r="LG40" s="16"/>
      <c r="LH40" s="16"/>
      <c r="LI40" s="16"/>
      <c r="LJ40" s="16"/>
      <c r="LK40" s="16"/>
      <c r="LL40" s="16"/>
      <c r="LM40" s="16"/>
      <c r="LN40" s="16"/>
      <c r="LO40" s="16"/>
      <c r="LP40" s="16"/>
      <c r="LQ40" s="16"/>
      <c r="LR40" s="16"/>
      <c r="LS40" s="16"/>
      <c r="LT40" s="16"/>
      <c r="LU40" s="16"/>
      <c r="LV40" s="16"/>
      <c r="LW40" s="16"/>
      <c r="LX40" s="16"/>
      <c r="LY40" s="16"/>
      <c r="LZ40" s="16"/>
      <c r="MA40" s="16"/>
      <c r="MB40" s="16"/>
      <c r="MC40" s="16"/>
      <c r="MD40" s="16"/>
      <c r="ME40" s="16"/>
      <c r="MF40" s="16"/>
      <c r="MG40" s="16"/>
      <c r="MH40" s="16"/>
      <c r="MI40" s="16"/>
      <c r="MJ40" s="16"/>
      <c r="MK40" s="16"/>
      <c r="ML40" s="16"/>
      <c r="MM40" s="16"/>
      <c r="MN40" s="16"/>
      <c r="MO40" s="16"/>
      <c r="MP40" s="16"/>
      <c r="MQ40" s="16"/>
      <c r="MR40" s="16"/>
      <c r="MS40" s="16"/>
      <c r="MT40" s="16"/>
      <c r="MU40" s="16"/>
      <c r="MV40" s="16"/>
      <c r="MW40" s="16"/>
      <c r="MX40" s="16"/>
      <c r="MY40" s="16"/>
      <c r="MZ40" s="16"/>
      <c r="NA40" s="16"/>
      <c r="NB40" s="16"/>
      <c r="NC40" s="16"/>
      <c r="ND40" s="16"/>
      <c r="NE40" s="16"/>
      <c r="NF40" s="16"/>
      <c r="NG40" s="16"/>
      <c r="NH40" s="16"/>
      <c r="NI40" s="16"/>
      <c r="NJ40" s="16"/>
      <c r="NK40" s="16"/>
      <c r="NL40" s="16"/>
      <c r="NM40" s="16"/>
      <c r="NN40" s="16"/>
      <c r="NO40" s="16"/>
      <c r="NP40" s="16"/>
      <c r="NQ40" s="16"/>
      <c r="NR40" s="16"/>
      <c r="NS40" s="16"/>
      <c r="NT40" s="16"/>
      <c r="NU40" s="16"/>
      <c r="NV40" s="16"/>
      <c r="NW40" s="16"/>
      <c r="NX40" s="16"/>
      <c r="NY40" s="16"/>
      <c r="NZ40" s="16"/>
      <c r="OA40" s="16"/>
      <c r="OB40" s="16"/>
      <c r="OC40" s="16"/>
      <c r="OD40" s="16"/>
      <c r="OE40" s="16"/>
      <c r="OF40" s="16"/>
      <c r="OG40" s="16"/>
      <c r="OH40" s="16"/>
      <c r="OI40" s="16"/>
      <c r="OJ40" s="16"/>
      <c r="OK40" s="16"/>
      <c r="OL40" s="16"/>
      <c r="OM40" s="16"/>
      <c r="ON40" s="16"/>
      <c r="OO40" s="16"/>
      <c r="OP40" s="16"/>
      <c r="OQ40" s="16"/>
      <c r="OR40" s="16"/>
      <c r="OS40" s="16"/>
      <c r="OT40" s="16"/>
      <c r="OU40" s="16"/>
      <c r="OV40" s="16"/>
      <c r="OW40" s="16"/>
      <c r="OX40" s="16"/>
      <c r="OY40" s="16"/>
      <c r="OZ40" s="16"/>
      <c r="PA40" s="16"/>
      <c r="PB40" s="7">
        <f t="shared" si="704"/>
        <v>125</v>
      </c>
      <c r="PC40" s="16">
        <v>125</v>
      </c>
      <c r="PD40" s="16"/>
      <c r="PE40" s="16"/>
      <c r="PF40" s="16"/>
      <c r="PG40" s="16"/>
      <c r="PH40" s="16"/>
      <c r="PI40" s="16"/>
      <c r="PJ40" s="16"/>
      <c r="PK40" s="16"/>
      <c r="PL40" s="16"/>
      <c r="PM40" s="16"/>
      <c r="PN40" s="16"/>
      <c r="PO40" s="16"/>
      <c r="PP40" s="16"/>
      <c r="PQ40" s="16"/>
      <c r="PR40" s="16"/>
      <c r="PS40" s="16"/>
      <c r="PT40" s="16">
        <v>2</v>
      </c>
      <c r="PU40" s="16">
        <v>25</v>
      </c>
      <c r="PV40" s="7">
        <f t="shared" si="705"/>
        <v>720</v>
      </c>
      <c r="PW40" s="27">
        <v>317</v>
      </c>
      <c r="PX40" s="27"/>
      <c r="PY40" s="27">
        <v>337</v>
      </c>
      <c r="PZ40" s="27"/>
      <c r="QA40" s="27">
        <v>49</v>
      </c>
      <c r="QB40" s="27"/>
      <c r="QC40" s="27">
        <v>1</v>
      </c>
      <c r="QD40" s="27"/>
      <c r="QE40" s="27">
        <v>4</v>
      </c>
      <c r="QF40" s="27"/>
      <c r="QG40" s="27">
        <v>1</v>
      </c>
      <c r="QH40" s="27"/>
      <c r="QI40" s="27"/>
      <c r="QJ40" s="27"/>
      <c r="QK40" s="27"/>
      <c r="QL40" s="27"/>
      <c r="QM40" s="27"/>
      <c r="QN40" s="27"/>
      <c r="QO40" s="27"/>
      <c r="QP40" s="27"/>
      <c r="QQ40" s="27"/>
      <c r="QR40" s="27"/>
      <c r="QS40" s="27"/>
      <c r="QT40" s="27"/>
      <c r="QU40" s="27"/>
      <c r="QV40" s="27"/>
      <c r="QW40" s="27"/>
      <c r="QX40" s="27"/>
      <c r="QY40" s="27"/>
      <c r="QZ40" s="27"/>
      <c r="RA40" s="27"/>
      <c r="RB40" s="27"/>
      <c r="RC40" s="27"/>
      <c r="RD40" s="27"/>
      <c r="RE40" s="27"/>
      <c r="RF40" s="27"/>
      <c r="RG40" s="27"/>
      <c r="RH40" s="27"/>
      <c r="RI40" s="27"/>
      <c r="RJ40" s="27"/>
      <c r="RK40" s="27"/>
      <c r="RL40" s="27">
        <v>2</v>
      </c>
      <c r="RM40" s="27">
        <v>1</v>
      </c>
      <c r="RN40" s="27"/>
      <c r="RO40" s="27">
        <v>3</v>
      </c>
      <c r="RP40" s="27">
        <v>5</v>
      </c>
      <c r="RQ40" s="27"/>
      <c r="RR40" s="27"/>
      <c r="RS40" s="27"/>
      <c r="RT40" s="27"/>
      <c r="RU40" s="27"/>
      <c r="RV40" s="27"/>
      <c r="RW40" s="27"/>
      <c r="RX40" s="27"/>
      <c r="RY40" s="27"/>
      <c r="RZ40" s="27"/>
      <c r="SA40" s="27"/>
      <c r="SB40" s="27"/>
      <c r="SC40" s="27"/>
      <c r="SD40" s="27"/>
      <c r="SE40" s="16"/>
      <c r="SF40" s="16"/>
      <c r="SG40" s="16"/>
      <c r="SH40" s="16"/>
      <c r="SI40" s="16"/>
      <c r="SJ40" s="16"/>
      <c r="SK40" s="16"/>
      <c r="SL40" s="16"/>
      <c r="SM40" s="16"/>
      <c r="SN40" s="16"/>
      <c r="SO40" s="16"/>
      <c r="SP40" s="16"/>
      <c r="SQ40" s="16"/>
      <c r="SR40" s="16"/>
      <c r="SS40" s="16"/>
      <c r="ST40" s="16"/>
      <c r="SU40" s="16"/>
      <c r="SV40" s="16"/>
      <c r="SW40" s="16"/>
      <c r="SX40" s="16"/>
      <c r="SY40" s="16"/>
      <c r="SZ40" s="16"/>
      <c r="TA40" s="16"/>
      <c r="TB40" s="16"/>
      <c r="TC40" s="16"/>
      <c r="TD40" s="16"/>
      <c r="TE40" s="16"/>
      <c r="TF40" s="16"/>
      <c r="TG40" s="16"/>
      <c r="TH40" s="16"/>
      <c r="TI40" s="16"/>
      <c r="TJ40" s="16"/>
      <c r="TK40" s="16"/>
      <c r="TL40" s="16"/>
      <c r="TM40" s="16"/>
      <c r="TN40" s="16"/>
      <c r="TO40" s="16"/>
      <c r="TP40" s="16"/>
      <c r="TQ40" s="16"/>
      <c r="TR40" s="16"/>
      <c r="TS40" s="16"/>
      <c r="TT40" s="16"/>
      <c r="TU40" s="16"/>
      <c r="TV40" s="16"/>
      <c r="TW40" s="16"/>
      <c r="TX40" s="16"/>
      <c r="TY40" s="16"/>
      <c r="TZ40" s="16"/>
      <c r="UA40" s="16"/>
      <c r="UB40" s="16"/>
      <c r="UC40" s="16"/>
      <c r="UD40" s="16"/>
      <c r="UE40" s="16"/>
      <c r="UF40" s="16"/>
      <c r="UG40" s="16"/>
      <c r="UH40" s="16"/>
      <c r="UI40" s="16"/>
      <c r="UJ40" s="16"/>
      <c r="UK40" s="16"/>
      <c r="UL40" s="16"/>
      <c r="UM40" s="16"/>
      <c r="UN40" s="16"/>
      <c r="UO40" s="16"/>
      <c r="UP40" s="16"/>
      <c r="UQ40" s="16"/>
      <c r="UR40" s="16"/>
      <c r="US40" s="16"/>
      <c r="UT40" s="16"/>
      <c r="UU40" s="16"/>
      <c r="UV40" s="16"/>
      <c r="UW40" s="16"/>
      <c r="UX40" s="16"/>
      <c r="UY40" s="16"/>
      <c r="UZ40" s="16"/>
      <c r="VA40" s="16"/>
      <c r="VB40" s="16"/>
      <c r="VC40" s="16"/>
      <c r="VD40" s="16"/>
      <c r="VE40" s="16"/>
      <c r="VF40" s="16"/>
      <c r="VG40" s="16"/>
      <c r="VH40" s="16"/>
      <c r="VI40" s="16"/>
      <c r="VJ40" s="16"/>
      <c r="VK40" s="16"/>
      <c r="VL40" s="16"/>
      <c r="VM40" s="16"/>
      <c r="VN40" s="16"/>
      <c r="VO40" s="16"/>
      <c r="VP40" s="16"/>
      <c r="VQ40" s="16"/>
      <c r="VR40" s="16"/>
      <c r="VS40" s="16"/>
      <c r="VT40" s="16"/>
      <c r="VU40" s="16"/>
      <c r="VV40" s="16"/>
      <c r="VW40" s="16"/>
      <c r="VX40" s="16"/>
      <c r="VY40" s="16"/>
      <c r="VZ40" s="16"/>
      <c r="WA40" s="16"/>
      <c r="WB40" s="16"/>
      <c r="WC40" s="16"/>
      <c r="WD40" s="16"/>
      <c r="WE40" s="16"/>
      <c r="WF40" s="16"/>
      <c r="WG40" s="16"/>
      <c r="WH40" s="16"/>
      <c r="WI40" s="16"/>
      <c r="WJ40" s="16"/>
      <c r="WK40" s="16"/>
      <c r="WL40" s="16"/>
      <c r="WM40" s="16"/>
      <c r="WN40" s="16"/>
      <c r="WO40" s="16"/>
      <c r="WP40" s="16"/>
      <c r="WQ40" s="16"/>
      <c r="WR40" s="16"/>
      <c r="WS40" s="16"/>
      <c r="WT40" s="16"/>
      <c r="WU40" s="16"/>
      <c r="WV40" s="16"/>
      <c r="WW40" s="16"/>
      <c r="WX40" s="16"/>
      <c r="WY40" s="16"/>
      <c r="WZ40" s="16"/>
      <c r="XA40" s="16"/>
      <c r="XB40" s="16"/>
      <c r="XC40" s="16"/>
      <c r="XD40" s="16"/>
      <c r="XE40" s="16"/>
      <c r="XF40" s="16"/>
      <c r="XG40" s="16"/>
      <c r="XH40" s="16"/>
      <c r="XI40" s="16"/>
      <c r="XJ40" s="16"/>
      <c r="XK40" s="7">
        <f t="shared" si="706"/>
        <v>25</v>
      </c>
      <c r="XL40" s="16">
        <v>25</v>
      </c>
      <c r="XM40" s="16"/>
      <c r="XN40" s="16"/>
      <c r="XO40" s="16"/>
      <c r="XP40" s="16"/>
      <c r="XQ40" s="16"/>
      <c r="XR40" s="16"/>
      <c r="XS40" s="16"/>
      <c r="XT40" s="16"/>
      <c r="XU40" s="16"/>
      <c r="XV40" s="16"/>
      <c r="XW40" s="16"/>
      <c r="XX40" s="16"/>
      <c r="XY40" s="16"/>
      <c r="XZ40" s="16"/>
      <c r="YA40" s="16"/>
      <c r="YB40" s="16"/>
      <c r="YC40" s="16">
        <v>2</v>
      </c>
      <c r="YD40" s="16">
        <v>25</v>
      </c>
      <c r="YE40" s="7" t="e">
        <f t="shared" si="711"/>
        <v>#VALUE!</v>
      </c>
      <c r="YF40" s="7">
        <f t="shared" si="712"/>
        <v>321</v>
      </c>
      <c r="YG40" s="7">
        <f t="shared" si="713"/>
        <v>0</v>
      </c>
      <c r="YH40" s="7">
        <f t="shared" si="714"/>
        <v>313</v>
      </c>
      <c r="YI40" s="7">
        <f t="shared" si="715"/>
        <v>0</v>
      </c>
      <c r="YJ40" s="7">
        <f t="shared" si="716"/>
        <v>47.7</v>
      </c>
      <c r="YK40" s="7">
        <f t="shared" si="717"/>
        <v>0</v>
      </c>
      <c r="YL40" s="7">
        <f t="shared" si="718"/>
        <v>1</v>
      </c>
      <c r="YM40" s="7">
        <f t="shared" si="719"/>
        <v>0</v>
      </c>
      <c r="YN40" s="7">
        <f t="shared" si="720"/>
        <v>4</v>
      </c>
      <c r="YO40" s="7">
        <f t="shared" si="721"/>
        <v>0</v>
      </c>
      <c r="YP40" s="7">
        <f t="shared" si="722"/>
        <v>1</v>
      </c>
      <c r="YQ40" s="7">
        <f t="shared" si="723"/>
        <v>0</v>
      </c>
      <c r="YR40" s="7">
        <f t="shared" si="724"/>
        <v>0</v>
      </c>
      <c r="YS40" s="7">
        <f t="shared" si="725"/>
        <v>0</v>
      </c>
      <c r="YT40" s="7">
        <f t="shared" si="726"/>
        <v>0</v>
      </c>
      <c r="YU40" s="7">
        <f t="shared" si="727"/>
        <v>0</v>
      </c>
      <c r="YV40" s="7">
        <f t="shared" si="728"/>
        <v>0</v>
      </c>
      <c r="YW40" s="7">
        <f t="shared" si="729"/>
        <v>0</v>
      </c>
      <c r="YX40" s="7">
        <f t="shared" si="730"/>
        <v>0</v>
      </c>
      <c r="YY40" s="7">
        <f t="shared" si="731"/>
        <v>0</v>
      </c>
      <c r="YZ40" s="7">
        <f t="shared" si="732"/>
        <v>0</v>
      </c>
      <c r="ZA40" s="7">
        <f t="shared" si="733"/>
        <v>0</v>
      </c>
      <c r="ZB40" s="7">
        <f t="shared" si="734"/>
        <v>0</v>
      </c>
      <c r="ZC40" s="7">
        <f t="shared" si="735"/>
        <v>0</v>
      </c>
      <c r="ZD40" s="7">
        <f t="shared" si="736"/>
        <v>0</v>
      </c>
      <c r="ZE40" s="7">
        <f t="shared" si="737"/>
        <v>0</v>
      </c>
      <c r="ZF40" s="7">
        <f t="shared" si="738"/>
        <v>0</v>
      </c>
      <c r="ZG40" s="7">
        <f t="shared" si="739"/>
        <v>0</v>
      </c>
      <c r="ZH40" s="7">
        <f t="shared" si="740"/>
        <v>0</v>
      </c>
      <c r="ZI40" s="7">
        <f t="shared" si="741"/>
        <v>0</v>
      </c>
      <c r="ZJ40" s="7">
        <f t="shared" si="742"/>
        <v>0</v>
      </c>
      <c r="ZK40" s="7">
        <f t="shared" si="743"/>
        <v>0</v>
      </c>
      <c r="ZL40" s="7">
        <f t="shared" si="744"/>
        <v>0</v>
      </c>
      <c r="ZM40" s="7">
        <f t="shared" si="745"/>
        <v>0</v>
      </c>
      <c r="ZN40" s="7">
        <f t="shared" si="746"/>
        <v>0</v>
      </c>
      <c r="ZO40" s="7">
        <f t="shared" si="747"/>
        <v>0</v>
      </c>
      <c r="ZP40" s="7">
        <f t="shared" si="748"/>
        <v>0</v>
      </c>
      <c r="ZQ40" s="7">
        <f t="shared" si="749"/>
        <v>0</v>
      </c>
      <c r="ZR40" s="7">
        <f t="shared" si="750"/>
        <v>0</v>
      </c>
      <c r="ZS40" s="7">
        <f t="shared" si="751"/>
        <v>0</v>
      </c>
      <c r="ZT40" s="7">
        <f t="shared" si="752"/>
        <v>0</v>
      </c>
      <c r="ZU40" s="7">
        <f t="shared" si="753"/>
        <v>2</v>
      </c>
      <c r="ZV40" s="7">
        <f t="shared" si="754"/>
        <v>1.7</v>
      </c>
      <c r="ZW40" s="7">
        <f t="shared" si="755"/>
        <v>0</v>
      </c>
      <c r="ZX40" s="7">
        <f t="shared" si="756"/>
        <v>2.2999999999999998</v>
      </c>
      <c r="ZY40" s="7">
        <f t="shared" si="757"/>
        <v>2.2999999999999998</v>
      </c>
      <c r="ZZ40" s="7">
        <f t="shared" si="758"/>
        <v>0</v>
      </c>
      <c r="AAA40" s="7">
        <f t="shared" si="759"/>
        <v>0</v>
      </c>
      <c r="AAB40" s="7">
        <f t="shared" si="760"/>
        <v>0</v>
      </c>
      <c r="AAC40" s="7">
        <f t="shared" si="761"/>
        <v>0</v>
      </c>
      <c r="AAD40" s="7">
        <f t="shared" si="762"/>
        <v>0</v>
      </c>
      <c r="AAE40" s="7">
        <f t="shared" si="763"/>
        <v>0</v>
      </c>
      <c r="AAF40" s="7">
        <f t="shared" si="764"/>
        <v>0</v>
      </c>
      <c r="AAG40" s="7">
        <f t="shared" si="765"/>
        <v>0</v>
      </c>
      <c r="AAH40" s="7">
        <f t="shared" si="766"/>
        <v>0</v>
      </c>
      <c r="AAI40" s="7">
        <f t="shared" si="767"/>
        <v>0</v>
      </c>
      <c r="AAJ40" s="7">
        <f t="shared" si="768"/>
        <v>0</v>
      </c>
      <c r="AAK40" s="7">
        <f t="shared" si="769"/>
        <v>0</v>
      </c>
      <c r="AAL40" s="7">
        <f t="shared" si="770"/>
        <v>0</v>
      </c>
      <c r="AAM40" s="7" t="e">
        <f t="shared" si="771"/>
        <v>#VALUE!</v>
      </c>
      <c r="AAN40" s="7">
        <f t="shared" si="772"/>
        <v>0</v>
      </c>
      <c r="AAO40" s="7">
        <f t="shared" si="773"/>
        <v>0</v>
      </c>
      <c r="AAP40" s="7">
        <f t="shared" si="774"/>
        <v>0</v>
      </c>
      <c r="AAQ40" s="7">
        <f t="shared" si="775"/>
        <v>0</v>
      </c>
      <c r="AAR40" s="7">
        <f t="shared" si="776"/>
        <v>0</v>
      </c>
      <c r="AAS40" s="7">
        <f t="shared" si="777"/>
        <v>0</v>
      </c>
      <c r="AAT40" s="7">
        <f t="shared" si="778"/>
        <v>0</v>
      </c>
      <c r="AAU40" s="7">
        <f t="shared" si="779"/>
        <v>0</v>
      </c>
      <c r="AAV40" s="7">
        <f t="shared" si="780"/>
        <v>0</v>
      </c>
      <c r="AAW40" s="7">
        <f t="shared" si="781"/>
        <v>0</v>
      </c>
      <c r="AAX40" s="7">
        <f t="shared" si="782"/>
        <v>0</v>
      </c>
      <c r="AAY40" s="7">
        <f t="shared" si="783"/>
        <v>0</v>
      </c>
      <c r="AAZ40" s="7">
        <f t="shared" si="784"/>
        <v>0</v>
      </c>
      <c r="ABA40" s="7">
        <f t="shared" si="785"/>
        <v>0</v>
      </c>
      <c r="ABB40" s="7">
        <f t="shared" si="786"/>
        <v>0</v>
      </c>
      <c r="ABC40" s="7">
        <f t="shared" si="787"/>
        <v>0</v>
      </c>
      <c r="ABD40" s="7">
        <f t="shared" si="788"/>
        <v>0</v>
      </c>
      <c r="ABE40" s="7">
        <f t="shared" si="789"/>
        <v>0</v>
      </c>
      <c r="ABF40" s="7">
        <f t="shared" si="790"/>
        <v>0</v>
      </c>
      <c r="ABG40" s="7">
        <f t="shared" si="791"/>
        <v>0</v>
      </c>
      <c r="ABH40" s="7">
        <f t="shared" si="792"/>
        <v>0</v>
      </c>
      <c r="ABI40" s="7">
        <f t="shared" si="793"/>
        <v>0</v>
      </c>
      <c r="ABJ40" s="7">
        <f t="shared" si="794"/>
        <v>0</v>
      </c>
      <c r="ABK40" s="7">
        <f t="shared" si="795"/>
        <v>0</v>
      </c>
      <c r="ABL40" s="7">
        <f t="shared" si="796"/>
        <v>0</v>
      </c>
      <c r="ABM40" s="7">
        <f t="shared" si="797"/>
        <v>0</v>
      </c>
      <c r="ABN40" s="7">
        <f t="shared" si="798"/>
        <v>0</v>
      </c>
      <c r="ABO40" s="7">
        <f t="shared" si="799"/>
        <v>0</v>
      </c>
      <c r="ABP40" s="7">
        <f t="shared" si="800"/>
        <v>0</v>
      </c>
      <c r="ABQ40" s="7">
        <f t="shared" si="801"/>
        <v>0</v>
      </c>
      <c r="ABR40" s="7">
        <f t="shared" si="802"/>
        <v>0</v>
      </c>
      <c r="ABS40" s="7">
        <f t="shared" si="803"/>
        <v>0</v>
      </c>
      <c r="ABT40" s="7">
        <f t="shared" si="804"/>
        <v>0</v>
      </c>
      <c r="ABU40" s="7">
        <f t="shared" si="805"/>
        <v>0</v>
      </c>
      <c r="ABV40" s="7">
        <f t="shared" si="806"/>
        <v>0</v>
      </c>
      <c r="ABW40" s="7">
        <f t="shared" si="807"/>
        <v>0</v>
      </c>
      <c r="ABX40" s="7">
        <f t="shared" si="808"/>
        <v>0</v>
      </c>
      <c r="ABY40" s="7">
        <f t="shared" si="809"/>
        <v>0</v>
      </c>
      <c r="ABZ40" s="7">
        <f t="shared" si="810"/>
        <v>0</v>
      </c>
      <c r="ACA40" s="7">
        <f t="shared" si="811"/>
        <v>0</v>
      </c>
      <c r="ACB40" s="7">
        <f t="shared" si="812"/>
        <v>0</v>
      </c>
      <c r="ACC40" s="7">
        <f t="shared" si="813"/>
        <v>0</v>
      </c>
      <c r="ACD40" s="7">
        <f t="shared" si="814"/>
        <v>0</v>
      </c>
      <c r="ACE40" s="7">
        <f t="shared" si="815"/>
        <v>0</v>
      </c>
      <c r="ACF40" s="7">
        <f t="shared" si="816"/>
        <v>0</v>
      </c>
      <c r="ACG40" s="7">
        <f t="shared" si="817"/>
        <v>0</v>
      </c>
      <c r="ACH40" s="7">
        <f t="shared" si="818"/>
        <v>0</v>
      </c>
      <c r="ACI40" s="7">
        <f t="shared" si="819"/>
        <v>0</v>
      </c>
      <c r="ACJ40" s="7">
        <f t="shared" si="820"/>
        <v>0</v>
      </c>
      <c r="ACK40" s="7">
        <f t="shared" si="821"/>
        <v>0</v>
      </c>
      <c r="ACL40" s="7">
        <f t="shared" si="822"/>
        <v>0</v>
      </c>
      <c r="ACM40" s="7">
        <f t="shared" si="823"/>
        <v>0</v>
      </c>
      <c r="ACN40" s="7">
        <f t="shared" si="824"/>
        <v>0</v>
      </c>
      <c r="ACO40" s="7">
        <f t="shared" si="825"/>
        <v>0</v>
      </c>
      <c r="ACP40" s="7">
        <f t="shared" si="826"/>
        <v>0</v>
      </c>
      <c r="ACQ40" s="7">
        <f t="shared" si="827"/>
        <v>0</v>
      </c>
      <c r="ACR40" s="7">
        <f t="shared" si="828"/>
        <v>0</v>
      </c>
      <c r="ACS40" s="7">
        <f t="shared" si="829"/>
        <v>0</v>
      </c>
      <c r="ACT40" s="7">
        <f t="shared" si="830"/>
        <v>0</v>
      </c>
      <c r="ACU40" s="7">
        <f t="shared" si="831"/>
        <v>0</v>
      </c>
      <c r="ACV40" s="7">
        <f t="shared" si="832"/>
        <v>0</v>
      </c>
      <c r="ACW40" s="7">
        <f t="shared" si="833"/>
        <v>0</v>
      </c>
      <c r="ACX40" s="7">
        <f t="shared" si="834"/>
        <v>0</v>
      </c>
      <c r="ACY40" s="7">
        <f t="shared" si="835"/>
        <v>0</v>
      </c>
      <c r="ACZ40" s="7">
        <f t="shared" si="836"/>
        <v>0</v>
      </c>
      <c r="ADA40" s="7">
        <f t="shared" si="837"/>
        <v>0</v>
      </c>
      <c r="ADB40" s="7">
        <f t="shared" si="838"/>
        <v>0</v>
      </c>
      <c r="ADC40" s="7">
        <f t="shared" si="839"/>
        <v>0</v>
      </c>
      <c r="ADD40" s="7">
        <f t="shared" si="840"/>
        <v>0</v>
      </c>
      <c r="ADE40" s="7">
        <f t="shared" si="841"/>
        <v>0</v>
      </c>
      <c r="ADF40" s="7">
        <f t="shared" si="842"/>
        <v>0</v>
      </c>
      <c r="ADG40" s="7">
        <f t="shared" si="843"/>
        <v>0</v>
      </c>
      <c r="ADH40" s="7">
        <f t="shared" si="844"/>
        <v>0</v>
      </c>
      <c r="ADI40" s="7">
        <f t="shared" si="845"/>
        <v>0</v>
      </c>
      <c r="ADJ40" s="7">
        <f t="shared" si="846"/>
        <v>0</v>
      </c>
      <c r="ADK40" s="7">
        <f t="shared" si="847"/>
        <v>0</v>
      </c>
      <c r="ADL40" s="7">
        <f t="shared" si="848"/>
        <v>0</v>
      </c>
      <c r="ADM40" s="7">
        <f t="shared" si="849"/>
        <v>0</v>
      </c>
      <c r="ADN40" s="7">
        <f t="shared" si="850"/>
        <v>0</v>
      </c>
      <c r="ADO40" s="7">
        <f t="shared" si="851"/>
        <v>0</v>
      </c>
      <c r="ADP40" s="7">
        <f t="shared" si="852"/>
        <v>0</v>
      </c>
      <c r="ADQ40" s="7">
        <f t="shared" si="853"/>
        <v>0</v>
      </c>
      <c r="ADR40" s="7">
        <f t="shared" si="854"/>
        <v>0</v>
      </c>
      <c r="ADS40" s="7">
        <f t="shared" si="855"/>
        <v>0</v>
      </c>
      <c r="ADT40" s="7">
        <f t="shared" si="856"/>
        <v>0</v>
      </c>
      <c r="ADU40" s="7">
        <f t="shared" si="857"/>
        <v>0</v>
      </c>
      <c r="ADV40" s="7">
        <f t="shared" si="858"/>
        <v>0</v>
      </c>
      <c r="ADW40" s="7">
        <f t="shared" si="859"/>
        <v>0</v>
      </c>
      <c r="ADX40" s="7">
        <f t="shared" si="860"/>
        <v>0</v>
      </c>
      <c r="ADY40" s="7">
        <f t="shared" si="861"/>
        <v>0</v>
      </c>
      <c r="ADZ40" s="7">
        <f t="shared" si="862"/>
        <v>0</v>
      </c>
      <c r="AEA40" s="7">
        <f t="shared" si="863"/>
        <v>0</v>
      </c>
      <c r="AEB40" s="7">
        <f t="shared" si="864"/>
        <v>0</v>
      </c>
      <c r="AEC40" s="7">
        <f t="shared" si="865"/>
        <v>0</v>
      </c>
      <c r="AED40" s="7">
        <f t="shared" si="866"/>
        <v>0</v>
      </c>
      <c r="AEE40" s="7">
        <f t="shared" si="867"/>
        <v>0</v>
      </c>
      <c r="AEF40" s="7">
        <f t="shared" si="868"/>
        <v>0</v>
      </c>
      <c r="AEG40" s="7">
        <f t="shared" si="869"/>
        <v>0</v>
      </c>
      <c r="AEH40" s="7">
        <f t="shared" si="870"/>
        <v>0</v>
      </c>
      <c r="AEI40" s="7">
        <f t="shared" si="871"/>
        <v>0</v>
      </c>
      <c r="AEJ40" s="7">
        <f t="shared" si="872"/>
        <v>0</v>
      </c>
      <c r="AEK40" s="7">
        <f t="shared" si="873"/>
        <v>0</v>
      </c>
      <c r="AEL40" s="7">
        <f t="shared" si="874"/>
        <v>0</v>
      </c>
      <c r="AEM40" s="7">
        <f t="shared" si="875"/>
        <v>0</v>
      </c>
      <c r="AEN40" s="7">
        <f t="shared" si="876"/>
        <v>0</v>
      </c>
      <c r="AEO40" s="7">
        <f t="shared" si="877"/>
        <v>0</v>
      </c>
      <c r="AEP40" s="7">
        <f t="shared" si="878"/>
        <v>0</v>
      </c>
      <c r="AEQ40" s="7">
        <f t="shared" si="879"/>
        <v>0</v>
      </c>
      <c r="AER40" s="7">
        <f t="shared" si="880"/>
        <v>0</v>
      </c>
      <c r="AES40" s="7">
        <f t="shared" si="881"/>
        <v>0</v>
      </c>
      <c r="AET40" s="7">
        <f t="shared" si="882"/>
        <v>0</v>
      </c>
      <c r="AEU40" s="7">
        <f t="shared" si="883"/>
        <v>0</v>
      </c>
      <c r="AEV40" s="7">
        <f t="shared" si="884"/>
        <v>0</v>
      </c>
      <c r="AEW40" s="7">
        <f t="shared" si="885"/>
        <v>0</v>
      </c>
      <c r="AEX40" s="7">
        <f t="shared" si="886"/>
        <v>0</v>
      </c>
      <c r="AEY40" s="7">
        <f t="shared" si="887"/>
        <v>0</v>
      </c>
      <c r="AEZ40" s="7">
        <f t="shared" si="888"/>
        <v>0</v>
      </c>
      <c r="AFA40" s="7">
        <f t="shared" si="889"/>
        <v>0</v>
      </c>
      <c r="AFB40" s="7">
        <f t="shared" si="890"/>
        <v>0</v>
      </c>
      <c r="AFC40" s="7">
        <f t="shared" si="891"/>
        <v>0</v>
      </c>
      <c r="AFD40" s="7">
        <f t="shared" si="892"/>
        <v>0</v>
      </c>
      <c r="AFE40" s="7">
        <f t="shared" si="893"/>
        <v>0</v>
      </c>
      <c r="AFF40" s="7">
        <f t="shared" si="894"/>
        <v>0</v>
      </c>
      <c r="AFG40" s="7">
        <f t="shared" si="895"/>
        <v>0</v>
      </c>
      <c r="AFH40" s="7">
        <f t="shared" si="896"/>
        <v>0</v>
      </c>
      <c r="AFI40" s="7">
        <f t="shared" si="897"/>
        <v>0</v>
      </c>
      <c r="AFJ40" s="7">
        <f t="shared" si="898"/>
        <v>0</v>
      </c>
      <c r="AFK40" s="7">
        <f t="shared" si="899"/>
        <v>0</v>
      </c>
      <c r="AFL40" s="7">
        <f t="shared" si="900"/>
        <v>0</v>
      </c>
      <c r="AFM40" s="7">
        <f t="shared" si="901"/>
        <v>0</v>
      </c>
      <c r="AFN40" s="7">
        <f t="shared" si="902"/>
        <v>0</v>
      </c>
      <c r="AFO40" s="7">
        <f t="shared" si="903"/>
        <v>0</v>
      </c>
      <c r="AFP40" s="7">
        <f t="shared" si="904"/>
        <v>0</v>
      </c>
      <c r="AFQ40" s="7">
        <f t="shared" si="905"/>
        <v>0</v>
      </c>
      <c r="AFR40" s="7">
        <f t="shared" si="906"/>
        <v>0</v>
      </c>
      <c r="AFS40" s="7">
        <f t="shared" si="907"/>
        <v>0</v>
      </c>
      <c r="AFT40" s="7">
        <f t="shared" si="908"/>
        <v>91.7</v>
      </c>
      <c r="AFU40" s="7">
        <f t="shared" si="909"/>
        <v>91.7</v>
      </c>
      <c r="AFV40" s="7">
        <f t="shared" si="910"/>
        <v>0</v>
      </c>
      <c r="AFW40" s="7">
        <f t="shared" si="911"/>
        <v>0</v>
      </c>
      <c r="AFX40" s="7">
        <f t="shared" si="912"/>
        <v>0</v>
      </c>
      <c r="AFY40" s="7">
        <f t="shared" si="913"/>
        <v>0</v>
      </c>
      <c r="AFZ40" s="7">
        <f t="shared" si="914"/>
        <v>0</v>
      </c>
      <c r="AGA40" s="7">
        <f t="shared" si="915"/>
        <v>0</v>
      </c>
      <c r="AGB40" s="7">
        <f t="shared" si="916"/>
        <v>0</v>
      </c>
      <c r="AGC40" s="7">
        <f t="shared" si="917"/>
        <v>0</v>
      </c>
      <c r="AGD40" s="7">
        <f t="shared" si="918"/>
        <v>0</v>
      </c>
      <c r="AGE40" s="7">
        <f t="shared" si="919"/>
        <v>0</v>
      </c>
      <c r="AGF40" s="7">
        <f t="shared" si="920"/>
        <v>0</v>
      </c>
      <c r="AGG40" s="7">
        <f t="shared" si="921"/>
        <v>0</v>
      </c>
      <c r="AGH40" s="7">
        <f t="shared" si="922"/>
        <v>0</v>
      </c>
      <c r="AGI40" s="7">
        <f t="shared" si="923"/>
        <v>0</v>
      </c>
      <c r="AGJ40" s="7">
        <f t="shared" si="924"/>
        <v>0</v>
      </c>
      <c r="AGK40" s="7">
        <f t="shared" si="925"/>
        <v>0</v>
      </c>
      <c r="AGL40" s="7">
        <f t="shared" si="926"/>
        <v>2</v>
      </c>
      <c r="AGM40" s="7">
        <f t="shared" si="927"/>
        <v>25</v>
      </c>
    </row>
    <row r="41" spans="1:871" ht="49.5" customHeight="1" x14ac:dyDescent="0.25">
      <c r="A41" s="6" t="s">
        <v>137</v>
      </c>
      <c r="B41" s="26" t="s">
        <v>106</v>
      </c>
      <c r="C41" s="25" t="s">
        <v>157</v>
      </c>
      <c r="D41" s="7">
        <f t="shared" si="701"/>
        <v>465</v>
      </c>
      <c r="E41" s="27">
        <f>50+160</f>
        <v>210</v>
      </c>
      <c r="F41" s="27"/>
      <c r="G41" s="27">
        <v>205</v>
      </c>
      <c r="H41" s="27"/>
      <c r="I41" s="27">
        <f>15+25</f>
        <v>40</v>
      </c>
      <c r="J41" s="27"/>
      <c r="K41" s="27">
        <v>3</v>
      </c>
      <c r="L41" s="27"/>
      <c r="M41" s="27">
        <v>1</v>
      </c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>
        <v>5</v>
      </c>
      <c r="AV41" s="27"/>
      <c r="AW41" s="27">
        <v>1</v>
      </c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7">
        <f t="shared" si="702"/>
        <v>50</v>
      </c>
      <c r="GT41" s="16">
        <v>50</v>
      </c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>
        <v>1</v>
      </c>
      <c r="HL41" s="16">
        <v>18</v>
      </c>
      <c r="HM41" s="7">
        <f t="shared" si="703"/>
        <v>465</v>
      </c>
      <c r="HN41" s="27">
        <f>50+160</f>
        <v>210</v>
      </c>
      <c r="HO41" s="27"/>
      <c r="HP41" s="27">
        <v>205</v>
      </c>
      <c r="HQ41" s="27"/>
      <c r="HR41" s="27">
        <f>15+25</f>
        <v>40</v>
      </c>
      <c r="HS41" s="27"/>
      <c r="HT41" s="27">
        <v>3</v>
      </c>
      <c r="HU41" s="27"/>
      <c r="HV41" s="27">
        <v>1</v>
      </c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27"/>
      <c r="IY41" s="27"/>
      <c r="IZ41" s="27"/>
      <c r="JA41" s="27"/>
      <c r="JB41" s="27"/>
      <c r="JC41" s="27"/>
      <c r="JD41" s="27">
        <v>5</v>
      </c>
      <c r="JE41" s="27"/>
      <c r="JF41" s="27">
        <v>1</v>
      </c>
      <c r="JG41" s="27"/>
      <c r="JH41" s="27"/>
      <c r="JI41" s="27"/>
      <c r="JJ41" s="27"/>
      <c r="JK41" s="27"/>
      <c r="JL41" s="27"/>
      <c r="JM41" s="27"/>
      <c r="JN41" s="27"/>
      <c r="JO41" s="27"/>
      <c r="JP41" s="27"/>
      <c r="JQ41" s="27"/>
      <c r="JR41" s="27"/>
      <c r="JS41" s="27"/>
      <c r="JT41" s="27"/>
      <c r="JU41" s="27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7">
        <f t="shared" si="704"/>
        <v>50</v>
      </c>
      <c r="PC41" s="16">
        <v>50</v>
      </c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>
        <v>1</v>
      </c>
      <c r="PU41" s="16">
        <v>18</v>
      </c>
      <c r="PV41" s="7">
        <f t="shared" si="705"/>
        <v>470</v>
      </c>
      <c r="PW41" s="27">
        <f>50+150</f>
        <v>200</v>
      </c>
      <c r="PX41" s="27"/>
      <c r="PY41" s="27">
        <v>220</v>
      </c>
      <c r="PZ41" s="27"/>
      <c r="QA41" s="27">
        <f>25+15</f>
        <v>40</v>
      </c>
      <c r="QB41" s="27"/>
      <c r="QC41" s="27">
        <v>3</v>
      </c>
      <c r="QD41" s="27"/>
      <c r="QE41" s="27">
        <v>1</v>
      </c>
      <c r="QF41" s="27"/>
      <c r="QG41" s="27"/>
      <c r="QH41" s="27"/>
      <c r="QI41" s="27"/>
      <c r="QJ41" s="27"/>
      <c r="QK41" s="27"/>
      <c r="QL41" s="27"/>
      <c r="QM41" s="27"/>
      <c r="QN41" s="27"/>
      <c r="QO41" s="27"/>
      <c r="QP41" s="27"/>
      <c r="QQ41" s="27"/>
      <c r="QR41" s="27"/>
      <c r="QS41" s="27"/>
      <c r="QT41" s="27"/>
      <c r="QU41" s="27"/>
      <c r="QV41" s="27"/>
      <c r="QW41" s="27"/>
      <c r="QX41" s="27"/>
      <c r="QY41" s="27"/>
      <c r="QZ41" s="27"/>
      <c r="RA41" s="27"/>
      <c r="RB41" s="27"/>
      <c r="RC41" s="27"/>
      <c r="RD41" s="27"/>
      <c r="RE41" s="27"/>
      <c r="RF41" s="27"/>
      <c r="RG41" s="27"/>
      <c r="RH41" s="27"/>
      <c r="RI41" s="27"/>
      <c r="RJ41" s="27"/>
      <c r="RK41" s="27"/>
      <c r="RL41" s="27"/>
      <c r="RM41" s="27">
        <v>5</v>
      </c>
      <c r="RN41" s="27"/>
      <c r="RO41" s="27">
        <v>1</v>
      </c>
      <c r="RP41" s="27"/>
      <c r="RQ41" s="27"/>
      <c r="RR41" s="27"/>
      <c r="RS41" s="27"/>
      <c r="RT41" s="27"/>
      <c r="RU41" s="27"/>
      <c r="RV41" s="27"/>
      <c r="RW41" s="27"/>
      <c r="RX41" s="27"/>
      <c r="RY41" s="27"/>
      <c r="RZ41" s="27"/>
      <c r="SA41" s="27"/>
      <c r="SB41" s="27"/>
      <c r="SC41" s="27"/>
      <c r="SD41" s="27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7">
        <f t="shared" si="706"/>
        <v>50</v>
      </c>
      <c r="XL41" s="16">
        <v>50</v>
      </c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>
        <v>1</v>
      </c>
      <c r="YD41" s="16">
        <v>18</v>
      </c>
      <c r="YE41" s="7">
        <f t="shared" si="711"/>
        <v>466.7</v>
      </c>
      <c r="YF41" s="7">
        <f t="shared" si="712"/>
        <v>206.7</v>
      </c>
      <c r="YG41" s="7">
        <f t="shared" si="713"/>
        <v>0</v>
      </c>
      <c r="YH41" s="7">
        <f t="shared" si="714"/>
        <v>210</v>
      </c>
      <c r="YI41" s="7">
        <f t="shared" si="715"/>
        <v>0</v>
      </c>
      <c r="YJ41" s="7">
        <f t="shared" si="716"/>
        <v>40</v>
      </c>
      <c r="YK41" s="7">
        <f t="shared" si="717"/>
        <v>0</v>
      </c>
      <c r="YL41" s="7">
        <f t="shared" si="718"/>
        <v>3</v>
      </c>
      <c r="YM41" s="7">
        <f t="shared" si="719"/>
        <v>0</v>
      </c>
      <c r="YN41" s="7">
        <f t="shared" si="720"/>
        <v>1</v>
      </c>
      <c r="YO41" s="7">
        <f t="shared" si="721"/>
        <v>0</v>
      </c>
      <c r="YP41" s="7">
        <f t="shared" si="722"/>
        <v>0</v>
      </c>
      <c r="YQ41" s="7">
        <f t="shared" si="723"/>
        <v>0</v>
      </c>
      <c r="YR41" s="7">
        <f t="shared" si="724"/>
        <v>0</v>
      </c>
      <c r="YS41" s="7">
        <f t="shared" si="725"/>
        <v>0</v>
      </c>
      <c r="YT41" s="7">
        <f t="shared" si="726"/>
        <v>0</v>
      </c>
      <c r="YU41" s="7">
        <f t="shared" si="727"/>
        <v>0</v>
      </c>
      <c r="YV41" s="7">
        <f t="shared" si="728"/>
        <v>0</v>
      </c>
      <c r="YW41" s="7">
        <f t="shared" si="729"/>
        <v>0</v>
      </c>
      <c r="YX41" s="7">
        <f t="shared" si="730"/>
        <v>0</v>
      </c>
      <c r="YY41" s="7">
        <f t="shared" si="731"/>
        <v>0</v>
      </c>
      <c r="YZ41" s="7">
        <f t="shared" si="732"/>
        <v>0</v>
      </c>
      <c r="ZA41" s="7">
        <f t="shared" si="733"/>
        <v>0</v>
      </c>
      <c r="ZB41" s="7">
        <f t="shared" si="734"/>
        <v>0</v>
      </c>
      <c r="ZC41" s="7">
        <f t="shared" si="735"/>
        <v>0</v>
      </c>
      <c r="ZD41" s="7">
        <f t="shared" si="736"/>
        <v>0</v>
      </c>
      <c r="ZE41" s="7">
        <f t="shared" si="737"/>
        <v>0</v>
      </c>
      <c r="ZF41" s="7">
        <f t="shared" si="738"/>
        <v>0</v>
      </c>
      <c r="ZG41" s="7">
        <f t="shared" si="739"/>
        <v>0</v>
      </c>
      <c r="ZH41" s="7">
        <f t="shared" si="740"/>
        <v>0</v>
      </c>
      <c r="ZI41" s="7">
        <f t="shared" si="741"/>
        <v>0</v>
      </c>
      <c r="ZJ41" s="7">
        <f t="shared" si="742"/>
        <v>0</v>
      </c>
      <c r="ZK41" s="7">
        <f t="shared" si="743"/>
        <v>0</v>
      </c>
      <c r="ZL41" s="7">
        <f t="shared" si="744"/>
        <v>0</v>
      </c>
      <c r="ZM41" s="7">
        <f t="shared" si="745"/>
        <v>0</v>
      </c>
      <c r="ZN41" s="7">
        <f t="shared" si="746"/>
        <v>0</v>
      </c>
      <c r="ZO41" s="7">
        <f t="shared" si="747"/>
        <v>0</v>
      </c>
      <c r="ZP41" s="7">
        <f t="shared" si="748"/>
        <v>0</v>
      </c>
      <c r="ZQ41" s="7">
        <f t="shared" si="749"/>
        <v>0</v>
      </c>
      <c r="ZR41" s="7">
        <f t="shared" si="750"/>
        <v>0</v>
      </c>
      <c r="ZS41" s="7">
        <f t="shared" si="751"/>
        <v>0</v>
      </c>
      <c r="ZT41" s="7">
        <f t="shared" si="752"/>
        <v>0</v>
      </c>
      <c r="ZU41" s="7">
        <f t="shared" si="753"/>
        <v>0</v>
      </c>
      <c r="ZV41" s="7">
        <f t="shared" si="754"/>
        <v>5</v>
      </c>
      <c r="ZW41" s="7">
        <f t="shared" si="755"/>
        <v>0</v>
      </c>
      <c r="ZX41" s="7">
        <f t="shared" si="756"/>
        <v>1</v>
      </c>
      <c r="ZY41" s="7">
        <f t="shared" si="757"/>
        <v>0</v>
      </c>
      <c r="ZZ41" s="7">
        <f t="shared" si="758"/>
        <v>0</v>
      </c>
      <c r="AAA41" s="7">
        <f t="shared" si="759"/>
        <v>0</v>
      </c>
      <c r="AAB41" s="7">
        <f t="shared" si="760"/>
        <v>0</v>
      </c>
      <c r="AAC41" s="7">
        <f t="shared" si="761"/>
        <v>0</v>
      </c>
      <c r="AAD41" s="7">
        <f t="shared" si="762"/>
        <v>0</v>
      </c>
      <c r="AAE41" s="7">
        <f t="shared" si="763"/>
        <v>0</v>
      </c>
      <c r="AAF41" s="7">
        <f t="shared" si="764"/>
        <v>0</v>
      </c>
      <c r="AAG41" s="7">
        <f t="shared" si="765"/>
        <v>0</v>
      </c>
      <c r="AAH41" s="7">
        <f t="shared" si="766"/>
        <v>0</v>
      </c>
      <c r="AAI41" s="7">
        <f t="shared" si="767"/>
        <v>0</v>
      </c>
      <c r="AAJ41" s="7">
        <f t="shared" si="768"/>
        <v>0</v>
      </c>
      <c r="AAK41" s="7">
        <f t="shared" si="769"/>
        <v>0</v>
      </c>
      <c r="AAL41" s="7">
        <f t="shared" si="770"/>
        <v>0</v>
      </c>
      <c r="AAM41" s="7">
        <f t="shared" si="771"/>
        <v>0</v>
      </c>
      <c r="AAN41" s="7">
        <f t="shared" si="772"/>
        <v>0</v>
      </c>
      <c r="AAO41" s="7">
        <f t="shared" si="773"/>
        <v>0</v>
      </c>
      <c r="AAP41" s="7">
        <f t="shared" si="774"/>
        <v>0</v>
      </c>
      <c r="AAQ41" s="7">
        <f t="shared" si="775"/>
        <v>0</v>
      </c>
      <c r="AAR41" s="7">
        <f t="shared" si="776"/>
        <v>0</v>
      </c>
      <c r="AAS41" s="7">
        <f t="shared" si="777"/>
        <v>0</v>
      </c>
      <c r="AAT41" s="7">
        <f t="shared" si="778"/>
        <v>0</v>
      </c>
      <c r="AAU41" s="7">
        <f t="shared" si="779"/>
        <v>0</v>
      </c>
      <c r="AAV41" s="7">
        <f t="shared" si="780"/>
        <v>0</v>
      </c>
      <c r="AAW41" s="7">
        <f t="shared" si="781"/>
        <v>0</v>
      </c>
      <c r="AAX41" s="7">
        <f t="shared" si="782"/>
        <v>0</v>
      </c>
      <c r="AAY41" s="7">
        <f t="shared" si="783"/>
        <v>0</v>
      </c>
      <c r="AAZ41" s="7">
        <f t="shared" si="784"/>
        <v>0</v>
      </c>
      <c r="ABA41" s="7">
        <f t="shared" si="785"/>
        <v>0</v>
      </c>
      <c r="ABB41" s="7">
        <f t="shared" si="786"/>
        <v>0</v>
      </c>
      <c r="ABC41" s="7">
        <f t="shared" si="787"/>
        <v>0</v>
      </c>
      <c r="ABD41" s="7">
        <f t="shared" si="788"/>
        <v>0</v>
      </c>
      <c r="ABE41" s="7">
        <f t="shared" si="789"/>
        <v>0</v>
      </c>
      <c r="ABF41" s="7">
        <f t="shared" si="790"/>
        <v>0</v>
      </c>
      <c r="ABG41" s="7">
        <f t="shared" si="791"/>
        <v>0</v>
      </c>
      <c r="ABH41" s="7">
        <f t="shared" si="792"/>
        <v>0</v>
      </c>
      <c r="ABI41" s="7">
        <f t="shared" si="793"/>
        <v>0</v>
      </c>
      <c r="ABJ41" s="7">
        <f t="shared" si="794"/>
        <v>0</v>
      </c>
      <c r="ABK41" s="7">
        <f t="shared" si="795"/>
        <v>0</v>
      </c>
      <c r="ABL41" s="7">
        <f t="shared" si="796"/>
        <v>0</v>
      </c>
      <c r="ABM41" s="7">
        <f t="shared" si="797"/>
        <v>0</v>
      </c>
      <c r="ABN41" s="7">
        <f t="shared" si="798"/>
        <v>0</v>
      </c>
      <c r="ABO41" s="7">
        <f t="shared" si="799"/>
        <v>0</v>
      </c>
      <c r="ABP41" s="7">
        <f t="shared" si="800"/>
        <v>0</v>
      </c>
      <c r="ABQ41" s="7">
        <f t="shared" si="801"/>
        <v>0</v>
      </c>
      <c r="ABR41" s="7">
        <f t="shared" si="802"/>
        <v>0</v>
      </c>
      <c r="ABS41" s="7">
        <f t="shared" si="803"/>
        <v>0</v>
      </c>
      <c r="ABT41" s="7">
        <f t="shared" si="804"/>
        <v>0</v>
      </c>
      <c r="ABU41" s="7">
        <f t="shared" si="805"/>
        <v>0</v>
      </c>
      <c r="ABV41" s="7">
        <f t="shared" si="806"/>
        <v>0</v>
      </c>
      <c r="ABW41" s="7">
        <f t="shared" si="807"/>
        <v>0</v>
      </c>
      <c r="ABX41" s="7">
        <f t="shared" si="808"/>
        <v>0</v>
      </c>
      <c r="ABY41" s="7">
        <f t="shared" si="809"/>
        <v>0</v>
      </c>
      <c r="ABZ41" s="7">
        <f t="shared" si="810"/>
        <v>0</v>
      </c>
      <c r="ACA41" s="7">
        <f t="shared" si="811"/>
        <v>0</v>
      </c>
      <c r="ACB41" s="7">
        <f t="shared" si="812"/>
        <v>0</v>
      </c>
      <c r="ACC41" s="7">
        <f t="shared" si="813"/>
        <v>0</v>
      </c>
      <c r="ACD41" s="7">
        <f t="shared" si="814"/>
        <v>0</v>
      </c>
      <c r="ACE41" s="7">
        <f t="shared" si="815"/>
        <v>0</v>
      </c>
      <c r="ACF41" s="7">
        <f t="shared" si="816"/>
        <v>0</v>
      </c>
      <c r="ACG41" s="7">
        <f t="shared" si="817"/>
        <v>0</v>
      </c>
      <c r="ACH41" s="7">
        <f t="shared" si="818"/>
        <v>0</v>
      </c>
      <c r="ACI41" s="7">
        <f t="shared" si="819"/>
        <v>0</v>
      </c>
      <c r="ACJ41" s="7">
        <f t="shared" si="820"/>
        <v>0</v>
      </c>
      <c r="ACK41" s="7">
        <f t="shared" si="821"/>
        <v>0</v>
      </c>
      <c r="ACL41" s="7">
        <f t="shared" si="822"/>
        <v>0</v>
      </c>
      <c r="ACM41" s="7">
        <f t="shared" si="823"/>
        <v>0</v>
      </c>
      <c r="ACN41" s="7">
        <f t="shared" si="824"/>
        <v>0</v>
      </c>
      <c r="ACO41" s="7">
        <f t="shared" si="825"/>
        <v>0</v>
      </c>
      <c r="ACP41" s="7">
        <f t="shared" si="826"/>
        <v>0</v>
      </c>
      <c r="ACQ41" s="7">
        <f t="shared" si="827"/>
        <v>0</v>
      </c>
      <c r="ACR41" s="7">
        <f t="shared" si="828"/>
        <v>0</v>
      </c>
      <c r="ACS41" s="7">
        <f t="shared" si="829"/>
        <v>0</v>
      </c>
      <c r="ACT41" s="7">
        <f t="shared" si="830"/>
        <v>0</v>
      </c>
      <c r="ACU41" s="7">
        <f t="shared" si="831"/>
        <v>0</v>
      </c>
      <c r="ACV41" s="7">
        <f t="shared" si="832"/>
        <v>0</v>
      </c>
      <c r="ACW41" s="7">
        <f t="shared" si="833"/>
        <v>0</v>
      </c>
      <c r="ACX41" s="7">
        <f t="shared" si="834"/>
        <v>0</v>
      </c>
      <c r="ACY41" s="7">
        <f t="shared" si="835"/>
        <v>0</v>
      </c>
      <c r="ACZ41" s="7">
        <f t="shared" si="836"/>
        <v>0</v>
      </c>
      <c r="ADA41" s="7">
        <f t="shared" si="837"/>
        <v>0</v>
      </c>
      <c r="ADB41" s="7">
        <f t="shared" si="838"/>
        <v>0</v>
      </c>
      <c r="ADC41" s="7">
        <f t="shared" si="839"/>
        <v>0</v>
      </c>
      <c r="ADD41" s="7">
        <f t="shared" si="840"/>
        <v>0</v>
      </c>
      <c r="ADE41" s="7">
        <f t="shared" si="841"/>
        <v>0</v>
      </c>
      <c r="ADF41" s="7">
        <f t="shared" si="842"/>
        <v>0</v>
      </c>
      <c r="ADG41" s="7">
        <f t="shared" si="843"/>
        <v>0</v>
      </c>
      <c r="ADH41" s="7">
        <f t="shared" si="844"/>
        <v>0</v>
      </c>
      <c r="ADI41" s="7">
        <f t="shared" si="845"/>
        <v>0</v>
      </c>
      <c r="ADJ41" s="7">
        <f t="shared" si="846"/>
        <v>0</v>
      </c>
      <c r="ADK41" s="7">
        <f t="shared" si="847"/>
        <v>0</v>
      </c>
      <c r="ADL41" s="7">
        <f t="shared" si="848"/>
        <v>0</v>
      </c>
      <c r="ADM41" s="7">
        <f t="shared" si="849"/>
        <v>0</v>
      </c>
      <c r="ADN41" s="7">
        <f t="shared" si="850"/>
        <v>0</v>
      </c>
      <c r="ADO41" s="7">
        <f t="shared" si="851"/>
        <v>0</v>
      </c>
      <c r="ADP41" s="7">
        <f t="shared" si="852"/>
        <v>0</v>
      </c>
      <c r="ADQ41" s="7">
        <f t="shared" si="853"/>
        <v>0</v>
      </c>
      <c r="ADR41" s="7">
        <f t="shared" si="854"/>
        <v>0</v>
      </c>
      <c r="ADS41" s="7">
        <f t="shared" si="855"/>
        <v>0</v>
      </c>
      <c r="ADT41" s="7">
        <f t="shared" si="856"/>
        <v>0</v>
      </c>
      <c r="ADU41" s="7">
        <f t="shared" si="857"/>
        <v>0</v>
      </c>
      <c r="ADV41" s="7">
        <f t="shared" si="858"/>
        <v>0</v>
      </c>
      <c r="ADW41" s="7">
        <f t="shared" si="859"/>
        <v>0</v>
      </c>
      <c r="ADX41" s="7">
        <f t="shared" si="860"/>
        <v>0</v>
      </c>
      <c r="ADY41" s="7">
        <f t="shared" si="861"/>
        <v>0</v>
      </c>
      <c r="ADZ41" s="7">
        <f t="shared" si="862"/>
        <v>0</v>
      </c>
      <c r="AEA41" s="7">
        <f t="shared" si="863"/>
        <v>0</v>
      </c>
      <c r="AEB41" s="7">
        <f t="shared" si="864"/>
        <v>0</v>
      </c>
      <c r="AEC41" s="7">
        <f t="shared" si="865"/>
        <v>0</v>
      </c>
      <c r="AED41" s="7">
        <f t="shared" si="866"/>
        <v>0</v>
      </c>
      <c r="AEE41" s="7">
        <f t="shared" si="867"/>
        <v>0</v>
      </c>
      <c r="AEF41" s="7">
        <f t="shared" si="868"/>
        <v>0</v>
      </c>
      <c r="AEG41" s="7">
        <f t="shared" si="869"/>
        <v>0</v>
      </c>
      <c r="AEH41" s="7">
        <f t="shared" si="870"/>
        <v>0</v>
      </c>
      <c r="AEI41" s="7">
        <f t="shared" si="871"/>
        <v>0</v>
      </c>
      <c r="AEJ41" s="7">
        <f t="shared" si="872"/>
        <v>0</v>
      </c>
      <c r="AEK41" s="7">
        <f t="shared" si="873"/>
        <v>0</v>
      </c>
      <c r="AEL41" s="7">
        <f t="shared" si="874"/>
        <v>0</v>
      </c>
      <c r="AEM41" s="7">
        <f t="shared" si="875"/>
        <v>0</v>
      </c>
      <c r="AEN41" s="7">
        <f t="shared" si="876"/>
        <v>0</v>
      </c>
      <c r="AEO41" s="7">
        <f t="shared" si="877"/>
        <v>0</v>
      </c>
      <c r="AEP41" s="7">
        <f t="shared" si="878"/>
        <v>0</v>
      </c>
      <c r="AEQ41" s="7">
        <f t="shared" si="879"/>
        <v>0</v>
      </c>
      <c r="AER41" s="7">
        <f t="shared" si="880"/>
        <v>0</v>
      </c>
      <c r="AES41" s="7">
        <f t="shared" si="881"/>
        <v>0</v>
      </c>
      <c r="AET41" s="7">
        <f t="shared" si="882"/>
        <v>0</v>
      </c>
      <c r="AEU41" s="7">
        <f t="shared" si="883"/>
        <v>0</v>
      </c>
      <c r="AEV41" s="7">
        <f t="shared" si="884"/>
        <v>0</v>
      </c>
      <c r="AEW41" s="7">
        <f t="shared" si="885"/>
        <v>0</v>
      </c>
      <c r="AEX41" s="7">
        <f t="shared" si="886"/>
        <v>0</v>
      </c>
      <c r="AEY41" s="7">
        <f t="shared" si="887"/>
        <v>0</v>
      </c>
      <c r="AEZ41" s="7">
        <f t="shared" si="888"/>
        <v>0</v>
      </c>
      <c r="AFA41" s="7">
        <f t="shared" si="889"/>
        <v>0</v>
      </c>
      <c r="AFB41" s="7">
        <f t="shared" si="890"/>
        <v>0</v>
      </c>
      <c r="AFC41" s="7">
        <f t="shared" si="891"/>
        <v>0</v>
      </c>
      <c r="AFD41" s="7">
        <f t="shared" si="892"/>
        <v>0</v>
      </c>
      <c r="AFE41" s="7">
        <f t="shared" si="893"/>
        <v>0</v>
      </c>
      <c r="AFF41" s="7">
        <f t="shared" si="894"/>
        <v>0</v>
      </c>
      <c r="AFG41" s="7">
        <f t="shared" si="895"/>
        <v>0</v>
      </c>
      <c r="AFH41" s="7">
        <f t="shared" si="896"/>
        <v>0</v>
      </c>
      <c r="AFI41" s="7">
        <f t="shared" si="897"/>
        <v>0</v>
      </c>
      <c r="AFJ41" s="7">
        <f t="shared" si="898"/>
        <v>0</v>
      </c>
      <c r="AFK41" s="7">
        <f t="shared" si="899"/>
        <v>0</v>
      </c>
      <c r="AFL41" s="7">
        <f t="shared" si="900"/>
        <v>0</v>
      </c>
      <c r="AFM41" s="7">
        <f t="shared" si="901"/>
        <v>0</v>
      </c>
      <c r="AFN41" s="7">
        <f t="shared" si="902"/>
        <v>0</v>
      </c>
      <c r="AFO41" s="7">
        <f t="shared" si="903"/>
        <v>0</v>
      </c>
      <c r="AFP41" s="7">
        <f t="shared" si="904"/>
        <v>0</v>
      </c>
      <c r="AFQ41" s="7">
        <f t="shared" si="905"/>
        <v>0</v>
      </c>
      <c r="AFR41" s="7">
        <f t="shared" si="906"/>
        <v>0</v>
      </c>
      <c r="AFS41" s="7">
        <f t="shared" si="907"/>
        <v>0</v>
      </c>
      <c r="AFT41" s="7">
        <f t="shared" si="908"/>
        <v>50</v>
      </c>
      <c r="AFU41" s="7">
        <f t="shared" si="909"/>
        <v>50</v>
      </c>
      <c r="AFV41" s="7">
        <f t="shared" si="910"/>
        <v>0</v>
      </c>
      <c r="AFW41" s="7">
        <f t="shared" si="911"/>
        <v>0</v>
      </c>
      <c r="AFX41" s="7">
        <f t="shared" si="912"/>
        <v>0</v>
      </c>
      <c r="AFY41" s="7">
        <f t="shared" si="913"/>
        <v>0</v>
      </c>
      <c r="AFZ41" s="7">
        <f t="shared" si="914"/>
        <v>0</v>
      </c>
      <c r="AGA41" s="7">
        <f t="shared" si="915"/>
        <v>0</v>
      </c>
      <c r="AGB41" s="7">
        <f t="shared" si="916"/>
        <v>0</v>
      </c>
      <c r="AGC41" s="7">
        <f t="shared" si="917"/>
        <v>0</v>
      </c>
      <c r="AGD41" s="7">
        <f t="shared" si="918"/>
        <v>0</v>
      </c>
      <c r="AGE41" s="7">
        <f t="shared" si="919"/>
        <v>0</v>
      </c>
      <c r="AGF41" s="7">
        <f t="shared" si="920"/>
        <v>0</v>
      </c>
      <c r="AGG41" s="7">
        <f t="shared" si="921"/>
        <v>0</v>
      </c>
      <c r="AGH41" s="7">
        <f t="shared" si="922"/>
        <v>0</v>
      </c>
      <c r="AGI41" s="7">
        <f t="shared" si="923"/>
        <v>0</v>
      </c>
      <c r="AGJ41" s="7">
        <f t="shared" si="924"/>
        <v>0</v>
      </c>
      <c r="AGK41" s="7">
        <f t="shared" si="925"/>
        <v>0</v>
      </c>
      <c r="AGL41" s="7">
        <f t="shared" si="926"/>
        <v>1</v>
      </c>
      <c r="AGM41" s="7">
        <f t="shared" si="927"/>
        <v>18</v>
      </c>
    </row>
    <row r="42" spans="1:871" ht="77.25" customHeight="1" x14ac:dyDescent="0.25">
      <c r="A42" s="6" t="s">
        <v>138</v>
      </c>
      <c r="B42" s="26" t="s">
        <v>107</v>
      </c>
      <c r="C42" s="25" t="s">
        <v>157</v>
      </c>
      <c r="D42" s="7">
        <f t="shared" si="701"/>
        <v>1027</v>
      </c>
      <c r="E42" s="27">
        <f>125+339</f>
        <v>464</v>
      </c>
      <c r="F42" s="27"/>
      <c r="G42" s="27">
        <v>468</v>
      </c>
      <c r="H42" s="27"/>
      <c r="I42" s="27">
        <f>49+30</f>
        <v>79</v>
      </c>
      <c r="J42" s="27"/>
      <c r="K42" s="27">
        <v>1</v>
      </c>
      <c r="L42" s="27"/>
      <c r="M42" s="27">
        <v>3</v>
      </c>
      <c r="N42" s="27"/>
      <c r="O42" s="27">
        <v>2</v>
      </c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>
        <v>1</v>
      </c>
      <c r="AU42" s="27">
        <v>9</v>
      </c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7">
        <f t="shared" si="702"/>
        <v>100</v>
      </c>
      <c r="GT42" s="16">
        <v>100</v>
      </c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>
        <v>2</v>
      </c>
      <c r="HL42" s="16">
        <v>40</v>
      </c>
      <c r="HM42" s="7">
        <f t="shared" si="703"/>
        <v>1027</v>
      </c>
      <c r="HN42" s="27">
        <f>125+339</f>
        <v>464</v>
      </c>
      <c r="HO42" s="27"/>
      <c r="HP42" s="27">
        <v>468</v>
      </c>
      <c r="HQ42" s="27"/>
      <c r="HR42" s="27">
        <f>49+30</f>
        <v>79</v>
      </c>
      <c r="HS42" s="27"/>
      <c r="HT42" s="27">
        <v>1</v>
      </c>
      <c r="HU42" s="27"/>
      <c r="HV42" s="27">
        <v>3</v>
      </c>
      <c r="HW42" s="27"/>
      <c r="HX42" s="27">
        <v>2</v>
      </c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>
        <v>1</v>
      </c>
      <c r="JD42" s="27">
        <v>9</v>
      </c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7">
        <f t="shared" si="704"/>
        <v>100</v>
      </c>
      <c r="PC42" s="16">
        <v>100</v>
      </c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>
        <v>2</v>
      </c>
      <c r="PU42" s="16">
        <v>40</v>
      </c>
      <c r="PV42" s="7">
        <f t="shared" si="705"/>
        <v>1078</v>
      </c>
      <c r="PW42" s="27">
        <f>125+343</f>
        <v>468</v>
      </c>
      <c r="PX42" s="27"/>
      <c r="PY42" s="27">
        <v>494</v>
      </c>
      <c r="PZ42" s="27"/>
      <c r="QA42" s="27">
        <f>50+49</f>
        <v>99</v>
      </c>
      <c r="QB42" s="27"/>
      <c r="QC42" s="27">
        <v>1</v>
      </c>
      <c r="QD42" s="27"/>
      <c r="QE42" s="27">
        <v>3</v>
      </c>
      <c r="QF42" s="27"/>
      <c r="QG42" s="27">
        <v>1</v>
      </c>
      <c r="QH42" s="27"/>
      <c r="QI42" s="27"/>
      <c r="QJ42" s="27"/>
      <c r="QK42" s="27"/>
      <c r="QL42" s="27"/>
      <c r="QM42" s="27"/>
      <c r="QN42" s="27"/>
      <c r="QO42" s="27"/>
      <c r="QP42" s="27"/>
      <c r="QQ42" s="27"/>
      <c r="QR42" s="27"/>
      <c r="QS42" s="27"/>
      <c r="QT42" s="27"/>
      <c r="QU42" s="27"/>
      <c r="QV42" s="27"/>
      <c r="QW42" s="27"/>
      <c r="QX42" s="27"/>
      <c r="QY42" s="27"/>
      <c r="QZ42" s="27"/>
      <c r="RA42" s="27"/>
      <c r="RB42" s="27"/>
      <c r="RC42" s="27"/>
      <c r="RD42" s="27"/>
      <c r="RE42" s="27"/>
      <c r="RF42" s="27"/>
      <c r="RG42" s="27"/>
      <c r="RH42" s="27"/>
      <c r="RI42" s="27"/>
      <c r="RJ42" s="27"/>
      <c r="RK42" s="27"/>
      <c r="RL42" s="27">
        <v>2</v>
      </c>
      <c r="RM42" s="27">
        <v>9</v>
      </c>
      <c r="RN42" s="27">
        <v>1</v>
      </c>
      <c r="RO42" s="27"/>
      <c r="RP42" s="27"/>
      <c r="RQ42" s="27"/>
      <c r="RR42" s="27"/>
      <c r="RS42" s="27"/>
      <c r="RT42" s="27"/>
      <c r="RU42" s="27"/>
      <c r="RV42" s="27"/>
      <c r="RW42" s="27"/>
      <c r="RX42" s="27"/>
      <c r="RY42" s="27"/>
      <c r="RZ42" s="27"/>
      <c r="SA42" s="27"/>
      <c r="SB42" s="27"/>
      <c r="SC42" s="27"/>
      <c r="SD42" s="27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7">
        <f t="shared" si="706"/>
        <v>100</v>
      </c>
      <c r="XL42" s="16">
        <v>100</v>
      </c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>
        <v>2</v>
      </c>
      <c r="YD42" s="16">
        <v>40</v>
      </c>
      <c r="YE42" s="7">
        <f t="shared" si="711"/>
        <v>1044</v>
      </c>
      <c r="YF42" s="7">
        <f t="shared" si="712"/>
        <v>465.3</v>
      </c>
      <c r="YG42" s="7">
        <f t="shared" si="713"/>
        <v>0</v>
      </c>
      <c r="YH42" s="7">
        <f t="shared" si="714"/>
        <v>476.7</v>
      </c>
      <c r="YI42" s="7">
        <f t="shared" si="715"/>
        <v>0</v>
      </c>
      <c r="YJ42" s="7">
        <f t="shared" si="716"/>
        <v>85.7</v>
      </c>
      <c r="YK42" s="7">
        <f t="shared" si="717"/>
        <v>0</v>
      </c>
      <c r="YL42" s="7">
        <f t="shared" si="718"/>
        <v>1</v>
      </c>
      <c r="YM42" s="7">
        <f t="shared" si="719"/>
        <v>0</v>
      </c>
      <c r="YN42" s="7">
        <f t="shared" si="720"/>
        <v>3</v>
      </c>
      <c r="YO42" s="7">
        <f t="shared" si="721"/>
        <v>0</v>
      </c>
      <c r="YP42" s="7">
        <f t="shared" si="722"/>
        <v>1.7</v>
      </c>
      <c r="YQ42" s="7">
        <f t="shared" si="723"/>
        <v>0</v>
      </c>
      <c r="YR42" s="7">
        <f t="shared" si="724"/>
        <v>0</v>
      </c>
      <c r="YS42" s="7">
        <f t="shared" si="725"/>
        <v>0</v>
      </c>
      <c r="YT42" s="7">
        <f t="shared" si="726"/>
        <v>0</v>
      </c>
      <c r="YU42" s="7">
        <f t="shared" si="727"/>
        <v>0</v>
      </c>
      <c r="YV42" s="7">
        <f t="shared" si="728"/>
        <v>0</v>
      </c>
      <c r="YW42" s="7">
        <f t="shared" si="729"/>
        <v>0</v>
      </c>
      <c r="YX42" s="7">
        <f t="shared" si="730"/>
        <v>0</v>
      </c>
      <c r="YY42" s="7">
        <f t="shared" si="731"/>
        <v>0</v>
      </c>
      <c r="YZ42" s="7">
        <f t="shared" si="732"/>
        <v>0</v>
      </c>
      <c r="ZA42" s="7">
        <f t="shared" si="733"/>
        <v>0</v>
      </c>
      <c r="ZB42" s="7">
        <f t="shared" si="734"/>
        <v>0</v>
      </c>
      <c r="ZC42" s="7">
        <f t="shared" si="735"/>
        <v>0</v>
      </c>
      <c r="ZD42" s="7">
        <f t="shared" si="736"/>
        <v>0</v>
      </c>
      <c r="ZE42" s="7">
        <f t="shared" si="737"/>
        <v>0</v>
      </c>
      <c r="ZF42" s="7">
        <f t="shared" si="738"/>
        <v>0</v>
      </c>
      <c r="ZG42" s="7">
        <f t="shared" si="739"/>
        <v>0</v>
      </c>
      <c r="ZH42" s="7">
        <f t="shared" si="740"/>
        <v>0</v>
      </c>
      <c r="ZI42" s="7">
        <f t="shared" si="741"/>
        <v>0</v>
      </c>
      <c r="ZJ42" s="7">
        <f t="shared" si="742"/>
        <v>0</v>
      </c>
      <c r="ZK42" s="7">
        <f t="shared" si="743"/>
        <v>0</v>
      </c>
      <c r="ZL42" s="7">
        <f t="shared" si="744"/>
        <v>0</v>
      </c>
      <c r="ZM42" s="7">
        <f t="shared" si="745"/>
        <v>0</v>
      </c>
      <c r="ZN42" s="7">
        <f t="shared" si="746"/>
        <v>0</v>
      </c>
      <c r="ZO42" s="7">
        <f t="shared" si="747"/>
        <v>0</v>
      </c>
      <c r="ZP42" s="7">
        <f t="shared" si="748"/>
        <v>0</v>
      </c>
      <c r="ZQ42" s="7">
        <f t="shared" si="749"/>
        <v>0</v>
      </c>
      <c r="ZR42" s="7">
        <f t="shared" si="750"/>
        <v>0</v>
      </c>
      <c r="ZS42" s="7">
        <f t="shared" si="751"/>
        <v>0</v>
      </c>
      <c r="ZT42" s="7">
        <f t="shared" si="752"/>
        <v>0</v>
      </c>
      <c r="ZU42" s="7">
        <f t="shared" si="753"/>
        <v>1.3</v>
      </c>
      <c r="ZV42" s="7">
        <f t="shared" si="754"/>
        <v>9</v>
      </c>
      <c r="ZW42" s="7">
        <f t="shared" si="755"/>
        <v>0.3</v>
      </c>
      <c r="ZX42" s="7">
        <f t="shared" si="756"/>
        <v>0</v>
      </c>
      <c r="ZY42" s="7">
        <f t="shared" si="757"/>
        <v>0</v>
      </c>
      <c r="ZZ42" s="7">
        <f t="shared" si="758"/>
        <v>0</v>
      </c>
      <c r="AAA42" s="7">
        <f t="shared" si="759"/>
        <v>0</v>
      </c>
      <c r="AAB42" s="7">
        <f t="shared" si="760"/>
        <v>0</v>
      </c>
      <c r="AAC42" s="7">
        <f t="shared" si="761"/>
        <v>0</v>
      </c>
      <c r="AAD42" s="7">
        <f t="shared" si="762"/>
        <v>0</v>
      </c>
      <c r="AAE42" s="7">
        <f t="shared" si="763"/>
        <v>0</v>
      </c>
      <c r="AAF42" s="7">
        <f t="shared" si="764"/>
        <v>0</v>
      </c>
      <c r="AAG42" s="7">
        <f t="shared" si="765"/>
        <v>0</v>
      </c>
      <c r="AAH42" s="7">
        <f t="shared" si="766"/>
        <v>0</v>
      </c>
      <c r="AAI42" s="7">
        <f t="shared" si="767"/>
        <v>0</v>
      </c>
      <c r="AAJ42" s="7">
        <f t="shared" si="768"/>
        <v>0</v>
      </c>
      <c r="AAK42" s="7">
        <f t="shared" si="769"/>
        <v>0</v>
      </c>
      <c r="AAL42" s="7">
        <f t="shared" si="770"/>
        <v>0</v>
      </c>
      <c r="AAM42" s="7">
        <f t="shared" si="771"/>
        <v>0</v>
      </c>
      <c r="AAN42" s="7">
        <f t="shared" si="772"/>
        <v>0</v>
      </c>
      <c r="AAO42" s="7">
        <f t="shared" si="773"/>
        <v>0</v>
      </c>
      <c r="AAP42" s="7">
        <f t="shared" si="774"/>
        <v>0</v>
      </c>
      <c r="AAQ42" s="7">
        <f t="shared" si="775"/>
        <v>0</v>
      </c>
      <c r="AAR42" s="7">
        <f t="shared" si="776"/>
        <v>0</v>
      </c>
      <c r="AAS42" s="7">
        <f t="shared" si="777"/>
        <v>0</v>
      </c>
      <c r="AAT42" s="7">
        <f t="shared" si="778"/>
        <v>0</v>
      </c>
      <c r="AAU42" s="7">
        <f t="shared" si="779"/>
        <v>0</v>
      </c>
      <c r="AAV42" s="7">
        <f t="shared" si="780"/>
        <v>0</v>
      </c>
      <c r="AAW42" s="7">
        <f t="shared" si="781"/>
        <v>0</v>
      </c>
      <c r="AAX42" s="7">
        <f t="shared" si="782"/>
        <v>0</v>
      </c>
      <c r="AAY42" s="7">
        <f t="shared" si="783"/>
        <v>0</v>
      </c>
      <c r="AAZ42" s="7">
        <f t="shared" si="784"/>
        <v>0</v>
      </c>
      <c r="ABA42" s="7">
        <f t="shared" si="785"/>
        <v>0</v>
      </c>
      <c r="ABB42" s="7">
        <f t="shared" si="786"/>
        <v>0</v>
      </c>
      <c r="ABC42" s="7">
        <f t="shared" si="787"/>
        <v>0</v>
      </c>
      <c r="ABD42" s="7">
        <f t="shared" si="788"/>
        <v>0</v>
      </c>
      <c r="ABE42" s="7">
        <f t="shared" si="789"/>
        <v>0</v>
      </c>
      <c r="ABF42" s="7">
        <f t="shared" si="790"/>
        <v>0</v>
      </c>
      <c r="ABG42" s="7">
        <f t="shared" si="791"/>
        <v>0</v>
      </c>
      <c r="ABH42" s="7">
        <f t="shared" si="792"/>
        <v>0</v>
      </c>
      <c r="ABI42" s="7">
        <f t="shared" si="793"/>
        <v>0</v>
      </c>
      <c r="ABJ42" s="7">
        <f t="shared" si="794"/>
        <v>0</v>
      </c>
      <c r="ABK42" s="7">
        <f t="shared" si="795"/>
        <v>0</v>
      </c>
      <c r="ABL42" s="7">
        <f t="shared" si="796"/>
        <v>0</v>
      </c>
      <c r="ABM42" s="7">
        <f t="shared" si="797"/>
        <v>0</v>
      </c>
      <c r="ABN42" s="7">
        <f t="shared" si="798"/>
        <v>0</v>
      </c>
      <c r="ABO42" s="7">
        <f t="shared" si="799"/>
        <v>0</v>
      </c>
      <c r="ABP42" s="7">
        <f t="shared" si="800"/>
        <v>0</v>
      </c>
      <c r="ABQ42" s="7">
        <f t="shared" si="801"/>
        <v>0</v>
      </c>
      <c r="ABR42" s="7">
        <f t="shared" si="802"/>
        <v>0</v>
      </c>
      <c r="ABS42" s="7">
        <f t="shared" si="803"/>
        <v>0</v>
      </c>
      <c r="ABT42" s="7">
        <f t="shared" si="804"/>
        <v>0</v>
      </c>
      <c r="ABU42" s="7">
        <f t="shared" si="805"/>
        <v>0</v>
      </c>
      <c r="ABV42" s="7">
        <f t="shared" si="806"/>
        <v>0</v>
      </c>
      <c r="ABW42" s="7">
        <f t="shared" si="807"/>
        <v>0</v>
      </c>
      <c r="ABX42" s="7">
        <f t="shared" si="808"/>
        <v>0</v>
      </c>
      <c r="ABY42" s="7">
        <f t="shared" si="809"/>
        <v>0</v>
      </c>
      <c r="ABZ42" s="7">
        <f t="shared" si="810"/>
        <v>0</v>
      </c>
      <c r="ACA42" s="7">
        <f t="shared" si="811"/>
        <v>0</v>
      </c>
      <c r="ACB42" s="7">
        <f t="shared" si="812"/>
        <v>0</v>
      </c>
      <c r="ACC42" s="7">
        <f t="shared" si="813"/>
        <v>0</v>
      </c>
      <c r="ACD42" s="7">
        <f t="shared" si="814"/>
        <v>0</v>
      </c>
      <c r="ACE42" s="7">
        <f t="shared" si="815"/>
        <v>0</v>
      </c>
      <c r="ACF42" s="7">
        <f t="shared" si="816"/>
        <v>0</v>
      </c>
      <c r="ACG42" s="7">
        <f t="shared" si="817"/>
        <v>0</v>
      </c>
      <c r="ACH42" s="7">
        <f t="shared" si="818"/>
        <v>0</v>
      </c>
      <c r="ACI42" s="7">
        <f t="shared" si="819"/>
        <v>0</v>
      </c>
      <c r="ACJ42" s="7">
        <f t="shared" si="820"/>
        <v>0</v>
      </c>
      <c r="ACK42" s="7">
        <f t="shared" si="821"/>
        <v>0</v>
      </c>
      <c r="ACL42" s="7">
        <f t="shared" si="822"/>
        <v>0</v>
      </c>
      <c r="ACM42" s="7">
        <f t="shared" si="823"/>
        <v>0</v>
      </c>
      <c r="ACN42" s="7">
        <f t="shared" si="824"/>
        <v>0</v>
      </c>
      <c r="ACO42" s="7">
        <f t="shared" si="825"/>
        <v>0</v>
      </c>
      <c r="ACP42" s="7">
        <f t="shared" si="826"/>
        <v>0</v>
      </c>
      <c r="ACQ42" s="7">
        <f t="shared" si="827"/>
        <v>0</v>
      </c>
      <c r="ACR42" s="7">
        <f t="shared" si="828"/>
        <v>0</v>
      </c>
      <c r="ACS42" s="7">
        <f t="shared" si="829"/>
        <v>0</v>
      </c>
      <c r="ACT42" s="7">
        <f t="shared" si="830"/>
        <v>0</v>
      </c>
      <c r="ACU42" s="7">
        <f t="shared" si="831"/>
        <v>0</v>
      </c>
      <c r="ACV42" s="7">
        <f t="shared" si="832"/>
        <v>0</v>
      </c>
      <c r="ACW42" s="7">
        <f t="shared" si="833"/>
        <v>0</v>
      </c>
      <c r="ACX42" s="7">
        <f t="shared" si="834"/>
        <v>0</v>
      </c>
      <c r="ACY42" s="7">
        <f t="shared" si="835"/>
        <v>0</v>
      </c>
      <c r="ACZ42" s="7">
        <f t="shared" si="836"/>
        <v>0</v>
      </c>
      <c r="ADA42" s="7">
        <f t="shared" si="837"/>
        <v>0</v>
      </c>
      <c r="ADB42" s="7">
        <f t="shared" si="838"/>
        <v>0</v>
      </c>
      <c r="ADC42" s="7">
        <f t="shared" si="839"/>
        <v>0</v>
      </c>
      <c r="ADD42" s="7">
        <f t="shared" si="840"/>
        <v>0</v>
      </c>
      <c r="ADE42" s="7">
        <f t="shared" si="841"/>
        <v>0</v>
      </c>
      <c r="ADF42" s="7">
        <f t="shared" si="842"/>
        <v>0</v>
      </c>
      <c r="ADG42" s="7">
        <f t="shared" si="843"/>
        <v>0</v>
      </c>
      <c r="ADH42" s="7">
        <f t="shared" si="844"/>
        <v>0</v>
      </c>
      <c r="ADI42" s="7">
        <f t="shared" si="845"/>
        <v>0</v>
      </c>
      <c r="ADJ42" s="7">
        <f t="shared" si="846"/>
        <v>0</v>
      </c>
      <c r="ADK42" s="7">
        <f t="shared" si="847"/>
        <v>0</v>
      </c>
      <c r="ADL42" s="7">
        <f t="shared" si="848"/>
        <v>0</v>
      </c>
      <c r="ADM42" s="7">
        <f t="shared" si="849"/>
        <v>0</v>
      </c>
      <c r="ADN42" s="7">
        <f t="shared" si="850"/>
        <v>0</v>
      </c>
      <c r="ADO42" s="7">
        <f t="shared" si="851"/>
        <v>0</v>
      </c>
      <c r="ADP42" s="7">
        <f t="shared" si="852"/>
        <v>0</v>
      </c>
      <c r="ADQ42" s="7">
        <f t="shared" si="853"/>
        <v>0</v>
      </c>
      <c r="ADR42" s="7">
        <f t="shared" si="854"/>
        <v>0</v>
      </c>
      <c r="ADS42" s="7">
        <f t="shared" si="855"/>
        <v>0</v>
      </c>
      <c r="ADT42" s="7">
        <f t="shared" si="856"/>
        <v>0</v>
      </c>
      <c r="ADU42" s="7">
        <f t="shared" si="857"/>
        <v>0</v>
      </c>
      <c r="ADV42" s="7">
        <f t="shared" si="858"/>
        <v>0</v>
      </c>
      <c r="ADW42" s="7">
        <f t="shared" si="859"/>
        <v>0</v>
      </c>
      <c r="ADX42" s="7">
        <f t="shared" si="860"/>
        <v>0</v>
      </c>
      <c r="ADY42" s="7">
        <f t="shared" si="861"/>
        <v>0</v>
      </c>
      <c r="ADZ42" s="7">
        <f t="shared" si="862"/>
        <v>0</v>
      </c>
      <c r="AEA42" s="7">
        <f t="shared" si="863"/>
        <v>0</v>
      </c>
      <c r="AEB42" s="7">
        <f t="shared" si="864"/>
        <v>0</v>
      </c>
      <c r="AEC42" s="7">
        <f t="shared" si="865"/>
        <v>0</v>
      </c>
      <c r="AED42" s="7">
        <f t="shared" si="866"/>
        <v>0</v>
      </c>
      <c r="AEE42" s="7">
        <f t="shared" si="867"/>
        <v>0</v>
      </c>
      <c r="AEF42" s="7">
        <f t="shared" si="868"/>
        <v>0</v>
      </c>
      <c r="AEG42" s="7">
        <f t="shared" si="869"/>
        <v>0</v>
      </c>
      <c r="AEH42" s="7">
        <f t="shared" si="870"/>
        <v>0</v>
      </c>
      <c r="AEI42" s="7">
        <f t="shared" si="871"/>
        <v>0</v>
      </c>
      <c r="AEJ42" s="7">
        <f t="shared" si="872"/>
        <v>0</v>
      </c>
      <c r="AEK42" s="7">
        <f t="shared" si="873"/>
        <v>0</v>
      </c>
      <c r="AEL42" s="7">
        <f t="shared" si="874"/>
        <v>0</v>
      </c>
      <c r="AEM42" s="7">
        <f t="shared" si="875"/>
        <v>0</v>
      </c>
      <c r="AEN42" s="7">
        <f t="shared" si="876"/>
        <v>0</v>
      </c>
      <c r="AEO42" s="7">
        <f t="shared" si="877"/>
        <v>0</v>
      </c>
      <c r="AEP42" s="7">
        <f t="shared" si="878"/>
        <v>0</v>
      </c>
      <c r="AEQ42" s="7">
        <f t="shared" si="879"/>
        <v>0</v>
      </c>
      <c r="AER42" s="7">
        <f t="shared" si="880"/>
        <v>0</v>
      </c>
      <c r="AES42" s="7">
        <f t="shared" si="881"/>
        <v>0</v>
      </c>
      <c r="AET42" s="7">
        <f t="shared" si="882"/>
        <v>0</v>
      </c>
      <c r="AEU42" s="7">
        <f t="shared" si="883"/>
        <v>0</v>
      </c>
      <c r="AEV42" s="7">
        <f t="shared" si="884"/>
        <v>0</v>
      </c>
      <c r="AEW42" s="7">
        <f t="shared" si="885"/>
        <v>0</v>
      </c>
      <c r="AEX42" s="7">
        <f t="shared" si="886"/>
        <v>0</v>
      </c>
      <c r="AEY42" s="7">
        <f t="shared" si="887"/>
        <v>0</v>
      </c>
      <c r="AEZ42" s="7">
        <f t="shared" si="888"/>
        <v>0</v>
      </c>
      <c r="AFA42" s="7">
        <f t="shared" si="889"/>
        <v>0</v>
      </c>
      <c r="AFB42" s="7">
        <f t="shared" si="890"/>
        <v>0</v>
      </c>
      <c r="AFC42" s="7">
        <f t="shared" si="891"/>
        <v>0</v>
      </c>
      <c r="AFD42" s="7">
        <f t="shared" si="892"/>
        <v>0</v>
      </c>
      <c r="AFE42" s="7">
        <f t="shared" si="893"/>
        <v>0</v>
      </c>
      <c r="AFF42" s="7">
        <f t="shared" si="894"/>
        <v>0</v>
      </c>
      <c r="AFG42" s="7">
        <f t="shared" si="895"/>
        <v>0</v>
      </c>
      <c r="AFH42" s="7">
        <f t="shared" si="896"/>
        <v>0</v>
      </c>
      <c r="AFI42" s="7">
        <f t="shared" si="897"/>
        <v>0</v>
      </c>
      <c r="AFJ42" s="7">
        <f t="shared" si="898"/>
        <v>0</v>
      </c>
      <c r="AFK42" s="7">
        <f t="shared" si="899"/>
        <v>0</v>
      </c>
      <c r="AFL42" s="7">
        <f t="shared" si="900"/>
        <v>0</v>
      </c>
      <c r="AFM42" s="7">
        <f t="shared" si="901"/>
        <v>0</v>
      </c>
      <c r="AFN42" s="7">
        <f t="shared" si="902"/>
        <v>0</v>
      </c>
      <c r="AFO42" s="7">
        <f t="shared" si="903"/>
        <v>0</v>
      </c>
      <c r="AFP42" s="7">
        <f t="shared" si="904"/>
        <v>0</v>
      </c>
      <c r="AFQ42" s="7">
        <f t="shared" si="905"/>
        <v>0</v>
      </c>
      <c r="AFR42" s="7">
        <f t="shared" si="906"/>
        <v>0</v>
      </c>
      <c r="AFS42" s="7">
        <f t="shared" si="907"/>
        <v>0</v>
      </c>
      <c r="AFT42" s="7">
        <f t="shared" si="908"/>
        <v>100</v>
      </c>
      <c r="AFU42" s="7">
        <f t="shared" si="909"/>
        <v>100</v>
      </c>
      <c r="AFV42" s="7">
        <f t="shared" si="910"/>
        <v>0</v>
      </c>
      <c r="AFW42" s="7">
        <f t="shared" si="911"/>
        <v>0</v>
      </c>
      <c r="AFX42" s="7">
        <f t="shared" si="912"/>
        <v>0</v>
      </c>
      <c r="AFY42" s="7">
        <f t="shared" si="913"/>
        <v>0</v>
      </c>
      <c r="AFZ42" s="7">
        <f t="shared" si="914"/>
        <v>0</v>
      </c>
      <c r="AGA42" s="7">
        <f t="shared" si="915"/>
        <v>0</v>
      </c>
      <c r="AGB42" s="7">
        <f t="shared" si="916"/>
        <v>0</v>
      </c>
      <c r="AGC42" s="7">
        <f t="shared" si="917"/>
        <v>0</v>
      </c>
      <c r="AGD42" s="7">
        <f t="shared" si="918"/>
        <v>0</v>
      </c>
      <c r="AGE42" s="7">
        <f t="shared" si="919"/>
        <v>0</v>
      </c>
      <c r="AGF42" s="7">
        <f t="shared" si="920"/>
        <v>0</v>
      </c>
      <c r="AGG42" s="7">
        <f t="shared" si="921"/>
        <v>0</v>
      </c>
      <c r="AGH42" s="7">
        <f t="shared" si="922"/>
        <v>0</v>
      </c>
      <c r="AGI42" s="7">
        <f t="shared" si="923"/>
        <v>0</v>
      </c>
      <c r="AGJ42" s="7">
        <f t="shared" si="924"/>
        <v>0</v>
      </c>
      <c r="AGK42" s="7">
        <f t="shared" si="925"/>
        <v>0</v>
      </c>
      <c r="AGL42" s="7">
        <f t="shared" si="926"/>
        <v>2</v>
      </c>
      <c r="AGM42" s="7">
        <f t="shared" si="927"/>
        <v>40</v>
      </c>
    </row>
    <row r="43" spans="1:871" ht="67.5" customHeight="1" x14ac:dyDescent="0.25">
      <c r="A43" s="6" t="s">
        <v>139</v>
      </c>
      <c r="B43" s="26" t="s">
        <v>108</v>
      </c>
      <c r="C43" s="25" t="s">
        <v>157</v>
      </c>
      <c r="D43" s="7">
        <f t="shared" si="701"/>
        <v>535</v>
      </c>
      <c r="E43" s="27">
        <f>50+169</f>
        <v>219</v>
      </c>
      <c r="F43" s="27"/>
      <c r="G43" s="27">
        <v>259</v>
      </c>
      <c r="H43" s="27"/>
      <c r="I43" s="27">
        <f>23+22</f>
        <v>45</v>
      </c>
      <c r="J43" s="27"/>
      <c r="K43" s="27"/>
      <c r="L43" s="27"/>
      <c r="M43" s="27">
        <v>5</v>
      </c>
      <c r="N43" s="27"/>
      <c r="O43" s="27">
        <v>2</v>
      </c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>
        <v>3</v>
      </c>
      <c r="AV43" s="27"/>
      <c r="AW43" s="27"/>
      <c r="AX43" s="27">
        <v>2</v>
      </c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7">
        <f t="shared" si="702"/>
        <v>50</v>
      </c>
      <c r="GT43" s="16">
        <v>50</v>
      </c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>
        <v>0</v>
      </c>
      <c r="HL43" s="16">
        <v>20</v>
      </c>
      <c r="HM43" s="7">
        <f t="shared" si="703"/>
        <v>535</v>
      </c>
      <c r="HN43" s="27">
        <f>50+169</f>
        <v>219</v>
      </c>
      <c r="HO43" s="27"/>
      <c r="HP43" s="27">
        <v>259</v>
      </c>
      <c r="HQ43" s="27"/>
      <c r="HR43" s="27">
        <f>23+22</f>
        <v>45</v>
      </c>
      <c r="HS43" s="27"/>
      <c r="HT43" s="27"/>
      <c r="HU43" s="27"/>
      <c r="HV43" s="27">
        <v>5</v>
      </c>
      <c r="HW43" s="27"/>
      <c r="HX43" s="27">
        <v>2</v>
      </c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>
        <v>3</v>
      </c>
      <c r="JE43" s="27"/>
      <c r="JF43" s="27"/>
      <c r="JG43" s="27">
        <v>2</v>
      </c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7">
        <f t="shared" si="704"/>
        <v>50</v>
      </c>
      <c r="PC43" s="16">
        <v>50</v>
      </c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>
        <v>0</v>
      </c>
      <c r="PU43" s="16">
        <v>20</v>
      </c>
      <c r="PV43" s="7">
        <f t="shared" si="705"/>
        <v>524</v>
      </c>
      <c r="PW43" s="27">
        <f>50+157</f>
        <v>207</v>
      </c>
      <c r="PX43" s="27"/>
      <c r="PY43" s="27">
        <v>261</v>
      </c>
      <c r="PZ43" s="27"/>
      <c r="QA43" s="27">
        <f>23+24</f>
        <v>47</v>
      </c>
      <c r="QB43" s="27"/>
      <c r="QC43" s="27"/>
      <c r="QD43" s="27"/>
      <c r="QE43" s="27">
        <v>3</v>
      </c>
      <c r="QF43" s="27"/>
      <c r="QG43" s="27">
        <v>3</v>
      </c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>
        <v>2</v>
      </c>
      <c r="RN43" s="27"/>
      <c r="RO43" s="27"/>
      <c r="RP43" s="27">
        <v>1</v>
      </c>
      <c r="RQ43" s="27"/>
      <c r="RR43" s="27"/>
      <c r="RS43" s="27"/>
      <c r="RT43" s="27"/>
      <c r="RU43" s="27"/>
      <c r="RV43" s="27"/>
      <c r="RW43" s="27"/>
      <c r="RX43" s="27"/>
      <c r="RY43" s="27"/>
      <c r="RZ43" s="27"/>
      <c r="SA43" s="27"/>
      <c r="SB43" s="27"/>
      <c r="SC43" s="27"/>
      <c r="SD43" s="27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7">
        <f t="shared" si="706"/>
        <v>50</v>
      </c>
      <c r="XL43" s="16">
        <v>50</v>
      </c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>
        <v>0</v>
      </c>
      <c r="YD43" s="16">
        <v>20</v>
      </c>
      <c r="YE43" s="7">
        <f t="shared" si="711"/>
        <v>531.4</v>
      </c>
      <c r="YF43" s="7">
        <f t="shared" si="712"/>
        <v>215</v>
      </c>
      <c r="YG43" s="7">
        <f t="shared" si="713"/>
        <v>0</v>
      </c>
      <c r="YH43" s="7">
        <f t="shared" si="714"/>
        <v>259.7</v>
      </c>
      <c r="YI43" s="7">
        <f t="shared" si="715"/>
        <v>0</v>
      </c>
      <c r="YJ43" s="7">
        <f t="shared" si="716"/>
        <v>45.7</v>
      </c>
      <c r="YK43" s="7">
        <f t="shared" si="717"/>
        <v>0</v>
      </c>
      <c r="YL43" s="7">
        <f t="shared" si="718"/>
        <v>0</v>
      </c>
      <c r="YM43" s="7">
        <f t="shared" si="719"/>
        <v>0</v>
      </c>
      <c r="YN43" s="7">
        <f t="shared" si="720"/>
        <v>4.3</v>
      </c>
      <c r="YO43" s="7">
        <f t="shared" si="721"/>
        <v>0</v>
      </c>
      <c r="YP43" s="7">
        <f t="shared" si="722"/>
        <v>2.2999999999999998</v>
      </c>
      <c r="YQ43" s="7">
        <f t="shared" si="723"/>
        <v>0</v>
      </c>
      <c r="YR43" s="7">
        <f t="shared" si="724"/>
        <v>0</v>
      </c>
      <c r="YS43" s="7">
        <f t="shared" si="725"/>
        <v>0</v>
      </c>
      <c r="YT43" s="7">
        <f t="shared" si="726"/>
        <v>0</v>
      </c>
      <c r="YU43" s="7">
        <f t="shared" si="727"/>
        <v>0</v>
      </c>
      <c r="YV43" s="7">
        <f t="shared" si="728"/>
        <v>0</v>
      </c>
      <c r="YW43" s="7">
        <f t="shared" si="729"/>
        <v>0</v>
      </c>
      <c r="YX43" s="7">
        <f t="shared" si="730"/>
        <v>0</v>
      </c>
      <c r="YY43" s="7">
        <f t="shared" si="731"/>
        <v>0</v>
      </c>
      <c r="YZ43" s="7">
        <f t="shared" si="732"/>
        <v>0</v>
      </c>
      <c r="ZA43" s="7">
        <f t="shared" si="733"/>
        <v>0</v>
      </c>
      <c r="ZB43" s="7">
        <f t="shared" si="734"/>
        <v>0</v>
      </c>
      <c r="ZC43" s="7">
        <f t="shared" si="735"/>
        <v>0</v>
      </c>
      <c r="ZD43" s="7">
        <f t="shared" si="736"/>
        <v>0</v>
      </c>
      <c r="ZE43" s="7">
        <f t="shared" si="737"/>
        <v>0</v>
      </c>
      <c r="ZF43" s="7">
        <f t="shared" si="738"/>
        <v>0</v>
      </c>
      <c r="ZG43" s="7">
        <f t="shared" si="739"/>
        <v>0</v>
      </c>
      <c r="ZH43" s="7">
        <f t="shared" si="740"/>
        <v>0</v>
      </c>
      <c r="ZI43" s="7">
        <f t="shared" si="741"/>
        <v>0</v>
      </c>
      <c r="ZJ43" s="7">
        <f t="shared" si="742"/>
        <v>0</v>
      </c>
      <c r="ZK43" s="7">
        <f t="shared" si="743"/>
        <v>0</v>
      </c>
      <c r="ZL43" s="7">
        <f t="shared" si="744"/>
        <v>0</v>
      </c>
      <c r="ZM43" s="7">
        <f t="shared" si="745"/>
        <v>0</v>
      </c>
      <c r="ZN43" s="7">
        <f t="shared" si="746"/>
        <v>0</v>
      </c>
      <c r="ZO43" s="7">
        <f t="shared" si="747"/>
        <v>0</v>
      </c>
      <c r="ZP43" s="7">
        <f t="shared" si="748"/>
        <v>0</v>
      </c>
      <c r="ZQ43" s="7">
        <f t="shared" si="749"/>
        <v>0</v>
      </c>
      <c r="ZR43" s="7">
        <f t="shared" si="750"/>
        <v>0</v>
      </c>
      <c r="ZS43" s="7">
        <f t="shared" si="751"/>
        <v>0</v>
      </c>
      <c r="ZT43" s="7">
        <f t="shared" si="752"/>
        <v>0</v>
      </c>
      <c r="ZU43" s="7">
        <f t="shared" si="753"/>
        <v>0</v>
      </c>
      <c r="ZV43" s="7">
        <f t="shared" si="754"/>
        <v>2.7</v>
      </c>
      <c r="ZW43" s="7">
        <f t="shared" si="755"/>
        <v>0</v>
      </c>
      <c r="ZX43" s="7">
        <f t="shared" si="756"/>
        <v>0</v>
      </c>
      <c r="ZY43" s="7">
        <f t="shared" si="757"/>
        <v>1.7</v>
      </c>
      <c r="ZZ43" s="7">
        <f t="shared" si="758"/>
        <v>0</v>
      </c>
      <c r="AAA43" s="7">
        <f t="shared" si="759"/>
        <v>0</v>
      </c>
      <c r="AAB43" s="7">
        <f t="shared" si="760"/>
        <v>0</v>
      </c>
      <c r="AAC43" s="7">
        <f t="shared" si="761"/>
        <v>0</v>
      </c>
      <c r="AAD43" s="7">
        <f t="shared" si="762"/>
        <v>0</v>
      </c>
      <c r="AAE43" s="7">
        <f t="shared" si="763"/>
        <v>0</v>
      </c>
      <c r="AAF43" s="7">
        <f t="shared" si="764"/>
        <v>0</v>
      </c>
      <c r="AAG43" s="7">
        <f t="shared" si="765"/>
        <v>0</v>
      </c>
      <c r="AAH43" s="7">
        <f t="shared" si="766"/>
        <v>0</v>
      </c>
      <c r="AAI43" s="7">
        <f t="shared" si="767"/>
        <v>0</v>
      </c>
      <c r="AAJ43" s="7">
        <f t="shared" si="768"/>
        <v>0</v>
      </c>
      <c r="AAK43" s="7">
        <f t="shared" si="769"/>
        <v>0</v>
      </c>
      <c r="AAL43" s="7">
        <f t="shared" si="770"/>
        <v>0</v>
      </c>
      <c r="AAM43" s="7">
        <f t="shared" si="771"/>
        <v>0</v>
      </c>
      <c r="AAN43" s="7">
        <f t="shared" si="772"/>
        <v>0</v>
      </c>
      <c r="AAO43" s="7">
        <f t="shared" si="773"/>
        <v>0</v>
      </c>
      <c r="AAP43" s="7">
        <f t="shared" si="774"/>
        <v>0</v>
      </c>
      <c r="AAQ43" s="7">
        <f t="shared" si="775"/>
        <v>0</v>
      </c>
      <c r="AAR43" s="7">
        <f t="shared" si="776"/>
        <v>0</v>
      </c>
      <c r="AAS43" s="7">
        <f t="shared" si="777"/>
        <v>0</v>
      </c>
      <c r="AAT43" s="7">
        <f t="shared" si="778"/>
        <v>0</v>
      </c>
      <c r="AAU43" s="7">
        <f t="shared" si="779"/>
        <v>0</v>
      </c>
      <c r="AAV43" s="7">
        <f t="shared" si="780"/>
        <v>0</v>
      </c>
      <c r="AAW43" s="7">
        <f t="shared" si="781"/>
        <v>0</v>
      </c>
      <c r="AAX43" s="7">
        <f t="shared" si="782"/>
        <v>0</v>
      </c>
      <c r="AAY43" s="7">
        <f t="shared" si="783"/>
        <v>0</v>
      </c>
      <c r="AAZ43" s="7">
        <f t="shared" si="784"/>
        <v>0</v>
      </c>
      <c r="ABA43" s="7">
        <f t="shared" si="785"/>
        <v>0</v>
      </c>
      <c r="ABB43" s="7">
        <f t="shared" si="786"/>
        <v>0</v>
      </c>
      <c r="ABC43" s="7">
        <f t="shared" si="787"/>
        <v>0</v>
      </c>
      <c r="ABD43" s="7">
        <f t="shared" si="788"/>
        <v>0</v>
      </c>
      <c r="ABE43" s="7">
        <f t="shared" si="789"/>
        <v>0</v>
      </c>
      <c r="ABF43" s="7">
        <f t="shared" si="790"/>
        <v>0</v>
      </c>
      <c r="ABG43" s="7">
        <f t="shared" si="791"/>
        <v>0</v>
      </c>
      <c r="ABH43" s="7">
        <f t="shared" si="792"/>
        <v>0</v>
      </c>
      <c r="ABI43" s="7">
        <f t="shared" si="793"/>
        <v>0</v>
      </c>
      <c r="ABJ43" s="7">
        <f t="shared" si="794"/>
        <v>0</v>
      </c>
      <c r="ABK43" s="7">
        <f t="shared" si="795"/>
        <v>0</v>
      </c>
      <c r="ABL43" s="7">
        <f t="shared" si="796"/>
        <v>0</v>
      </c>
      <c r="ABM43" s="7">
        <f t="shared" si="797"/>
        <v>0</v>
      </c>
      <c r="ABN43" s="7">
        <f t="shared" si="798"/>
        <v>0</v>
      </c>
      <c r="ABO43" s="7">
        <f t="shared" si="799"/>
        <v>0</v>
      </c>
      <c r="ABP43" s="7">
        <f t="shared" si="800"/>
        <v>0</v>
      </c>
      <c r="ABQ43" s="7">
        <f t="shared" si="801"/>
        <v>0</v>
      </c>
      <c r="ABR43" s="7">
        <f t="shared" si="802"/>
        <v>0</v>
      </c>
      <c r="ABS43" s="7">
        <f t="shared" si="803"/>
        <v>0</v>
      </c>
      <c r="ABT43" s="7">
        <f t="shared" si="804"/>
        <v>0</v>
      </c>
      <c r="ABU43" s="7">
        <f t="shared" si="805"/>
        <v>0</v>
      </c>
      <c r="ABV43" s="7">
        <f t="shared" si="806"/>
        <v>0</v>
      </c>
      <c r="ABW43" s="7">
        <f t="shared" si="807"/>
        <v>0</v>
      </c>
      <c r="ABX43" s="7">
        <f t="shared" si="808"/>
        <v>0</v>
      </c>
      <c r="ABY43" s="7">
        <f t="shared" si="809"/>
        <v>0</v>
      </c>
      <c r="ABZ43" s="7">
        <f t="shared" si="810"/>
        <v>0</v>
      </c>
      <c r="ACA43" s="7">
        <f t="shared" si="811"/>
        <v>0</v>
      </c>
      <c r="ACB43" s="7">
        <f t="shared" si="812"/>
        <v>0</v>
      </c>
      <c r="ACC43" s="7">
        <f t="shared" si="813"/>
        <v>0</v>
      </c>
      <c r="ACD43" s="7">
        <f t="shared" si="814"/>
        <v>0</v>
      </c>
      <c r="ACE43" s="7">
        <f t="shared" si="815"/>
        <v>0</v>
      </c>
      <c r="ACF43" s="7">
        <f t="shared" si="816"/>
        <v>0</v>
      </c>
      <c r="ACG43" s="7">
        <f t="shared" si="817"/>
        <v>0</v>
      </c>
      <c r="ACH43" s="7">
        <f t="shared" si="818"/>
        <v>0</v>
      </c>
      <c r="ACI43" s="7">
        <f t="shared" si="819"/>
        <v>0</v>
      </c>
      <c r="ACJ43" s="7">
        <f t="shared" si="820"/>
        <v>0</v>
      </c>
      <c r="ACK43" s="7">
        <f t="shared" si="821"/>
        <v>0</v>
      </c>
      <c r="ACL43" s="7">
        <f t="shared" si="822"/>
        <v>0</v>
      </c>
      <c r="ACM43" s="7">
        <f t="shared" si="823"/>
        <v>0</v>
      </c>
      <c r="ACN43" s="7">
        <f t="shared" si="824"/>
        <v>0</v>
      </c>
      <c r="ACO43" s="7">
        <f t="shared" si="825"/>
        <v>0</v>
      </c>
      <c r="ACP43" s="7">
        <f t="shared" si="826"/>
        <v>0</v>
      </c>
      <c r="ACQ43" s="7">
        <f t="shared" si="827"/>
        <v>0</v>
      </c>
      <c r="ACR43" s="7">
        <f t="shared" si="828"/>
        <v>0</v>
      </c>
      <c r="ACS43" s="7">
        <f t="shared" si="829"/>
        <v>0</v>
      </c>
      <c r="ACT43" s="7">
        <f t="shared" si="830"/>
        <v>0</v>
      </c>
      <c r="ACU43" s="7">
        <f t="shared" si="831"/>
        <v>0</v>
      </c>
      <c r="ACV43" s="7">
        <f t="shared" si="832"/>
        <v>0</v>
      </c>
      <c r="ACW43" s="7">
        <f t="shared" si="833"/>
        <v>0</v>
      </c>
      <c r="ACX43" s="7">
        <f t="shared" si="834"/>
        <v>0</v>
      </c>
      <c r="ACY43" s="7">
        <f t="shared" si="835"/>
        <v>0</v>
      </c>
      <c r="ACZ43" s="7">
        <f t="shared" si="836"/>
        <v>0</v>
      </c>
      <c r="ADA43" s="7">
        <f t="shared" si="837"/>
        <v>0</v>
      </c>
      <c r="ADB43" s="7">
        <f t="shared" si="838"/>
        <v>0</v>
      </c>
      <c r="ADC43" s="7">
        <f t="shared" si="839"/>
        <v>0</v>
      </c>
      <c r="ADD43" s="7">
        <f t="shared" si="840"/>
        <v>0</v>
      </c>
      <c r="ADE43" s="7">
        <f t="shared" si="841"/>
        <v>0</v>
      </c>
      <c r="ADF43" s="7">
        <f t="shared" si="842"/>
        <v>0</v>
      </c>
      <c r="ADG43" s="7">
        <f t="shared" si="843"/>
        <v>0</v>
      </c>
      <c r="ADH43" s="7">
        <f t="shared" si="844"/>
        <v>0</v>
      </c>
      <c r="ADI43" s="7">
        <f t="shared" si="845"/>
        <v>0</v>
      </c>
      <c r="ADJ43" s="7">
        <f t="shared" si="846"/>
        <v>0</v>
      </c>
      <c r="ADK43" s="7">
        <f t="shared" si="847"/>
        <v>0</v>
      </c>
      <c r="ADL43" s="7">
        <f t="shared" si="848"/>
        <v>0</v>
      </c>
      <c r="ADM43" s="7">
        <f t="shared" si="849"/>
        <v>0</v>
      </c>
      <c r="ADN43" s="7">
        <f t="shared" si="850"/>
        <v>0</v>
      </c>
      <c r="ADO43" s="7">
        <f t="shared" si="851"/>
        <v>0</v>
      </c>
      <c r="ADP43" s="7">
        <f t="shared" si="852"/>
        <v>0</v>
      </c>
      <c r="ADQ43" s="7">
        <f t="shared" si="853"/>
        <v>0</v>
      </c>
      <c r="ADR43" s="7">
        <f t="shared" si="854"/>
        <v>0</v>
      </c>
      <c r="ADS43" s="7">
        <f t="shared" si="855"/>
        <v>0</v>
      </c>
      <c r="ADT43" s="7">
        <f t="shared" si="856"/>
        <v>0</v>
      </c>
      <c r="ADU43" s="7">
        <f t="shared" si="857"/>
        <v>0</v>
      </c>
      <c r="ADV43" s="7">
        <f t="shared" si="858"/>
        <v>0</v>
      </c>
      <c r="ADW43" s="7">
        <f t="shared" si="859"/>
        <v>0</v>
      </c>
      <c r="ADX43" s="7">
        <f t="shared" si="860"/>
        <v>0</v>
      </c>
      <c r="ADY43" s="7">
        <f t="shared" si="861"/>
        <v>0</v>
      </c>
      <c r="ADZ43" s="7">
        <f t="shared" si="862"/>
        <v>0</v>
      </c>
      <c r="AEA43" s="7">
        <f t="shared" si="863"/>
        <v>0</v>
      </c>
      <c r="AEB43" s="7">
        <f t="shared" si="864"/>
        <v>0</v>
      </c>
      <c r="AEC43" s="7">
        <f t="shared" si="865"/>
        <v>0</v>
      </c>
      <c r="AED43" s="7">
        <f t="shared" si="866"/>
        <v>0</v>
      </c>
      <c r="AEE43" s="7">
        <f t="shared" si="867"/>
        <v>0</v>
      </c>
      <c r="AEF43" s="7">
        <f t="shared" si="868"/>
        <v>0</v>
      </c>
      <c r="AEG43" s="7">
        <f t="shared" si="869"/>
        <v>0</v>
      </c>
      <c r="AEH43" s="7">
        <f t="shared" si="870"/>
        <v>0</v>
      </c>
      <c r="AEI43" s="7">
        <f t="shared" si="871"/>
        <v>0</v>
      </c>
      <c r="AEJ43" s="7">
        <f t="shared" si="872"/>
        <v>0</v>
      </c>
      <c r="AEK43" s="7">
        <f t="shared" si="873"/>
        <v>0</v>
      </c>
      <c r="AEL43" s="7">
        <f t="shared" si="874"/>
        <v>0</v>
      </c>
      <c r="AEM43" s="7">
        <f t="shared" si="875"/>
        <v>0</v>
      </c>
      <c r="AEN43" s="7">
        <f t="shared" si="876"/>
        <v>0</v>
      </c>
      <c r="AEO43" s="7">
        <f t="shared" si="877"/>
        <v>0</v>
      </c>
      <c r="AEP43" s="7">
        <f t="shared" si="878"/>
        <v>0</v>
      </c>
      <c r="AEQ43" s="7">
        <f t="shared" si="879"/>
        <v>0</v>
      </c>
      <c r="AER43" s="7">
        <f t="shared" si="880"/>
        <v>0</v>
      </c>
      <c r="AES43" s="7">
        <f t="shared" si="881"/>
        <v>0</v>
      </c>
      <c r="AET43" s="7">
        <f t="shared" si="882"/>
        <v>0</v>
      </c>
      <c r="AEU43" s="7">
        <f t="shared" si="883"/>
        <v>0</v>
      </c>
      <c r="AEV43" s="7">
        <f t="shared" si="884"/>
        <v>0</v>
      </c>
      <c r="AEW43" s="7">
        <f t="shared" si="885"/>
        <v>0</v>
      </c>
      <c r="AEX43" s="7">
        <f t="shared" si="886"/>
        <v>0</v>
      </c>
      <c r="AEY43" s="7">
        <f t="shared" si="887"/>
        <v>0</v>
      </c>
      <c r="AEZ43" s="7">
        <f t="shared" si="888"/>
        <v>0</v>
      </c>
      <c r="AFA43" s="7">
        <f t="shared" si="889"/>
        <v>0</v>
      </c>
      <c r="AFB43" s="7">
        <f t="shared" si="890"/>
        <v>0</v>
      </c>
      <c r="AFC43" s="7">
        <f t="shared" si="891"/>
        <v>0</v>
      </c>
      <c r="AFD43" s="7">
        <f t="shared" si="892"/>
        <v>0</v>
      </c>
      <c r="AFE43" s="7">
        <f t="shared" si="893"/>
        <v>0</v>
      </c>
      <c r="AFF43" s="7">
        <f t="shared" si="894"/>
        <v>0</v>
      </c>
      <c r="AFG43" s="7">
        <f t="shared" si="895"/>
        <v>0</v>
      </c>
      <c r="AFH43" s="7">
        <f t="shared" si="896"/>
        <v>0</v>
      </c>
      <c r="AFI43" s="7">
        <f t="shared" si="897"/>
        <v>0</v>
      </c>
      <c r="AFJ43" s="7">
        <f t="shared" si="898"/>
        <v>0</v>
      </c>
      <c r="AFK43" s="7">
        <f t="shared" si="899"/>
        <v>0</v>
      </c>
      <c r="AFL43" s="7">
        <f t="shared" si="900"/>
        <v>0</v>
      </c>
      <c r="AFM43" s="7">
        <f t="shared" si="901"/>
        <v>0</v>
      </c>
      <c r="AFN43" s="7">
        <f t="shared" si="902"/>
        <v>0</v>
      </c>
      <c r="AFO43" s="7">
        <f t="shared" si="903"/>
        <v>0</v>
      </c>
      <c r="AFP43" s="7">
        <f t="shared" si="904"/>
        <v>0</v>
      </c>
      <c r="AFQ43" s="7">
        <f t="shared" si="905"/>
        <v>0</v>
      </c>
      <c r="AFR43" s="7">
        <f t="shared" si="906"/>
        <v>0</v>
      </c>
      <c r="AFS43" s="7">
        <f t="shared" si="907"/>
        <v>0</v>
      </c>
      <c r="AFT43" s="7">
        <f t="shared" si="908"/>
        <v>50</v>
      </c>
      <c r="AFU43" s="7">
        <f t="shared" si="909"/>
        <v>50</v>
      </c>
      <c r="AFV43" s="7">
        <f t="shared" si="910"/>
        <v>0</v>
      </c>
      <c r="AFW43" s="7">
        <f t="shared" si="911"/>
        <v>0</v>
      </c>
      <c r="AFX43" s="7">
        <f t="shared" si="912"/>
        <v>0</v>
      </c>
      <c r="AFY43" s="7">
        <f t="shared" si="913"/>
        <v>0</v>
      </c>
      <c r="AFZ43" s="7">
        <f t="shared" si="914"/>
        <v>0</v>
      </c>
      <c r="AGA43" s="7">
        <f t="shared" si="915"/>
        <v>0</v>
      </c>
      <c r="AGB43" s="7">
        <f t="shared" si="916"/>
        <v>0</v>
      </c>
      <c r="AGC43" s="7">
        <f t="shared" si="917"/>
        <v>0</v>
      </c>
      <c r="AGD43" s="7">
        <f t="shared" si="918"/>
        <v>0</v>
      </c>
      <c r="AGE43" s="7">
        <f t="shared" si="919"/>
        <v>0</v>
      </c>
      <c r="AGF43" s="7">
        <f t="shared" si="920"/>
        <v>0</v>
      </c>
      <c r="AGG43" s="7">
        <f t="shared" si="921"/>
        <v>0</v>
      </c>
      <c r="AGH43" s="7">
        <f t="shared" si="922"/>
        <v>0</v>
      </c>
      <c r="AGI43" s="7">
        <f t="shared" si="923"/>
        <v>0</v>
      </c>
      <c r="AGJ43" s="7">
        <f t="shared" si="924"/>
        <v>0</v>
      </c>
      <c r="AGK43" s="7">
        <f t="shared" si="925"/>
        <v>0</v>
      </c>
      <c r="AGL43" s="7">
        <f t="shared" si="926"/>
        <v>0</v>
      </c>
      <c r="AGM43" s="7">
        <f t="shared" si="927"/>
        <v>20</v>
      </c>
    </row>
    <row r="44" spans="1:871" ht="74.25" customHeight="1" x14ac:dyDescent="0.25">
      <c r="A44" s="6" t="s">
        <v>140</v>
      </c>
      <c r="B44" s="26" t="s">
        <v>109</v>
      </c>
      <c r="C44" s="25" t="s">
        <v>157</v>
      </c>
      <c r="D44" s="7">
        <f t="shared" si="701"/>
        <v>580</v>
      </c>
      <c r="E44" s="27">
        <f>60+190</f>
        <v>250</v>
      </c>
      <c r="F44" s="27"/>
      <c r="G44" s="27">
        <v>282</v>
      </c>
      <c r="H44" s="27"/>
      <c r="I44" s="27">
        <f>20+20</f>
        <v>40</v>
      </c>
      <c r="J44" s="27"/>
      <c r="K44" s="27">
        <v>1</v>
      </c>
      <c r="L44" s="27"/>
      <c r="M44" s="27">
        <v>3</v>
      </c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>
        <v>2</v>
      </c>
      <c r="AV44" s="27"/>
      <c r="AW44" s="27"/>
      <c r="AX44" s="27">
        <v>1</v>
      </c>
      <c r="AY44" s="27"/>
      <c r="AZ44" s="27"/>
      <c r="BA44" s="27"/>
      <c r="BB44" s="27"/>
      <c r="BC44" s="27"/>
      <c r="BD44" s="27"/>
      <c r="BE44" s="27"/>
      <c r="BF44" s="27"/>
      <c r="BG44" s="27">
        <v>1</v>
      </c>
      <c r="BH44" s="27"/>
      <c r="BI44" s="27"/>
      <c r="BJ44" s="27"/>
      <c r="BK44" s="27"/>
      <c r="BL44" s="27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7">
        <f t="shared" si="702"/>
        <v>30</v>
      </c>
      <c r="GT44" s="16">
        <v>30</v>
      </c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>
        <v>4</v>
      </c>
      <c r="HL44" s="16">
        <v>22</v>
      </c>
      <c r="HM44" s="7">
        <f t="shared" si="703"/>
        <v>580</v>
      </c>
      <c r="HN44" s="27">
        <f>60+190</f>
        <v>250</v>
      </c>
      <c r="HO44" s="27"/>
      <c r="HP44" s="27">
        <v>282</v>
      </c>
      <c r="HQ44" s="27"/>
      <c r="HR44" s="27">
        <f>20+20</f>
        <v>40</v>
      </c>
      <c r="HS44" s="27"/>
      <c r="HT44" s="27">
        <v>1</v>
      </c>
      <c r="HU44" s="27"/>
      <c r="HV44" s="27">
        <v>3</v>
      </c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>
        <v>2</v>
      </c>
      <c r="JE44" s="27"/>
      <c r="JF44" s="27"/>
      <c r="JG44" s="27">
        <v>1</v>
      </c>
      <c r="JH44" s="27"/>
      <c r="JI44" s="27"/>
      <c r="JJ44" s="27"/>
      <c r="JK44" s="27"/>
      <c r="JL44" s="27"/>
      <c r="JM44" s="27"/>
      <c r="JN44" s="27"/>
      <c r="JO44" s="27"/>
      <c r="JP44" s="27">
        <v>1</v>
      </c>
      <c r="JQ44" s="27"/>
      <c r="JR44" s="27"/>
      <c r="JS44" s="27"/>
      <c r="JT44" s="27"/>
      <c r="JU44" s="27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7">
        <f t="shared" si="704"/>
        <v>30</v>
      </c>
      <c r="PC44" s="16">
        <v>30</v>
      </c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>
        <v>4</v>
      </c>
      <c r="PU44" s="16">
        <v>22</v>
      </c>
      <c r="PV44" s="7">
        <f t="shared" si="705"/>
        <v>601</v>
      </c>
      <c r="PW44" s="27">
        <f>60+195</f>
        <v>255</v>
      </c>
      <c r="PX44" s="27"/>
      <c r="PY44" s="27">
        <v>295</v>
      </c>
      <c r="PZ44" s="27"/>
      <c r="QA44" s="27">
        <f>18+25</f>
        <v>43</v>
      </c>
      <c r="QB44" s="27"/>
      <c r="QC44" s="27">
        <v>1</v>
      </c>
      <c r="QD44" s="27"/>
      <c r="QE44" s="27">
        <v>1</v>
      </c>
      <c r="QF44" s="27"/>
      <c r="QG44" s="27">
        <v>2</v>
      </c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>
        <v>2</v>
      </c>
      <c r="RN44" s="27"/>
      <c r="RO44" s="27"/>
      <c r="RP44" s="27">
        <v>1</v>
      </c>
      <c r="RQ44" s="27"/>
      <c r="RR44" s="27"/>
      <c r="RS44" s="27"/>
      <c r="RT44" s="27"/>
      <c r="RU44" s="27"/>
      <c r="RV44" s="27"/>
      <c r="RW44" s="27"/>
      <c r="RX44" s="27"/>
      <c r="RY44" s="27"/>
      <c r="RZ44" s="27"/>
      <c r="SA44" s="27">
        <v>1</v>
      </c>
      <c r="SB44" s="27"/>
      <c r="SC44" s="27"/>
      <c r="SD44" s="27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7">
        <f t="shared" si="706"/>
        <v>30</v>
      </c>
      <c r="XL44" s="16">
        <v>30</v>
      </c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>
        <v>4</v>
      </c>
      <c r="YD44" s="16">
        <v>22</v>
      </c>
      <c r="YE44" s="7">
        <f t="shared" si="711"/>
        <v>587</v>
      </c>
      <c r="YF44" s="7">
        <f t="shared" si="712"/>
        <v>251.7</v>
      </c>
      <c r="YG44" s="7">
        <f t="shared" si="713"/>
        <v>0</v>
      </c>
      <c r="YH44" s="7">
        <f t="shared" si="714"/>
        <v>286.3</v>
      </c>
      <c r="YI44" s="7">
        <f t="shared" si="715"/>
        <v>0</v>
      </c>
      <c r="YJ44" s="7">
        <f t="shared" si="716"/>
        <v>41</v>
      </c>
      <c r="YK44" s="7">
        <f t="shared" si="717"/>
        <v>0</v>
      </c>
      <c r="YL44" s="7">
        <f t="shared" si="718"/>
        <v>1</v>
      </c>
      <c r="YM44" s="7">
        <f t="shared" si="719"/>
        <v>0</v>
      </c>
      <c r="YN44" s="7">
        <f t="shared" si="720"/>
        <v>2.2999999999999998</v>
      </c>
      <c r="YO44" s="7">
        <f t="shared" si="721"/>
        <v>0</v>
      </c>
      <c r="YP44" s="7">
        <f t="shared" si="722"/>
        <v>0.7</v>
      </c>
      <c r="YQ44" s="7">
        <f t="shared" si="723"/>
        <v>0</v>
      </c>
      <c r="YR44" s="7">
        <f t="shared" si="724"/>
        <v>0</v>
      </c>
      <c r="YS44" s="7">
        <f t="shared" si="725"/>
        <v>0</v>
      </c>
      <c r="YT44" s="7">
        <f t="shared" si="726"/>
        <v>0</v>
      </c>
      <c r="YU44" s="7">
        <f t="shared" si="727"/>
        <v>0</v>
      </c>
      <c r="YV44" s="7">
        <f t="shared" si="728"/>
        <v>0</v>
      </c>
      <c r="YW44" s="7">
        <f t="shared" si="729"/>
        <v>0</v>
      </c>
      <c r="YX44" s="7">
        <f t="shared" si="730"/>
        <v>0</v>
      </c>
      <c r="YY44" s="7">
        <f t="shared" si="731"/>
        <v>0</v>
      </c>
      <c r="YZ44" s="7">
        <f t="shared" si="732"/>
        <v>0</v>
      </c>
      <c r="ZA44" s="7">
        <f t="shared" si="733"/>
        <v>0</v>
      </c>
      <c r="ZB44" s="7">
        <f t="shared" si="734"/>
        <v>0</v>
      </c>
      <c r="ZC44" s="7">
        <f t="shared" si="735"/>
        <v>0</v>
      </c>
      <c r="ZD44" s="7">
        <f t="shared" si="736"/>
        <v>0</v>
      </c>
      <c r="ZE44" s="7">
        <f t="shared" si="737"/>
        <v>0</v>
      </c>
      <c r="ZF44" s="7">
        <f t="shared" si="738"/>
        <v>0</v>
      </c>
      <c r="ZG44" s="7">
        <f t="shared" si="739"/>
        <v>0</v>
      </c>
      <c r="ZH44" s="7">
        <f t="shared" si="740"/>
        <v>0</v>
      </c>
      <c r="ZI44" s="7">
        <f t="shared" si="741"/>
        <v>0</v>
      </c>
      <c r="ZJ44" s="7">
        <f t="shared" si="742"/>
        <v>0</v>
      </c>
      <c r="ZK44" s="7">
        <f t="shared" si="743"/>
        <v>0</v>
      </c>
      <c r="ZL44" s="7">
        <f t="shared" si="744"/>
        <v>0</v>
      </c>
      <c r="ZM44" s="7">
        <f t="shared" si="745"/>
        <v>0</v>
      </c>
      <c r="ZN44" s="7">
        <f t="shared" si="746"/>
        <v>0</v>
      </c>
      <c r="ZO44" s="7">
        <f t="shared" si="747"/>
        <v>0</v>
      </c>
      <c r="ZP44" s="7">
        <f t="shared" si="748"/>
        <v>0</v>
      </c>
      <c r="ZQ44" s="7">
        <f t="shared" si="749"/>
        <v>0</v>
      </c>
      <c r="ZR44" s="7">
        <f t="shared" si="750"/>
        <v>0</v>
      </c>
      <c r="ZS44" s="7">
        <f t="shared" si="751"/>
        <v>0</v>
      </c>
      <c r="ZT44" s="7">
        <f t="shared" si="752"/>
        <v>0</v>
      </c>
      <c r="ZU44" s="7">
        <f t="shared" si="753"/>
        <v>0</v>
      </c>
      <c r="ZV44" s="7">
        <f t="shared" si="754"/>
        <v>2</v>
      </c>
      <c r="ZW44" s="7">
        <f t="shared" si="755"/>
        <v>0</v>
      </c>
      <c r="ZX44" s="7">
        <f t="shared" si="756"/>
        <v>0</v>
      </c>
      <c r="ZY44" s="7">
        <f t="shared" si="757"/>
        <v>1</v>
      </c>
      <c r="ZZ44" s="7">
        <f t="shared" si="758"/>
        <v>0</v>
      </c>
      <c r="AAA44" s="7">
        <f t="shared" si="759"/>
        <v>0</v>
      </c>
      <c r="AAB44" s="7">
        <f t="shared" si="760"/>
        <v>0</v>
      </c>
      <c r="AAC44" s="7">
        <f t="shared" si="761"/>
        <v>0</v>
      </c>
      <c r="AAD44" s="7">
        <f t="shared" si="762"/>
        <v>0</v>
      </c>
      <c r="AAE44" s="7">
        <f t="shared" si="763"/>
        <v>0</v>
      </c>
      <c r="AAF44" s="7">
        <f t="shared" si="764"/>
        <v>0</v>
      </c>
      <c r="AAG44" s="7">
        <f t="shared" si="765"/>
        <v>0</v>
      </c>
      <c r="AAH44" s="7">
        <f t="shared" si="766"/>
        <v>0.7</v>
      </c>
      <c r="AAI44" s="7">
        <f t="shared" si="767"/>
        <v>0</v>
      </c>
      <c r="AAJ44" s="7">
        <f t="shared" si="768"/>
        <v>0.3</v>
      </c>
      <c r="AAK44" s="7">
        <f t="shared" si="769"/>
        <v>0</v>
      </c>
      <c r="AAL44" s="7">
        <f t="shared" si="770"/>
        <v>0</v>
      </c>
      <c r="AAM44" s="7">
        <f t="shared" si="771"/>
        <v>0</v>
      </c>
      <c r="AAN44" s="7">
        <f t="shared" si="772"/>
        <v>0</v>
      </c>
      <c r="AAO44" s="7">
        <f t="shared" si="773"/>
        <v>0</v>
      </c>
      <c r="AAP44" s="7">
        <f t="shared" si="774"/>
        <v>0</v>
      </c>
      <c r="AAQ44" s="7">
        <f t="shared" si="775"/>
        <v>0</v>
      </c>
      <c r="AAR44" s="7">
        <f t="shared" si="776"/>
        <v>0</v>
      </c>
      <c r="AAS44" s="7">
        <f t="shared" si="777"/>
        <v>0</v>
      </c>
      <c r="AAT44" s="7">
        <f t="shared" si="778"/>
        <v>0</v>
      </c>
      <c r="AAU44" s="7">
        <f t="shared" si="779"/>
        <v>0</v>
      </c>
      <c r="AAV44" s="7">
        <f t="shared" si="780"/>
        <v>0</v>
      </c>
      <c r="AAW44" s="7">
        <f t="shared" si="781"/>
        <v>0</v>
      </c>
      <c r="AAX44" s="7">
        <f t="shared" si="782"/>
        <v>0</v>
      </c>
      <c r="AAY44" s="7">
        <f t="shared" si="783"/>
        <v>0</v>
      </c>
      <c r="AAZ44" s="7">
        <f t="shared" si="784"/>
        <v>0</v>
      </c>
      <c r="ABA44" s="7">
        <f t="shared" si="785"/>
        <v>0</v>
      </c>
      <c r="ABB44" s="7">
        <f t="shared" si="786"/>
        <v>0</v>
      </c>
      <c r="ABC44" s="7">
        <f t="shared" si="787"/>
        <v>0</v>
      </c>
      <c r="ABD44" s="7">
        <f t="shared" si="788"/>
        <v>0</v>
      </c>
      <c r="ABE44" s="7">
        <f t="shared" si="789"/>
        <v>0</v>
      </c>
      <c r="ABF44" s="7">
        <f t="shared" si="790"/>
        <v>0</v>
      </c>
      <c r="ABG44" s="7">
        <f t="shared" si="791"/>
        <v>0</v>
      </c>
      <c r="ABH44" s="7">
        <f t="shared" si="792"/>
        <v>0</v>
      </c>
      <c r="ABI44" s="7">
        <f t="shared" si="793"/>
        <v>0</v>
      </c>
      <c r="ABJ44" s="7">
        <f t="shared" si="794"/>
        <v>0</v>
      </c>
      <c r="ABK44" s="7">
        <f t="shared" si="795"/>
        <v>0</v>
      </c>
      <c r="ABL44" s="7">
        <f t="shared" si="796"/>
        <v>0</v>
      </c>
      <c r="ABM44" s="7">
        <f t="shared" si="797"/>
        <v>0</v>
      </c>
      <c r="ABN44" s="7">
        <f t="shared" si="798"/>
        <v>0</v>
      </c>
      <c r="ABO44" s="7">
        <f t="shared" si="799"/>
        <v>0</v>
      </c>
      <c r="ABP44" s="7">
        <f t="shared" si="800"/>
        <v>0</v>
      </c>
      <c r="ABQ44" s="7">
        <f t="shared" si="801"/>
        <v>0</v>
      </c>
      <c r="ABR44" s="7">
        <f t="shared" si="802"/>
        <v>0</v>
      </c>
      <c r="ABS44" s="7">
        <f t="shared" si="803"/>
        <v>0</v>
      </c>
      <c r="ABT44" s="7">
        <f t="shared" si="804"/>
        <v>0</v>
      </c>
      <c r="ABU44" s="7">
        <f t="shared" si="805"/>
        <v>0</v>
      </c>
      <c r="ABV44" s="7">
        <f t="shared" si="806"/>
        <v>0</v>
      </c>
      <c r="ABW44" s="7">
        <f t="shared" si="807"/>
        <v>0</v>
      </c>
      <c r="ABX44" s="7">
        <f t="shared" si="808"/>
        <v>0</v>
      </c>
      <c r="ABY44" s="7">
        <f t="shared" si="809"/>
        <v>0</v>
      </c>
      <c r="ABZ44" s="7">
        <f t="shared" si="810"/>
        <v>0</v>
      </c>
      <c r="ACA44" s="7">
        <f t="shared" si="811"/>
        <v>0</v>
      </c>
      <c r="ACB44" s="7">
        <f t="shared" si="812"/>
        <v>0</v>
      </c>
      <c r="ACC44" s="7">
        <f t="shared" si="813"/>
        <v>0</v>
      </c>
      <c r="ACD44" s="7">
        <f t="shared" si="814"/>
        <v>0</v>
      </c>
      <c r="ACE44" s="7">
        <f t="shared" si="815"/>
        <v>0</v>
      </c>
      <c r="ACF44" s="7">
        <f t="shared" si="816"/>
        <v>0</v>
      </c>
      <c r="ACG44" s="7">
        <f t="shared" si="817"/>
        <v>0</v>
      </c>
      <c r="ACH44" s="7">
        <f t="shared" si="818"/>
        <v>0</v>
      </c>
      <c r="ACI44" s="7">
        <f t="shared" si="819"/>
        <v>0</v>
      </c>
      <c r="ACJ44" s="7">
        <f t="shared" si="820"/>
        <v>0</v>
      </c>
      <c r="ACK44" s="7">
        <f t="shared" si="821"/>
        <v>0</v>
      </c>
      <c r="ACL44" s="7">
        <f t="shared" si="822"/>
        <v>0</v>
      </c>
      <c r="ACM44" s="7">
        <f t="shared" si="823"/>
        <v>0</v>
      </c>
      <c r="ACN44" s="7">
        <f t="shared" si="824"/>
        <v>0</v>
      </c>
      <c r="ACO44" s="7">
        <f t="shared" si="825"/>
        <v>0</v>
      </c>
      <c r="ACP44" s="7">
        <f t="shared" si="826"/>
        <v>0</v>
      </c>
      <c r="ACQ44" s="7">
        <f t="shared" si="827"/>
        <v>0</v>
      </c>
      <c r="ACR44" s="7">
        <f t="shared" si="828"/>
        <v>0</v>
      </c>
      <c r="ACS44" s="7">
        <f t="shared" si="829"/>
        <v>0</v>
      </c>
      <c r="ACT44" s="7">
        <f t="shared" si="830"/>
        <v>0</v>
      </c>
      <c r="ACU44" s="7">
        <f t="shared" si="831"/>
        <v>0</v>
      </c>
      <c r="ACV44" s="7">
        <f t="shared" si="832"/>
        <v>0</v>
      </c>
      <c r="ACW44" s="7">
        <f t="shared" si="833"/>
        <v>0</v>
      </c>
      <c r="ACX44" s="7">
        <f t="shared" si="834"/>
        <v>0</v>
      </c>
      <c r="ACY44" s="7">
        <f t="shared" si="835"/>
        <v>0</v>
      </c>
      <c r="ACZ44" s="7">
        <f t="shared" si="836"/>
        <v>0</v>
      </c>
      <c r="ADA44" s="7">
        <f t="shared" si="837"/>
        <v>0</v>
      </c>
      <c r="ADB44" s="7">
        <f t="shared" si="838"/>
        <v>0</v>
      </c>
      <c r="ADC44" s="7">
        <f t="shared" si="839"/>
        <v>0</v>
      </c>
      <c r="ADD44" s="7">
        <f t="shared" si="840"/>
        <v>0</v>
      </c>
      <c r="ADE44" s="7">
        <f t="shared" si="841"/>
        <v>0</v>
      </c>
      <c r="ADF44" s="7">
        <f t="shared" si="842"/>
        <v>0</v>
      </c>
      <c r="ADG44" s="7">
        <f t="shared" si="843"/>
        <v>0</v>
      </c>
      <c r="ADH44" s="7">
        <f t="shared" si="844"/>
        <v>0</v>
      </c>
      <c r="ADI44" s="7">
        <f t="shared" si="845"/>
        <v>0</v>
      </c>
      <c r="ADJ44" s="7">
        <f t="shared" si="846"/>
        <v>0</v>
      </c>
      <c r="ADK44" s="7">
        <f t="shared" si="847"/>
        <v>0</v>
      </c>
      <c r="ADL44" s="7">
        <f t="shared" si="848"/>
        <v>0</v>
      </c>
      <c r="ADM44" s="7">
        <f t="shared" si="849"/>
        <v>0</v>
      </c>
      <c r="ADN44" s="7">
        <f t="shared" si="850"/>
        <v>0</v>
      </c>
      <c r="ADO44" s="7">
        <f t="shared" si="851"/>
        <v>0</v>
      </c>
      <c r="ADP44" s="7">
        <f t="shared" si="852"/>
        <v>0</v>
      </c>
      <c r="ADQ44" s="7">
        <f t="shared" si="853"/>
        <v>0</v>
      </c>
      <c r="ADR44" s="7">
        <f t="shared" si="854"/>
        <v>0</v>
      </c>
      <c r="ADS44" s="7">
        <f t="shared" si="855"/>
        <v>0</v>
      </c>
      <c r="ADT44" s="7">
        <f t="shared" si="856"/>
        <v>0</v>
      </c>
      <c r="ADU44" s="7">
        <f t="shared" si="857"/>
        <v>0</v>
      </c>
      <c r="ADV44" s="7">
        <f t="shared" si="858"/>
        <v>0</v>
      </c>
      <c r="ADW44" s="7">
        <f t="shared" si="859"/>
        <v>0</v>
      </c>
      <c r="ADX44" s="7">
        <f t="shared" si="860"/>
        <v>0</v>
      </c>
      <c r="ADY44" s="7">
        <f t="shared" si="861"/>
        <v>0</v>
      </c>
      <c r="ADZ44" s="7">
        <f t="shared" si="862"/>
        <v>0</v>
      </c>
      <c r="AEA44" s="7">
        <f t="shared" si="863"/>
        <v>0</v>
      </c>
      <c r="AEB44" s="7">
        <f t="shared" si="864"/>
        <v>0</v>
      </c>
      <c r="AEC44" s="7">
        <f t="shared" si="865"/>
        <v>0</v>
      </c>
      <c r="AED44" s="7">
        <f t="shared" si="866"/>
        <v>0</v>
      </c>
      <c r="AEE44" s="7">
        <f t="shared" si="867"/>
        <v>0</v>
      </c>
      <c r="AEF44" s="7">
        <f t="shared" si="868"/>
        <v>0</v>
      </c>
      <c r="AEG44" s="7">
        <f t="shared" si="869"/>
        <v>0</v>
      </c>
      <c r="AEH44" s="7">
        <f t="shared" si="870"/>
        <v>0</v>
      </c>
      <c r="AEI44" s="7">
        <f t="shared" si="871"/>
        <v>0</v>
      </c>
      <c r="AEJ44" s="7">
        <f t="shared" si="872"/>
        <v>0</v>
      </c>
      <c r="AEK44" s="7">
        <f t="shared" si="873"/>
        <v>0</v>
      </c>
      <c r="AEL44" s="7">
        <f t="shared" si="874"/>
        <v>0</v>
      </c>
      <c r="AEM44" s="7">
        <f t="shared" si="875"/>
        <v>0</v>
      </c>
      <c r="AEN44" s="7">
        <f t="shared" si="876"/>
        <v>0</v>
      </c>
      <c r="AEO44" s="7">
        <f t="shared" si="877"/>
        <v>0</v>
      </c>
      <c r="AEP44" s="7">
        <f t="shared" si="878"/>
        <v>0</v>
      </c>
      <c r="AEQ44" s="7">
        <f t="shared" si="879"/>
        <v>0</v>
      </c>
      <c r="AER44" s="7">
        <f t="shared" si="880"/>
        <v>0</v>
      </c>
      <c r="AES44" s="7">
        <f t="shared" si="881"/>
        <v>0</v>
      </c>
      <c r="AET44" s="7">
        <f t="shared" si="882"/>
        <v>0</v>
      </c>
      <c r="AEU44" s="7">
        <f t="shared" si="883"/>
        <v>0</v>
      </c>
      <c r="AEV44" s="7">
        <f t="shared" si="884"/>
        <v>0</v>
      </c>
      <c r="AEW44" s="7">
        <f t="shared" si="885"/>
        <v>0</v>
      </c>
      <c r="AEX44" s="7">
        <f t="shared" si="886"/>
        <v>0</v>
      </c>
      <c r="AEY44" s="7">
        <f t="shared" si="887"/>
        <v>0</v>
      </c>
      <c r="AEZ44" s="7">
        <f t="shared" si="888"/>
        <v>0</v>
      </c>
      <c r="AFA44" s="7">
        <f t="shared" si="889"/>
        <v>0</v>
      </c>
      <c r="AFB44" s="7">
        <f t="shared" si="890"/>
        <v>0</v>
      </c>
      <c r="AFC44" s="7">
        <f t="shared" si="891"/>
        <v>0</v>
      </c>
      <c r="AFD44" s="7">
        <f t="shared" si="892"/>
        <v>0</v>
      </c>
      <c r="AFE44" s="7">
        <f t="shared" si="893"/>
        <v>0</v>
      </c>
      <c r="AFF44" s="7">
        <f t="shared" si="894"/>
        <v>0</v>
      </c>
      <c r="AFG44" s="7">
        <f t="shared" si="895"/>
        <v>0</v>
      </c>
      <c r="AFH44" s="7">
        <f t="shared" si="896"/>
        <v>0</v>
      </c>
      <c r="AFI44" s="7">
        <f t="shared" si="897"/>
        <v>0</v>
      </c>
      <c r="AFJ44" s="7">
        <f t="shared" si="898"/>
        <v>0</v>
      </c>
      <c r="AFK44" s="7">
        <f t="shared" si="899"/>
        <v>0</v>
      </c>
      <c r="AFL44" s="7">
        <f t="shared" si="900"/>
        <v>0</v>
      </c>
      <c r="AFM44" s="7">
        <f t="shared" si="901"/>
        <v>0</v>
      </c>
      <c r="AFN44" s="7">
        <f t="shared" si="902"/>
        <v>0</v>
      </c>
      <c r="AFO44" s="7">
        <f t="shared" si="903"/>
        <v>0</v>
      </c>
      <c r="AFP44" s="7">
        <f t="shared" si="904"/>
        <v>0</v>
      </c>
      <c r="AFQ44" s="7">
        <f t="shared" si="905"/>
        <v>0</v>
      </c>
      <c r="AFR44" s="7">
        <f t="shared" si="906"/>
        <v>0</v>
      </c>
      <c r="AFS44" s="7">
        <f t="shared" si="907"/>
        <v>0</v>
      </c>
      <c r="AFT44" s="7">
        <f t="shared" si="908"/>
        <v>30</v>
      </c>
      <c r="AFU44" s="7">
        <f t="shared" si="909"/>
        <v>30</v>
      </c>
      <c r="AFV44" s="7">
        <f t="shared" si="910"/>
        <v>0</v>
      </c>
      <c r="AFW44" s="7">
        <f t="shared" si="911"/>
        <v>0</v>
      </c>
      <c r="AFX44" s="7">
        <f t="shared" si="912"/>
        <v>0</v>
      </c>
      <c r="AFY44" s="7">
        <f t="shared" si="913"/>
        <v>0</v>
      </c>
      <c r="AFZ44" s="7">
        <f t="shared" si="914"/>
        <v>0</v>
      </c>
      <c r="AGA44" s="7">
        <f t="shared" si="915"/>
        <v>0</v>
      </c>
      <c r="AGB44" s="7">
        <f t="shared" si="916"/>
        <v>0</v>
      </c>
      <c r="AGC44" s="7">
        <f t="shared" si="917"/>
        <v>0</v>
      </c>
      <c r="AGD44" s="7">
        <f t="shared" si="918"/>
        <v>0</v>
      </c>
      <c r="AGE44" s="7">
        <f t="shared" si="919"/>
        <v>0</v>
      </c>
      <c r="AGF44" s="7">
        <f t="shared" si="920"/>
        <v>0</v>
      </c>
      <c r="AGG44" s="7">
        <f t="shared" si="921"/>
        <v>0</v>
      </c>
      <c r="AGH44" s="7">
        <f t="shared" si="922"/>
        <v>0</v>
      </c>
      <c r="AGI44" s="7">
        <f t="shared" si="923"/>
        <v>0</v>
      </c>
      <c r="AGJ44" s="7">
        <f t="shared" si="924"/>
        <v>0</v>
      </c>
      <c r="AGK44" s="7">
        <f t="shared" si="925"/>
        <v>0</v>
      </c>
      <c r="AGL44" s="7">
        <f t="shared" si="926"/>
        <v>4</v>
      </c>
      <c r="AGM44" s="7">
        <f t="shared" si="927"/>
        <v>22</v>
      </c>
    </row>
    <row r="45" spans="1:871" ht="63" customHeight="1" x14ac:dyDescent="0.25">
      <c r="A45" s="6" t="s">
        <v>141</v>
      </c>
      <c r="B45" s="26" t="s">
        <v>110</v>
      </c>
      <c r="C45" s="25" t="s">
        <v>157</v>
      </c>
      <c r="D45" s="7">
        <f t="shared" si="701"/>
        <v>587</v>
      </c>
      <c r="E45" s="27">
        <f>70+202</f>
        <v>272</v>
      </c>
      <c r="F45" s="27"/>
      <c r="G45" s="27">
        <v>266</v>
      </c>
      <c r="H45" s="27"/>
      <c r="I45" s="27">
        <f>25+13</f>
        <v>38</v>
      </c>
      <c r="J45" s="27"/>
      <c r="K45" s="27">
        <v>1</v>
      </c>
      <c r="L45" s="27"/>
      <c r="M45" s="27">
        <v>2</v>
      </c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>
        <v>5</v>
      </c>
      <c r="AV45" s="27"/>
      <c r="AW45" s="27"/>
      <c r="AX45" s="27">
        <v>3</v>
      </c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7">
        <f t="shared" si="702"/>
        <v>75</v>
      </c>
      <c r="GT45" s="16">
        <v>74</v>
      </c>
      <c r="GU45" s="16">
        <v>1</v>
      </c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>
        <v>0</v>
      </c>
      <c r="HL45" s="16">
        <v>21</v>
      </c>
      <c r="HM45" s="7">
        <f t="shared" si="703"/>
        <v>587</v>
      </c>
      <c r="HN45" s="27">
        <f>70+202</f>
        <v>272</v>
      </c>
      <c r="HO45" s="27"/>
      <c r="HP45" s="27">
        <v>266</v>
      </c>
      <c r="HQ45" s="27"/>
      <c r="HR45" s="27">
        <f>25+13</f>
        <v>38</v>
      </c>
      <c r="HS45" s="27"/>
      <c r="HT45" s="27">
        <v>1</v>
      </c>
      <c r="HU45" s="27"/>
      <c r="HV45" s="27">
        <v>2</v>
      </c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>
        <v>5</v>
      </c>
      <c r="JE45" s="27"/>
      <c r="JF45" s="27"/>
      <c r="JG45" s="27">
        <v>3</v>
      </c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7">
        <f t="shared" si="704"/>
        <v>75</v>
      </c>
      <c r="PC45" s="16">
        <v>74</v>
      </c>
      <c r="PD45" s="16">
        <v>1</v>
      </c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>
        <v>0</v>
      </c>
      <c r="PU45" s="16">
        <v>21</v>
      </c>
      <c r="PV45" s="7">
        <f t="shared" si="705"/>
        <v>621</v>
      </c>
      <c r="PW45" s="27">
        <f>70+211</f>
        <v>281</v>
      </c>
      <c r="PX45" s="27"/>
      <c r="PY45" s="27">
        <v>282</v>
      </c>
      <c r="PZ45" s="27"/>
      <c r="QA45" s="27">
        <f>23+25</f>
        <v>48</v>
      </c>
      <c r="QB45" s="27"/>
      <c r="QC45" s="27">
        <v>1</v>
      </c>
      <c r="QD45" s="27"/>
      <c r="QE45" s="27">
        <v>1</v>
      </c>
      <c r="QF45" s="27"/>
      <c r="QG45" s="27">
        <v>1</v>
      </c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>
        <v>5</v>
      </c>
      <c r="RN45" s="27"/>
      <c r="RO45" s="27"/>
      <c r="RP45" s="27">
        <v>1</v>
      </c>
      <c r="RQ45" s="27">
        <v>1</v>
      </c>
      <c r="RR45" s="27"/>
      <c r="RS45" s="27"/>
      <c r="RT45" s="27"/>
      <c r="RU45" s="27"/>
      <c r="RV45" s="27"/>
      <c r="RW45" s="27"/>
      <c r="RX45" s="27"/>
      <c r="RY45" s="27"/>
      <c r="RZ45" s="27"/>
      <c r="SA45" s="27"/>
      <c r="SB45" s="27"/>
      <c r="SC45" s="27"/>
      <c r="SD45" s="27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7">
        <f t="shared" si="706"/>
        <v>75</v>
      </c>
      <c r="XL45" s="16">
        <v>74</v>
      </c>
      <c r="XM45" s="16">
        <v>1</v>
      </c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>
        <v>0</v>
      </c>
      <c r="YD45" s="16">
        <v>21</v>
      </c>
      <c r="YE45" s="7">
        <f t="shared" si="711"/>
        <v>598.19999999999982</v>
      </c>
      <c r="YF45" s="7">
        <f t="shared" si="712"/>
        <v>275</v>
      </c>
      <c r="YG45" s="7">
        <f t="shared" si="713"/>
        <v>0</v>
      </c>
      <c r="YH45" s="7">
        <f t="shared" si="714"/>
        <v>271.3</v>
      </c>
      <c r="YI45" s="7">
        <f t="shared" si="715"/>
        <v>0</v>
      </c>
      <c r="YJ45" s="7">
        <f t="shared" si="716"/>
        <v>41.3</v>
      </c>
      <c r="YK45" s="7">
        <f t="shared" si="717"/>
        <v>0</v>
      </c>
      <c r="YL45" s="7">
        <f t="shared" si="718"/>
        <v>1</v>
      </c>
      <c r="YM45" s="7">
        <f t="shared" si="719"/>
        <v>0</v>
      </c>
      <c r="YN45" s="7">
        <f t="shared" si="720"/>
        <v>1.7</v>
      </c>
      <c r="YO45" s="7">
        <f t="shared" si="721"/>
        <v>0</v>
      </c>
      <c r="YP45" s="7">
        <f t="shared" si="722"/>
        <v>0.3</v>
      </c>
      <c r="YQ45" s="7">
        <f t="shared" si="723"/>
        <v>0</v>
      </c>
      <c r="YR45" s="7">
        <f t="shared" si="724"/>
        <v>0</v>
      </c>
      <c r="YS45" s="7">
        <f t="shared" si="725"/>
        <v>0</v>
      </c>
      <c r="YT45" s="7">
        <f t="shared" si="726"/>
        <v>0</v>
      </c>
      <c r="YU45" s="7">
        <f t="shared" si="727"/>
        <v>0</v>
      </c>
      <c r="YV45" s="7">
        <f t="shared" si="728"/>
        <v>0</v>
      </c>
      <c r="YW45" s="7">
        <f t="shared" si="729"/>
        <v>0</v>
      </c>
      <c r="YX45" s="7">
        <f t="shared" si="730"/>
        <v>0</v>
      </c>
      <c r="YY45" s="7">
        <f t="shared" si="731"/>
        <v>0</v>
      </c>
      <c r="YZ45" s="7">
        <f t="shared" si="732"/>
        <v>0</v>
      </c>
      <c r="ZA45" s="7">
        <f t="shared" si="733"/>
        <v>0</v>
      </c>
      <c r="ZB45" s="7">
        <f t="shared" si="734"/>
        <v>0</v>
      </c>
      <c r="ZC45" s="7">
        <f t="shared" si="735"/>
        <v>0</v>
      </c>
      <c r="ZD45" s="7">
        <f t="shared" si="736"/>
        <v>0</v>
      </c>
      <c r="ZE45" s="7">
        <f t="shared" si="737"/>
        <v>0</v>
      </c>
      <c r="ZF45" s="7">
        <f t="shared" si="738"/>
        <v>0</v>
      </c>
      <c r="ZG45" s="7">
        <f t="shared" si="739"/>
        <v>0</v>
      </c>
      <c r="ZH45" s="7">
        <f t="shared" si="740"/>
        <v>0</v>
      </c>
      <c r="ZI45" s="7">
        <f t="shared" si="741"/>
        <v>0</v>
      </c>
      <c r="ZJ45" s="7">
        <f t="shared" si="742"/>
        <v>0</v>
      </c>
      <c r="ZK45" s="7">
        <f t="shared" si="743"/>
        <v>0</v>
      </c>
      <c r="ZL45" s="7">
        <f t="shared" si="744"/>
        <v>0</v>
      </c>
      <c r="ZM45" s="7">
        <f t="shared" si="745"/>
        <v>0</v>
      </c>
      <c r="ZN45" s="7">
        <f t="shared" si="746"/>
        <v>0</v>
      </c>
      <c r="ZO45" s="7">
        <f t="shared" si="747"/>
        <v>0</v>
      </c>
      <c r="ZP45" s="7">
        <f t="shared" si="748"/>
        <v>0</v>
      </c>
      <c r="ZQ45" s="7">
        <f t="shared" si="749"/>
        <v>0</v>
      </c>
      <c r="ZR45" s="7">
        <f t="shared" si="750"/>
        <v>0</v>
      </c>
      <c r="ZS45" s="7">
        <f t="shared" si="751"/>
        <v>0</v>
      </c>
      <c r="ZT45" s="7">
        <f t="shared" si="752"/>
        <v>0</v>
      </c>
      <c r="ZU45" s="7">
        <f t="shared" si="753"/>
        <v>0</v>
      </c>
      <c r="ZV45" s="7">
        <f t="shared" si="754"/>
        <v>5</v>
      </c>
      <c r="ZW45" s="7">
        <f t="shared" si="755"/>
        <v>0</v>
      </c>
      <c r="ZX45" s="7">
        <f t="shared" si="756"/>
        <v>0</v>
      </c>
      <c r="ZY45" s="7">
        <f t="shared" si="757"/>
        <v>2.2999999999999998</v>
      </c>
      <c r="ZZ45" s="7">
        <f t="shared" si="758"/>
        <v>0.3</v>
      </c>
      <c r="AAA45" s="7">
        <f t="shared" si="759"/>
        <v>0</v>
      </c>
      <c r="AAB45" s="7">
        <f t="shared" si="760"/>
        <v>0</v>
      </c>
      <c r="AAC45" s="7">
        <f t="shared" si="761"/>
        <v>0</v>
      </c>
      <c r="AAD45" s="7">
        <f t="shared" si="762"/>
        <v>0</v>
      </c>
      <c r="AAE45" s="7">
        <f t="shared" si="763"/>
        <v>0</v>
      </c>
      <c r="AAF45" s="7">
        <f t="shared" si="764"/>
        <v>0</v>
      </c>
      <c r="AAG45" s="7">
        <f t="shared" si="765"/>
        <v>0</v>
      </c>
      <c r="AAH45" s="7">
        <f t="shared" si="766"/>
        <v>0</v>
      </c>
      <c r="AAI45" s="7">
        <f t="shared" si="767"/>
        <v>0</v>
      </c>
      <c r="AAJ45" s="7">
        <f t="shared" si="768"/>
        <v>0</v>
      </c>
      <c r="AAK45" s="7">
        <f t="shared" si="769"/>
        <v>0</v>
      </c>
      <c r="AAL45" s="7">
        <f t="shared" si="770"/>
        <v>0</v>
      </c>
      <c r="AAM45" s="7">
        <f t="shared" si="771"/>
        <v>0</v>
      </c>
      <c r="AAN45" s="7">
        <f t="shared" si="772"/>
        <v>0</v>
      </c>
      <c r="AAO45" s="7">
        <f t="shared" si="773"/>
        <v>0</v>
      </c>
      <c r="AAP45" s="7">
        <f t="shared" si="774"/>
        <v>0</v>
      </c>
      <c r="AAQ45" s="7">
        <f t="shared" si="775"/>
        <v>0</v>
      </c>
      <c r="AAR45" s="7">
        <f t="shared" si="776"/>
        <v>0</v>
      </c>
      <c r="AAS45" s="7">
        <f t="shared" si="777"/>
        <v>0</v>
      </c>
      <c r="AAT45" s="7">
        <f t="shared" si="778"/>
        <v>0</v>
      </c>
      <c r="AAU45" s="7">
        <f t="shared" si="779"/>
        <v>0</v>
      </c>
      <c r="AAV45" s="7">
        <f t="shared" si="780"/>
        <v>0</v>
      </c>
      <c r="AAW45" s="7">
        <f t="shared" si="781"/>
        <v>0</v>
      </c>
      <c r="AAX45" s="7">
        <f t="shared" si="782"/>
        <v>0</v>
      </c>
      <c r="AAY45" s="7">
        <f t="shared" si="783"/>
        <v>0</v>
      </c>
      <c r="AAZ45" s="7">
        <f t="shared" si="784"/>
        <v>0</v>
      </c>
      <c r="ABA45" s="7">
        <f t="shared" si="785"/>
        <v>0</v>
      </c>
      <c r="ABB45" s="7">
        <f t="shared" si="786"/>
        <v>0</v>
      </c>
      <c r="ABC45" s="7">
        <f t="shared" si="787"/>
        <v>0</v>
      </c>
      <c r="ABD45" s="7">
        <f t="shared" si="788"/>
        <v>0</v>
      </c>
      <c r="ABE45" s="7">
        <f t="shared" si="789"/>
        <v>0</v>
      </c>
      <c r="ABF45" s="7">
        <f t="shared" si="790"/>
        <v>0</v>
      </c>
      <c r="ABG45" s="7">
        <f t="shared" si="791"/>
        <v>0</v>
      </c>
      <c r="ABH45" s="7">
        <f t="shared" si="792"/>
        <v>0</v>
      </c>
      <c r="ABI45" s="7">
        <f t="shared" si="793"/>
        <v>0</v>
      </c>
      <c r="ABJ45" s="7">
        <f t="shared" si="794"/>
        <v>0</v>
      </c>
      <c r="ABK45" s="7">
        <f t="shared" si="795"/>
        <v>0</v>
      </c>
      <c r="ABL45" s="7">
        <f t="shared" si="796"/>
        <v>0</v>
      </c>
      <c r="ABM45" s="7">
        <f t="shared" si="797"/>
        <v>0</v>
      </c>
      <c r="ABN45" s="7">
        <f t="shared" si="798"/>
        <v>0</v>
      </c>
      <c r="ABO45" s="7">
        <f t="shared" si="799"/>
        <v>0</v>
      </c>
      <c r="ABP45" s="7">
        <f t="shared" si="800"/>
        <v>0</v>
      </c>
      <c r="ABQ45" s="7">
        <f t="shared" si="801"/>
        <v>0</v>
      </c>
      <c r="ABR45" s="7">
        <f t="shared" si="802"/>
        <v>0</v>
      </c>
      <c r="ABS45" s="7">
        <f t="shared" si="803"/>
        <v>0</v>
      </c>
      <c r="ABT45" s="7">
        <f t="shared" si="804"/>
        <v>0</v>
      </c>
      <c r="ABU45" s="7">
        <f t="shared" si="805"/>
        <v>0</v>
      </c>
      <c r="ABV45" s="7">
        <f t="shared" si="806"/>
        <v>0</v>
      </c>
      <c r="ABW45" s="7">
        <f t="shared" si="807"/>
        <v>0</v>
      </c>
      <c r="ABX45" s="7">
        <f t="shared" si="808"/>
        <v>0</v>
      </c>
      <c r="ABY45" s="7">
        <f t="shared" si="809"/>
        <v>0</v>
      </c>
      <c r="ABZ45" s="7">
        <f t="shared" si="810"/>
        <v>0</v>
      </c>
      <c r="ACA45" s="7">
        <f t="shared" si="811"/>
        <v>0</v>
      </c>
      <c r="ACB45" s="7">
        <f t="shared" si="812"/>
        <v>0</v>
      </c>
      <c r="ACC45" s="7">
        <f t="shared" si="813"/>
        <v>0</v>
      </c>
      <c r="ACD45" s="7">
        <f t="shared" si="814"/>
        <v>0</v>
      </c>
      <c r="ACE45" s="7">
        <f t="shared" si="815"/>
        <v>0</v>
      </c>
      <c r="ACF45" s="7">
        <f t="shared" si="816"/>
        <v>0</v>
      </c>
      <c r="ACG45" s="7">
        <f t="shared" si="817"/>
        <v>0</v>
      </c>
      <c r="ACH45" s="7">
        <f t="shared" si="818"/>
        <v>0</v>
      </c>
      <c r="ACI45" s="7">
        <f t="shared" si="819"/>
        <v>0</v>
      </c>
      <c r="ACJ45" s="7">
        <f t="shared" si="820"/>
        <v>0</v>
      </c>
      <c r="ACK45" s="7">
        <f t="shared" si="821"/>
        <v>0</v>
      </c>
      <c r="ACL45" s="7">
        <f t="shared" si="822"/>
        <v>0</v>
      </c>
      <c r="ACM45" s="7">
        <f t="shared" si="823"/>
        <v>0</v>
      </c>
      <c r="ACN45" s="7">
        <f t="shared" si="824"/>
        <v>0</v>
      </c>
      <c r="ACO45" s="7">
        <f t="shared" si="825"/>
        <v>0</v>
      </c>
      <c r="ACP45" s="7">
        <f t="shared" si="826"/>
        <v>0</v>
      </c>
      <c r="ACQ45" s="7">
        <f t="shared" si="827"/>
        <v>0</v>
      </c>
      <c r="ACR45" s="7">
        <f t="shared" si="828"/>
        <v>0</v>
      </c>
      <c r="ACS45" s="7">
        <f t="shared" si="829"/>
        <v>0</v>
      </c>
      <c r="ACT45" s="7">
        <f t="shared" si="830"/>
        <v>0</v>
      </c>
      <c r="ACU45" s="7">
        <f t="shared" si="831"/>
        <v>0</v>
      </c>
      <c r="ACV45" s="7">
        <f t="shared" si="832"/>
        <v>0</v>
      </c>
      <c r="ACW45" s="7">
        <f t="shared" si="833"/>
        <v>0</v>
      </c>
      <c r="ACX45" s="7">
        <f t="shared" si="834"/>
        <v>0</v>
      </c>
      <c r="ACY45" s="7">
        <f t="shared" si="835"/>
        <v>0</v>
      </c>
      <c r="ACZ45" s="7">
        <f t="shared" si="836"/>
        <v>0</v>
      </c>
      <c r="ADA45" s="7">
        <f t="shared" si="837"/>
        <v>0</v>
      </c>
      <c r="ADB45" s="7">
        <f t="shared" si="838"/>
        <v>0</v>
      </c>
      <c r="ADC45" s="7">
        <f t="shared" si="839"/>
        <v>0</v>
      </c>
      <c r="ADD45" s="7">
        <f t="shared" si="840"/>
        <v>0</v>
      </c>
      <c r="ADE45" s="7">
        <f t="shared" si="841"/>
        <v>0</v>
      </c>
      <c r="ADF45" s="7">
        <f t="shared" si="842"/>
        <v>0</v>
      </c>
      <c r="ADG45" s="7">
        <f t="shared" si="843"/>
        <v>0</v>
      </c>
      <c r="ADH45" s="7">
        <f t="shared" si="844"/>
        <v>0</v>
      </c>
      <c r="ADI45" s="7">
        <f t="shared" si="845"/>
        <v>0</v>
      </c>
      <c r="ADJ45" s="7">
        <f t="shared" si="846"/>
        <v>0</v>
      </c>
      <c r="ADK45" s="7">
        <f t="shared" si="847"/>
        <v>0</v>
      </c>
      <c r="ADL45" s="7">
        <f t="shared" si="848"/>
        <v>0</v>
      </c>
      <c r="ADM45" s="7">
        <f t="shared" si="849"/>
        <v>0</v>
      </c>
      <c r="ADN45" s="7">
        <f t="shared" si="850"/>
        <v>0</v>
      </c>
      <c r="ADO45" s="7">
        <f t="shared" si="851"/>
        <v>0</v>
      </c>
      <c r="ADP45" s="7">
        <f t="shared" si="852"/>
        <v>0</v>
      </c>
      <c r="ADQ45" s="7">
        <f t="shared" si="853"/>
        <v>0</v>
      </c>
      <c r="ADR45" s="7">
        <f t="shared" si="854"/>
        <v>0</v>
      </c>
      <c r="ADS45" s="7">
        <f t="shared" si="855"/>
        <v>0</v>
      </c>
      <c r="ADT45" s="7">
        <f t="shared" si="856"/>
        <v>0</v>
      </c>
      <c r="ADU45" s="7">
        <f t="shared" si="857"/>
        <v>0</v>
      </c>
      <c r="ADV45" s="7">
        <f t="shared" si="858"/>
        <v>0</v>
      </c>
      <c r="ADW45" s="7">
        <f t="shared" si="859"/>
        <v>0</v>
      </c>
      <c r="ADX45" s="7">
        <f t="shared" si="860"/>
        <v>0</v>
      </c>
      <c r="ADY45" s="7">
        <f t="shared" si="861"/>
        <v>0</v>
      </c>
      <c r="ADZ45" s="7">
        <f t="shared" si="862"/>
        <v>0</v>
      </c>
      <c r="AEA45" s="7">
        <f t="shared" si="863"/>
        <v>0</v>
      </c>
      <c r="AEB45" s="7">
        <f t="shared" si="864"/>
        <v>0</v>
      </c>
      <c r="AEC45" s="7">
        <f t="shared" si="865"/>
        <v>0</v>
      </c>
      <c r="AED45" s="7">
        <f t="shared" si="866"/>
        <v>0</v>
      </c>
      <c r="AEE45" s="7">
        <f t="shared" si="867"/>
        <v>0</v>
      </c>
      <c r="AEF45" s="7">
        <f t="shared" si="868"/>
        <v>0</v>
      </c>
      <c r="AEG45" s="7">
        <f t="shared" si="869"/>
        <v>0</v>
      </c>
      <c r="AEH45" s="7">
        <f t="shared" si="870"/>
        <v>0</v>
      </c>
      <c r="AEI45" s="7">
        <f t="shared" si="871"/>
        <v>0</v>
      </c>
      <c r="AEJ45" s="7">
        <f t="shared" si="872"/>
        <v>0</v>
      </c>
      <c r="AEK45" s="7">
        <f t="shared" si="873"/>
        <v>0</v>
      </c>
      <c r="AEL45" s="7">
        <f t="shared" si="874"/>
        <v>0</v>
      </c>
      <c r="AEM45" s="7">
        <f t="shared" si="875"/>
        <v>0</v>
      </c>
      <c r="AEN45" s="7">
        <f t="shared" si="876"/>
        <v>0</v>
      </c>
      <c r="AEO45" s="7">
        <f t="shared" si="877"/>
        <v>0</v>
      </c>
      <c r="AEP45" s="7">
        <f t="shared" si="878"/>
        <v>0</v>
      </c>
      <c r="AEQ45" s="7">
        <f t="shared" si="879"/>
        <v>0</v>
      </c>
      <c r="AER45" s="7">
        <f t="shared" si="880"/>
        <v>0</v>
      </c>
      <c r="AES45" s="7">
        <f t="shared" si="881"/>
        <v>0</v>
      </c>
      <c r="AET45" s="7">
        <f t="shared" si="882"/>
        <v>0</v>
      </c>
      <c r="AEU45" s="7">
        <f t="shared" si="883"/>
        <v>0</v>
      </c>
      <c r="AEV45" s="7">
        <f t="shared" si="884"/>
        <v>0</v>
      </c>
      <c r="AEW45" s="7">
        <f t="shared" si="885"/>
        <v>0</v>
      </c>
      <c r="AEX45" s="7">
        <f t="shared" si="886"/>
        <v>0</v>
      </c>
      <c r="AEY45" s="7">
        <f t="shared" si="887"/>
        <v>0</v>
      </c>
      <c r="AEZ45" s="7">
        <f t="shared" si="888"/>
        <v>0</v>
      </c>
      <c r="AFA45" s="7">
        <f t="shared" si="889"/>
        <v>0</v>
      </c>
      <c r="AFB45" s="7">
        <f t="shared" si="890"/>
        <v>0</v>
      </c>
      <c r="AFC45" s="7">
        <f t="shared" si="891"/>
        <v>0</v>
      </c>
      <c r="AFD45" s="7">
        <f t="shared" si="892"/>
        <v>0</v>
      </c>
      <c r="AFE45" s="7">
        <f t="shared" si="893"/>
        <v>0</v>
      </c>
      <c r="AFF45" s="7">
        <f t="shared" si="894"/>
        <v>0</v>
      </c>
      <c r="AFG45" s="7">
        <f t="shared" si="895"/>
        <v>0</v>
      </c>
      <c r="AFH45" s="7">
        <f t="shared" si="896"/>
        <v>0</v>
      </c>
      <c r="AFI45" s="7">
        <f t="shared" si="897"/>
        <v>0</v>
      </c>
      <c r="AFJ45" s="7">
        <f t="shared" si="898"/>
        <v>0</v>
      </c>
      <c r="AFK45" s="7">
        <f t="shared" si="899"/>
        <v>0</v>
      </c>
      <c r="AFL45" s="7">
        <f t="shared" si="900"/>
        <v>0</v>
      </c>
      <c r="AFM45" s="7">
        <f t="shared" si="901"/>
        <v>0</v>
      </c>
      <c r="AFN45" s="7">
        <f t="shared" si="902"/>
        <v>0</v>
      </c>
      <c r="AFO45" s="7">
        <f t="shared" si="903"/>
        <v>0</v>
      </c>
      <c r="AFP45" s="7">
        <f t="shared" si="904"/>
        <v>0</v>
      </c>
      <c r="AFQ45" s="7">
        <f t="shared" si="905"/>
        <v>0</v>
      </c>
      <c r="AFR45" s="7">
        <f t="shared" si="906"/>
        <v>0</v>
      </c>
      <c r="AFS45" s="7">
        <f t="shared" si="907"/>
        <v>0</v>
      </c>
      <c r="AFT45" s="7">
        <f t="shared" si="908"/>
        <v>75</v>
      </c>
      <c r="AFU45" s="7">
        <f t="shared" si="909"/>
        <v>74</v>
      </c>
      <c r="AFV45" s="7">
        <f t="shared" si="910"/>
        <v>1</v>
      </c>
      <c r="AFW45" s="7">
        <f t="shared" si="911"/>
        <v>0</v>
      </c>
      <c r="AFX45" s="7">
        <f t="shared" si="912"/>
        <v>0</v>
      </c>
      <c r="AFY45" s="7">
        <f t="shared" si="913"/>
        <v>0</v>
      </c>
      <c r="AFZ45" s="7">
        <f t="shared" si="914"/>
        <v>0</v>
      </c>
      <c r="AGA45" s="7">
        <f t="shared" si="915"/>
        <v>0</v>
      </c>
      <c r="AGB45" s="7">
        <f t="shared" si="916"/>
        <v>0</v>
      </c>
      <c r="AGC45" s="7">
        <f t="shared" si="917"/>
        <v>0</v>
      </c>
      <c r="AGD45" s="7">
        <f t="shared" si="918"/>
        <v>0</v>
      </c>
      <c r="AGE45" s="7">
        <f t="shared" si="919"/>
        <v>0</v>
      </c>
      <c r="AGF45" s="7">
        <f t="shared" si="920"/>
        <v>0</v>
      </c>
      <c r="AGG45" s="7">
        <f t="shared" si="921"/>
        <v>0</v>
      </c>
      <c r="AGH45" s="7">
        <f t="shared" si="922"/>
        <v>0</v>
      </c>
      <c r="AGI45" s="7">
        <f t="shared" si="923"/>
        <v>0</v>
      </c>
      <c r="AGJ45" s="7">
        <f t="shared" si="924"/>
        <v>0</v>
      </c>
      <c r="AGK45" s="7">
        <f t="shared" si="925"/>
        <v>0</v>
      </c>
      <c r="AGL45" s="7">
        <f t="shared" si="926"/>
        <v>0</v>
      </c>
      <c r="AGM45" s="7">
        <f t="shared" si="927"/>
        <v>21</v>
      </c>
    </row>
    <row r="46" spans="1:871" ht="64.5" customHeight="1" x14ac:dyDescent="0.25">
      <c r="A46" s="6" t="s">
        <v>142</v>
      </c>
      <c r="B46" s="26" t="s">
        <v>111</v>
      </c>
      <c r="C46" s="25" t="s">
        <v>157</v>
      </c>
      <c r="D46" s="7">
        <f t="shared" si="701"/>
        <v>555</v>
      </c>
      <c r="E46" s="27">
        <f>50+172</f>
        <v>222</v>
      </c>
      <c r="F46" s="27"/>
      <c r="G46" s="27">
        <v>283</v>
      </c>
      <c r="H46" s="27"/>
      <c r="I46" s="27">
        <f>25+18</f>
        <v>43</v>
      </c>
      <c r="J46" s="27"/>
      <c r="K46" s="27">
        <v>1</v>
      </c>
      <c r="L46" s="27"/>
      <c r="M46" s="27">
        <v>2</v>
      </c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>
        <v>3</v>
      </c>
      <c r="AV46" s="27"/>
      <c r="AW46" s="27">
        <v>1</v>
      </c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7">
        <f t="shared" si="702"/>
        <v>247</v>
      </c>
      <c r="GT46" s="16">
        <v>247</v>
      </c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>
        <v>5</v>
      </c>
      <c r="HL46" s="16">
        <v>25</v>
      </c>
      <c r="HM46" s="7">
        <f t="shared" si="703"/>
        <v>560</v>
      </c>
      <c r="HN46" s="27">
        <v>227</v>
      </c>
      <c r="HO46" s="27"/>
      <c r="HP46" s="27">
        <v>283</v>
      </c>
      <c r="HQ46" s="27"/>
      <c r="HR46" s="27">
        <v>43</v>
      </c>
      <c r="HS46" s="27"/>
      <c r="HT46" s="27">
        <v>1</v>
      </c>
      <c r="HU46" s="27"/>
      <c r="HV46" s="27">
        <v>2</v>
      </c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>
        <v>3</v>
      </c>
      <c r="JE46" s="27"/>
      <c r="JF46" s="27">
        <v>1</v>
      </c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7">
        <f t="shared" si="704"/>
        <v>247</v>
      </c>
      <c r="PC46" s="16">
        <v>247</v>
      </c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>
        <v>5</v>
      </c>
      <c r="PU46" s="16">
        <v>25</v>
      </c>
      <c r="PV46" s="7">
        <f t="shared" si="705"/>
        <v>565</v>
      </c>
      <c r="PW46" s="27">
        <v>225</v>
      </c>
      <c r="PX46" s="27"/>
      <c r="PY46" s="27">
        <v>289</v>
      </c>
      <c r="PZ46" s="27"/>
      <c r="QA46" s="27">
        <v>43</v>
      </c>
      <c r="QB46" s="27"/>
      <c r="QC46" s="27">
        <v>2</v>
      </c>
      <c r="QD46" s="27"/>
      <c r="QE46" s="27">
        <v>2</v>
      </c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>
        <v>3</v>
      </c>
      <c r="RN46" s="27"/>
      <c r="RO46" s="27">
        <v>1</v>
      </c>
      <c r="RP46" s="27"/>
      <c r="RQ46" s="27"/>
      <c r="RR46" s="27"/>
      <c r="RS46" s="27"/>
      <c r="RT46" s="27"/>
      <c r="RU46" s="27"/>
      <c r="RV46" s="27"/>
      <c r="RW46" s="27"/>
      <c r="RX46" s="27"/>
      <c r="RY46" s="27"/>
      <c r="RZ46" s="27"/>
      <c r="SA46" s="27"/>
      <c r="SB46" s="27"/>
      <c r="SC46" s="27"/>
      <c r="SD46" s="27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7">
        <f t="shared" si="706"/>
        <v>247</v>
      </c>
      <c r="XL46" s="16">
        <v>247</v>
      </c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>
        <v>5</v>
      </c>
      <c r="YD46" s="16">
        <v>25</v>
      </c>
      <c r="YE46" s="7">
        <f t="shared" si="711"/>
        <v>561.59999999999991</v>
      </c>
      <c r="YF46" s="7">
        <f t="shared" si="712"/>
        <v>226.3</v>
      </c>
      <c r="YG46" s="7">
        <f t="shared" si="713"/>
        <v>0</v>
      </c>
      <c r="YH46" s="7">
        <f t="shared" si="714"/>
        <v>285</v>
      </c>
      <c r="YI46" s="7">
        <f t="shared" si="715"/>
        <v>0</v>
      </c>
      <c r="YJ46" s="7">
        <f t="shared" si="716"/>
        <v>43</v>
      </c>
      <c r="YK46" s="7">
        <f t="shared" si="717"/>
        <v>0</v>
      </c>
      <c r="YL46" s="7">
        <f t="shared" si="718"/>
        <v>1.3</v>
      </c>
      <c r="YM46" s="7">
        <f t="shared" si="719"/>
        <v>0</v>
      </c>
      <c r="YN46" s="7">
        <f t="shared" si="720"/>
        <v>2</v>
      </c>
      <c r="YO46" s="7">
        <f t="shared" si="721"/>
        <v>0</v>
      </c>
      <c r="YP46" s="7">
        <f t="shared" si="722"/>
        <v>0</v>
      </c>
      <c r="YQ46" s="7">
        <f t="shared" si="723"/>
        <v>0</v>
      </c>
      <c r="YR46" s="7">
        <f t="shared" si="724"/>
        <v>0</v>
      </c>
      <c r="YS46" s="7">
        <f t="shared" si="725"/>
        <v>0</v>
      </c>
      <c r="YT46" s="7">
        <f t="shared" si="726"/>
        <v>0</v>
      </c>
      <c r="YU46" s="7">
        <f t="shared" si="727"/>
        <v>0</v>
      </c>
      <c r="YV46" s="7">
        <f t="shared" si="728"/>
        <v>0</v>
      </c>
      <c r="YW46" s="7">
        <f t="shared" si="729"/>
        <v>0</v>
      </c>
      <c r="YX46" s="7">
        <f t="shared" si="730"/>
        <v>0</v>
      </c>
      <c r="YY46" s="7">
        <f t="shared" si="731"/>
        <v>0</v>
      </c>
      <c r="YZ46" s="7">
        <f t="shared" si="732"/>
        <v>0</v>
      </c>
      <c r="ZA46" s="7">
        <f t="shared" si="733"/>
        <v>0</v>
      </c>
      <c r="ZB46" s="7">
        <f t="shared" si="734"/>
        <v>0</v>
      </c>
      <c r="ZC46" s="7">
        <f t="shared" si="735"/>
        <v>0</v>
      </c>
      <c r="ZD46" s="7">
        <f t="shared" si="736"/>
        <v>0</v>
      </c>
      <c r="ZE46" s="7">
        <f t="shared" si="737"/>
        <v>0</v>
      </c>
      <c r="ZF46" s="7">
        <f t="shared" si="738"/>
        <v>0</v>
      </c>
      <c r="ZG46" s="7">
        <f t="shared" si="739"/>
        <v>0</v>
      </c>
      <c r="ZH46" s="7">
        <f t="shared" si="740"/>
        <v>0</v>
      </c>
      <c r="ZI46" s="7">
        <f t="shared" si="741"/>
        <v>0</v>
      </c>
      <c r="ZJ46" s="7">
        <f t="shared" si="742"/>
        <v>0</v>
      </c>
      <c r="ZK46" s="7">
        <f t="shared" si="743"/>
        <v>0</v>
      </c>
      <c r="ZL46" s="7">
        <f t="shared" si="744"/>
        <v>0</v>
      </c>
      <c r="ZM46" s="7">
        <f t="shared" si="745"/>
        <v>0</v>
      </c>
      <c r="ZN46" s="7">
        <f t="shared" si="746"/>
        <v>0</v>
      </c>
      <c r="ZO46" s="7">
        <f t="shared" si="747"/>
        <v>0</v>
      </c>
      <c r="ZP46" s="7">
        <f t="shared" si="748"/>
        <v>0</v>
      </c>
      <c r="ZQ46" s="7">
        <f t="shared" si="749"/>
        <v>0</v>
      </c>
      <c r="ZR46" s="7">
        <f t="shared" si="750"/>
        <v>0</v>
      </c>
      <c r="ZS46" s="7">
        <f t="shared" si="751"/>
        <v>0</v>
      </c>
      <c r="ZT46" s="7">
        <f t="shared" si="752"/>
        <v>0</v>
      </c>
      <c r="ZU46" s="7">
        <f t="shared" si="753"/>
        <v>0</v>
      </c>
      <c r="ZV46" s="7">
        <f t="shared" si="754"/>
        <v>3</v>
      </c>
      <c r="ZW46" s="7">
        <f t="shared" si="755"/>
        <v>0</v>
      </c>
      <c r="ZX46" s="7">
        <f t="shared" si="756"/>
        <v>1</v>
      </c>
      <c r="ZY46" s="7">
        <f t="shared" si="757"/>
        <v>0</v>
      </c>
      <c r="ZZ46" s="7">
        <f t="shared" si="758"/>
        <v>0</v>
      </c>
      <c r="AAA46" s="7">
        <f t="shared" si="759"/>
        <v>0</v>
      </c>
      <c r="AAB46" s="7">
        <f t="shared" si="760"/>
        <v>0</v>
      </c>
      <c r="AAC46" s="7">
        <f t="shared" si="761"/>
        <v>0</v>
      </c>
      <c r="AAD46" s="7">
        <f t="shared" si="762"/>
        <v>0</v>
      </c>
      <c r="AAE46" s="7">
        <f t="shared" si="763"/>
        <v>0</v>
      </c>
      <c r="AAF46" s="7">
        <f t="shared" si="764"/>
        <v>0</v>
      </c>
      <c r="AAG46" s="7">
        <f t="shared" si="765"/>
        <v>0</v>
      </c>
      <c r="AAH46" s="7">
        <f t="shared" si="766"/>
        <v>0</v>
      </c>
      <c r="AAI46" s="7">
        <f t="shared" si="767"/>
        <v>0</v>
      </c>
      <c r="AAJ46" s="7">
        <f t="shared" si="768"/>
        <v>0</v>
      </c>
      <c r="AAK46" s="7">
        <f t="shared" si="769"/>
        <v>0</v>
      </c>
      <c r="AAL46" s="7">
        <f t="shared" si="770"/>
        <v>0</v>
      </c>
      <c r="AAM46" s="7">
        <f t="shared" si="771"/>
        <v>0</v>
      </c>
      <c r="AAN46" s="7">
        <f t="shared" si="772"/>
        <v>0</v>
      </c>
      <c r="AAO46" s="7">
        <f t="shared" si="773"/>
        <v>0</v>
      </c>
      <c r="AAP46" s="7">
        <f t="shared" si="774"/>
        <v>0</v>
      </c>
      <c r="AAQ46" s="7">
        <f t="shared" si="775"/>
        <v>0</v>
      </c>
      <c r="AAR46" s="7">
        <f t="shared" si="776"/>
        <v>0</v>
      </c>
      <c r="AAS46" s="7">
        <f t="shared" si="777"/>
        <v>0</v>
      </c>
      <c r="AAT46" s="7">
        <f t="shared" si="778"/>
        <v>0</v>
      </c>
      <c r="AAU46" s="7">
        <f t="shared" si="779"/>
        <v>0</v>
      </c>
      <c r="AAV46" s="7">
        <f t="shared" si="780"/>
        <v>0</v>
      </c>
      <c r="AAW46" s="7">
        <f t="shared" si="781"/>
        <v>0</v>
      </c>
      <c r="AAX46" s="7">
        <f t="shared" si="782"/>
        <v>0</v>
      </c>
      <c r="AAY46" s="7">
        <f t="shared" si="783"/>
        <v>0</v>
      </c>
      <c r="AAZ46" s="7">
        <f t="shared" si="784"/>
        <v>0</v>
      </c>
      <c r="ABA46" s="7">
        <f t="shared" si="785"/>
        <v>0</v>
      </c>
      <c r="ABB46" s="7">
        <f t="shared" si="786"/>
        <v>0</v>
      </c>
      <c r="ABC46" s="7">
        <f t="shared" si="787"/>
        <v>0</v>
      </c>
      <c r="ABD46" s="7">
        <f t="shared" si="788"/>
        <v>0</v>
      </c>
      <c r="ABE46" s="7">
        <f t="shared" si="789"/>
        <v>0</v>
      </c>
      <c r="ABF46" s="7">
        <f t="shared" si="790"/>
        <v>0</v>
      </c>
      <c r="ABG46" s="7">
        <f t="shared" si="791"/>
        <v>0</v>
      </c>
      <c r="ABH46" s="7">
        <f t="shared" si="792"/>
        <v>0</v>
      </c>
      <c r="ABI46" s="7">
        <f t="shared" si="793"/>
        <v>0</v>
      </c>
      <c r="ABJ46" s="7">
        <f t="shared" si="794"/>
        <v>0</v>
      </c>
      <c r="ABK46" s="7">
        <f t="shared" si="795"/>
        <v>0</v>
      </c>
      <c r="ABL46" s="7">
        <f t="shared" si="796"/>
        <v>0</v>
      </c>
      <c r="ABM46" s="7">
        <f t="shared" si="797"/>
        <v>0</v>
      </c>
      <c r="ABN46" s="7">
        <f t="shared" si="798"/>
        <v>0</v>
      </c>
      <c r="ABO46" s="7">
        <f t="shared" si="799"/>
        <v>0</v>
      </c>
      <c r="ABP46" s="7">
        <f t="shared" si="800"/>
        <v>0</v>
      </c>
      <c r="ABQ46" s="7">
        <f t="shared" si="801"/>
        <v>0</v>
      </c>
      <c r="ABR46" s="7">
        <f t="shared" si="802"/>
        <v>0</v>
      </c>
      <c r="ABS46" s="7">
        <f t="shared" si="803"/>
        <v>0</v>
      </c>
      <c r="ABT46" s="7">
        <f t="shared" si="804"/>
        <v>0</v>
      </c>
      <c r="ABU46" s="7">
        <f t="shared" si="805"/>
        <v>0</v>
      </c>
      <c r="ABV46" s="7">
        <f t="shared" si="806"/>
        <v>0</v>
      </c>
      <c r="ABW46" s="7">
        <f t="shared" si="807"/>
        <v>0</v>
      </c>
      <c r="ABX46" s="7">
        <f t="shared" si="808"/>
        <v>0</v>
      </c>
      <c r="ABY46" s="7">
        <f t="shared" si="809"/>
        <v>0</v>
      </c>
      <c r="ABZ46" s="7">
        <f t="shared" si="810"/>
        <v>0</v>
      </c>
      <c r="ACA46" s="7">
        <f t="shared" si="811"/>
        <v>0</v>
      </c>
      <c r="ACB46" s="7">
        <f t="shared" si="812"/>
        <v>0</v>
      </c>
      <c r="ACC46" s="7">
        <f t="shared" si="813"/>
        <v>0</v>
      </c>
      <c r="ACD46" s="7">
        <f t="shared" si="814"/>
        <v>0</v>
      </c>
      <c r="ACE46" s="7">
        <f t="shared" si="815"/>
        <v>0</v>
      </c>
      <c r="ACF46" s="7">
        <f t="shared" si="816"/>
        <v>0</v>
      </c>
      <c r="ACG46" s="7">
        <f t="shared" si="817"/>
        <v>0</v>
      </c>
      <c r="ACH46" s="7">
        <f t="shared" si="818"/>
        <v>0</v>
      </c>
      <c r="ACI46" s="7">
        <f t="shared" si="819"/>
        <v>0</v>
      </c>
      <c r="ACJ46" s="7">
        <f t="shared" si="820"/>
        <v>0</v>
      </c>
      <c r="ACK46" s="7">
        <f t="shared" si="821"/>
        <v>0</v>
      </c>
      <c r="ACL46" s="7">
        <f t="shared" si="822"/>
        <v>0</v>
      </c>
      <c r="ACM46" s="7">
        <f t="shared" si="823"/>
        <v>0</v>
      </c>
      <c r="ACN46" s="7">
        <f t="shared" si="824"/>
        <v>0</v>
      </c>
      <c r="ACO46" s="7">
        <f t="shared" si="825"/>
        <v>0</v>
      </c>
      <c r="ACP46" s="7">
        <f t="shared" si="826"/>
        <v>0</v>
      </c>
      <c r="ACQ46" s="7">
        <f t="shared" si="827"/>
        <v>0</v>
      </c>
      <c r="ACR46" s="7">
        <f t="shared" si="828"/>
        <v>0</v>
      </c>
      <c r="ACS46" s="7">
        <f t="shared" si="829"/>
        <v>0</v>
      </c>
      <c r="ACT46" s="7">
        <f t="shared" si="830"/>
        <v>0</v>
      </c>
      <c r="ACU46" s="7">
        <f t="shared" si="831"/>
        <v>0</v>
      </c>
      <c r="ACV46" s="7">
        <f t="shared" si="832"/>
        <v>0</v>
      </c>
      <c r="ACW46" s="7">
        <f t="shared" si="833"/>
        <v>0</v>
      </c>
      <c r="ACX46" s="7">
        <f t="shared" si="834"/>
        <v>0</v>
      </c>
      <c r="ACY46" s="7">
        <f t="shared" si="835"/>
        <v>0</v>
      </c>
      <c r="ACZ46" s="7">
        <f t="shared" si="836"/>
        <v>0</v>
      </c>
      <c r="ADA46" s="7">
        <f t="shared" si="837"/>
        <v>0</v>
      </c>
      <c r="ADB46" s="7">
        <f t="shared" si="838"/>
        <v>0</v>
      </c>
      <c r="ADC46" s="7">
        <f t="shared" si="839"/>
        <v>0</v>
      </c>
      <c r="ADD46" s="7">
        <f t="shared" si="840"/>
        <v>0</v>
      </c>
      <c r="ADE46" s="7">
        <f t="shared" si="841"/>
        <v>0</v>
      </c>
      <c r="ADF46" s="7">
        <f t="shared" si="842"/>
        <v>0</v>
      </c>
      <c r="ADG46" s="7">
        <f t="shared" si="843"/>
        <v>0</v>
      </c>
      <c r="ADH46" s="7">
        <f t="shared" si="844"/>
        <v>0</v>
      </c>
      <c r="ADI46" s="7">
        <f t="shared" si="845"/>
        <v>0</v>
      </c>
      <c r="ADJ46" s="7">
        <f t="shared" si="846"/>
        <v>0</v>
      </c>
      <c r="ADK46" s="7">
        <f t="shared" si="847"/>
        <v>0</v>
      </c>
      <c r="ADL46" s="7">
        <f t="shared" si="848"/>
        <v>0</v>
      </c>
      <c r="ADM46" s="7">
        <f t="shared" si="849"/>
        <v>0</v>
      </c>
      <c r="ADN46" s="7">
        <f t="shared" si="850"/>
        <v>0</v>
      </c>
      <c r="ADO46" s="7">
        <f t="shared" si="851"/>
        <v>0</v>
      </c>
      <c r="ADP46" s="7">
        <f t="shared" si="852"/>
        <v>0</v>
      </c>
      <c r="ADQ46" s="7">
        <f t="shared" si="853"/>
        <v>0</v>
      </c>
      <c r="ADR46" s="7">
        <f t="shared" si="854"/>
        <v>0</v>
      </c>
      <c r="ADS46" s="7">
        <f t="shared" si="855"/>
        <v>0</v>
      </c>
      <c r="ADT46" s="7">
        <f t="shared" si="856"/>
        <v>0</v>
      </c>
      <c r="ADU46" s="7">
        <f t="shared" si="857"/>
        <v>0</v>
      </c>
      <c r="ADV46" s="7">
        <f t="shared" si="858"/>
        <v>0</v>
      </c>
      <c r="ADW46" s="7">
        <f t="shared" si="859"/>
        <v>0</v>
      </c>
      <c r="ADX46" s="7">
        <f t="shared" si="860"/>
        <v>0</v>
      </c>
      <c r="ADY46" s="7">
        <f t="shared" si="861"/>
        <v>0</v>
      </c>
      <c r="ADZ46" s="7">
        <f t="shared" si="862"/>
        <v>0</v>
      </c>
      <c r="AEA46" s="7">
        <f t="shared" si="863"/>
        <v>0</v>
      </c>
      <c r="AEB46" s="7">
        <f t="shared" si="864"/>
        <v>0</v>
      </c>
      <c r="AEC46" s="7">
        <f t="shared" si="865"/>
        <v>0</v>
      </c>
      <c r="AED46" s="7">
        <f t="shared" si="866"/>
        <v>0</v>
      </c>
      <c r="AEE46" s="7">
        <f t="shared" si="867"/>
        <v>0</v>
      </c>
      <c r="AEF46" s="7">
        <f t="shared" si="868"/>
        <v>0</v>
      </c>
      <c r="AEG46" s="7">
        <f t="shared" si="869"/>
        <v>0</v>
      </c>
      <c r="AEH46" s="7">
        <f t="shared" si="870"/>
        <v>0</v>
      </c>
      <c r="AEI46" s="7">
        <f t="shared" si="871"/>
        <v>0</v>
      </c>
      <c r="AEJ46" s="7">
        <f t="shared" si="872"/>
        <v>0</v>
      </c>
      <c r="AEK46" s="7">
        <f t="shared" si="873"/>
        <v>0</v>
      </c>
      <c r="AEL46" s="7">
        <f t="shared" si="874"/>
        <v>0</v>
      </c>
      <c r="AEM46" s="7">
        <f t="shared" si="875"/>
        <v>0</v>
      </c>
      <c r="AEN46" s="7">
        <f t="shared" si="876"/>
        <v>0</v>
      </c>
      <c r="AEO46" s="7">
        <f t="shared" si="877"/>
        <v>0</v>
      </c>
      <c r="AEP46" s="7">
        <f t="shared" si="878"/>
        <v>0</v>
      </c>
      <c r="AEQ46" s="7">
        <f t="shared" si="879"/>
        <v>0</v>
      </c>
      <c r="AER46" s="7">
        <f t="shared" si="880"/>
        <v>0</v>
      </c>
      <c r="AES46" s="7">
        <f t="shared" si="881"/>
        <v>0</v>
      </c>
      <c r="AET46" s="7">
        <f t="shared" si="882"/>
        <v>0</v>
      </c>
      <c r="AEU46" s="7">
        <f t="shared" si="883"/>
        <v>0</v>
      </c>
      <c r="AEV46" s="7">
        <f t="shared" si="884"/>
        <v>0</v>
      </c>
      <c r="AEW46" s="7">
        <f t="shared" si="885"/>
        <v>0</v>
      </c>
      <c r="AEX46" s="7">
        <f t="shared" si="886"/>
        <v>0</v>
      </c>
      <c r="AEY46" s="7">
        <f t="shared" si="887"/>
        <v>0</v>
      </c>
      <c r="AEZ46" s="7">
        <f t="shared" si="888"/>
        <v>0</v>
      </c>
      <c r="AFA46" s="7">
        <f t="shared" si="889"/>
        <v>0</v>
      </c>
      <c r="AFB46" s="7">
        <f t="shared" si="890"/>
        <v>0</v>
      </c>
      <c r="AFC46" s="7">
        <f t="shared" si="891"/>
        <v>0</v>
      </c>
      <c r="AFD46" s="7">
        <f t="shared" si="892"/>
        <v>0</v>
      </c>
      <c r="AFE46" s="7">
        <f t="shared" si="893"/>
        <v>0</v>
      </c>
      <c r="AFF46" s="7">
        <f t="shared" si="894"/>
        <v>0</v>
      </c>
      <c r="AFG46" s="7">
        <f t="shared" si="895"/>
        <v>0</v>
      </c>
      <c r="AFH46" s="7">
        <f t="shared" si="896"/>
        <v>0</v>
      </c>
      <c r="AFI46" s="7">
        <f t="shared" si="897"/>
        <v>0</v>
      </c>
      <c r="AFJ46" s="7">
        <f t="shared" si="898"/>
        <v>0</v>
      </c>
      <c r="AFK46" s="7">
        <f t="shared" si="899"/>
        <v>0</v>
      </c>
      <c r="AFL46" s="7">
        <f t="shared" si="900"/>
        <v>0</v>
      </c>
      <c r="AFM46" s="7">
        <f t="shared" si="901"/>
        <v>0</v>
      </c>
      <c r="AFN46" s="7">
        <f t="shared" si="902"/>
        <v>0</v>
      </c>
      <c r="AFO46" s="7">
        <f t="shared" si="903"/>
        <v>0</v>
      </c>
      <c r="AFP46" s="7">
        <f t="shared" si="904"/>
        <v>0</v>
      </c>
      <c r="AFQ46" s="7">
        <f t="shared" si="905"/>
        <v>0</v>
      </c>
      <c r="AFR46" s="7">
        <f t="shared" si="906"/>
        <v>0</v>
      </c>
      <c r="AFS46" s="7">
        <f t="shared" si="907"/>
        <v>0</v>
      </c>
      <c r="AFT46" s="7">
        <f t="shared" si="908"/>
        <v>247</v>
      </c>
      <c r="AFU46" s="7">
        <f t="shared" si="909"/>
        <v>247</v>
      </c>
      <c r="AFV46" s="7">
        <f t="shared" si="910"/>
        <v>0</v>
      </c>
      <c r="AFW46" s="7">
        <f t="shared" si="911"/>
        <v>0</v>
      </c>
      <c r="AFX46" s="7">
        <f t="shared" si="912"/>
        <v>0</v>
      </c>
      <c r="AFY46" s="7">
        <f t="shared" si="913"/>
        <v>0</v>
      </c>
      <c r="AFZ46" s="7">
        <f t="shared" si="914"/>
        <v>0</v>
      </c>
      <c r="AGA46" s="7">
        <f t="shared" si="915"/>
        <v>0</v>
      </c>
      <c r="AGB46" s="7">
        <f t="shared" si="916"/>
        <v>0</v>
      </c>
      <c r="AGC46" s="7">
        <f t="shared" si="917"/>
        <v>0</v>
      </c>
      <c r="AGD46" s="7">
        <f t="shared" si="918"/>
        <v>0</v>
      </c>
      <c r="AGE46" s="7">
        <f t="shared" si="919"/>
        <v>0</v>
      </c>
      <c r="AGF46" s="7">
        <f t="shared" si="920"/>
        <v>0</v>
      </c>
      <c r="AGG46" s="7">
        <f t="shared" si="921"/>
        <v>0</v>
      </c>
      <c r="AGH46" s="7">
        <f t="shared" si="922"/>
        <v>0</v>
      </c>
      <c r="AGI46" s="7">
        <f t="shared" si="923"/>
        <v>0</v>
      </c>
      <c r="AGJ46" s="7">
        <f t="shared" si="924"/>
        <v>0</v>
      </c>
      <c r="AGK46" s="7">
        <f t="shared" si="925"/>
        <v>0</v>
      </c>
      <c r="AGL46" s="7">
        <f t="shared" si="926"/>
        <v>5</v>
      </c>
      <c r="AGM46" s="7">
        <f t="shared" si="927"/>
        <v>25</v>
      </c>
    </row>
    <row r="47" spans="1:871" ht="50.25" customHeight="1" x14ac:dyDescent="0.25">
      <c r="A47" s="6" t="s">
        <v>143</v>
      </c>
      <c r="B47" s="26" t="s">
        <v>112</v>
      </c>
      <c r="C47" s="25" t="s">
        <v>157</v>
      </c>
      <c r="D47" s="7">
        <f t="shared" si="701"/>
        <v>279</v>
      </c>
      <c r="E47" s="27">
        <f>26+93</f>
        <v>119</v>
      </c>
      <c r="F47" s="27"/>
      <c r="G47" s="27">
        <v>131</v>
      </c>
      <c r="H47" s="27"/>
      <c r="I47" s="27">
        <v>25</v>
      </c>
      <c r="J47" s="27"/>
      <c r="K47" s="27"/>
      <c r="L47" s="27"/>
      <c r="M47" s="27">
        <v>1</v>
      </c>
      <c r="N47" s="27"/>
      <c r="O47" s="27">
        <v>1</v>
      </c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>
        <v>1</v>
      </c>
      <c r="AR47" s="27"/>
      <c r="AS47" s="27"/>
      <c r="AT47" s="27"/>
      <c r="AU47" s="27">
        <v>1</v>
      </c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7">
        <f t="shared" si="702"/>
        <v>25</v>
      </c>
      <c r="GT47" s="16">
        <v>25</v>
      </c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>
        <v>1</v>
      </c>
      <c r="HL47" s="16">
        <v>11</v>
      </c>
      <c r="HM47" s="7">
        <f t="shared" si="703"/>
        <v>279</v>
      </c>
      <c r="HN47" s="27">
        <f>26+93</f>
        <v>119</v>
      </c>
      <c r="HO47" s="27"/>
      <c r="HP47" s="27">
        <v>131</v>
      </c>
      <c r="HQ47" s="27"/>
      <c r="HR47" s="27">
        <v>25</v>
      </c>
      <c r="HS47" s="27"/>
      <c r="HT47" s="27"/>
      <c r="HU47" s="27"/>
      <c r="HV47" s="27">
        <v>1</v>
      </c>
      <c r="HW47" s="27"/>
      <c r="HX47" s="27">
        <v>1</v>
      </c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27"/>
      <c r="IY47" s="27"/>
      <c r="IZ47" s="27">
        <v>1</v>
      </c>
      <c r="JA47" s="27"/>
      <c r="JB47" s="27"/>
      <c r="JC47" s="27"/>
      <c r="JD47" s="27">
        <v>1</v>
      </c>
      <c r="JE47" s="27"/>
      <c r="JF47" s="27"/>
      <c r="JG47" s="27"/>
      <c r="JH47" s="27"/>
      <c r="JI47" s="27"/>
      <c r="JJ47" s="27"/>
      <c r="JK47" s="27"/>
      <c r="JL47" s="27"/>
      <c r="JM47" s="27"/>
      <c r="JN47" s="27"/>
      <c r="JO47" s="27"/>
      <c r="JP47" s="27"/>
      <c r="JQ47" s="27"/>
      <c r="JR47" s="27"/>
      <c r="JS47" s="27"/>
      <c r="JT47" s="27"/>
      <c r="JU47" s="27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7">
        <f t="shared" si="704"/>
        <v>25</v>
      </c>
      <c r="PC47" s="16">
        <v>25</v>
      </c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>
        <v>1</v>
      </c>
      <c r="PU47" s="16">
        <v>11</v>
      </c>
      <c r="PV47" s="7">
        <f t="shared" si="705"/>
        <v>385</v>
      </c>
      <c r="PW47" s="27">
        <f>30+89</f>
        <v>119</v>
      </c>
      <c r="PX47" s="27"/>
      <c r="PY47" s="27">
        <v>207</v>
      </c>
      <c r="PZ47" s="27"/>
      <c r="QA47" s="27">
        <f>29+27</f>
        <v>56</v>
      </c>
      <c r="QB47" s="27"/>
      <c r="QC47" s="27"/>
      <c r="QD47" s="27"/>
      <c r="QE47" s="27"/>
      <c r="QF47" s="27"/>
      <c r="QG47" s="27">
        <v>1</v>
      </c>
      <c r="QH47" s="27"/>
      <c r="QI47" s="27"/>
      <c r="QJ47" s="27"/>
      <c r="QK47" s="27"/>
      <c r="QL47" s="27"/>
      <c r="QM47" s="27"/>
      <c r="QN47" s="27"/>
      <c r="QO47" s="27"/>
      <c r="QP47" s="27"/>
      <c r="QQ47" s="27"/>
      <c r="QR47" s="27"/>
      <c r="QS47" s="27"/>
      <c r="QT47" s="27"/>
      <c r="QU47" s="27"/>
      <c r="QV47" s="27"/>
      <c r="QW47" s="27"/>
      <c r="QX47" s="27"/>
      <c r="QY47" s="27"/>
      <c r="QZ47" s="27"/>
      <c r="RA47" s="27"/>
      <c r="RB47" s="27"/>
      <c r="RC47" s="27"/>
      <c r="RD47" s="27"/>
      <c r="RE47" s="27"/>
      <c r="RF47" s="27"/>
      <c r="RG47" s="27"/>
      <c r="RH47" s="27"/>
      <c r="RI47" s="27">
        <v>1</v>
      </c>
      <c r="RJ47" s="27"/>
      <c r="RK47" s="27"/>
      <c r="RL47" s="27"/>
      <c r="RM47" s="27"/>
      <c r="RN47" s="27"/>
      <c r="RO47" s="27"/>
      <c r="RP47" s="27">
        <v>1</v>
      </c>
      <c r="RQ47" s="27"/>
      <c r="RR47" s="27"/>
      <c r="RS47" s="27"/>
      <c r="RT47" s="27"/>
      <c r="RU47" s="27"/>
      <c r="RV47" s="27"/>
      <c r="RW47" s="27"/>
      <c r="RX47" s="27"/>
      <c r="RY47" s="27"/>
      <c r="RZ47" s="27"/>
      <c r="SA47" s="27"/>
      <c r="SB47" s="27"/>
      <c r="SC47" s="27"/>
      <c r="SD47" s="27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7">
        <f t="shared" si="706"/>
        <v>25</v>
      </c>
      <c r="XL47" s="16">
        <v>25</v>
      </c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>
        <v>1</v>
      </c>
      <c r="YD47" s="16">
        <v>18</v>
      </c>
      <c r="YE47" s="7">
        <f t="shared" si="711"/>
        <v>314.3</v>
      </c>
      <c r="YF47" s="7">
        <f t="shared" si="712"/>
        <v>119</v>
      </c>
      <c r="YG47" s="7">
        <f t="shared" si="713"/>
        <v>0</v>
      </c>
      <c r="YH47" s="7">
        <f t="shared" si="714"/>
        <v>156.30000000000001</v>
      </c>
      <c r="YI47" s="7">
        <f t="shared" si="715"/>
        <v>0</v>
      </c>
      <c r="YJ47" s="7">
        <f t="shared" si="716"/>
        <v>35.299999999999997</v>
      </c>
      <c r="YK47" s="7">
        <f t="shared" si="717"/>
        <v>0</v>
      </c>
      <c r="YL47" s="7">
        <f t="shared" si="718"/>
        <v>0</v>
      </c>
      <c r="YM47" s="7">
        <f t="shared" si="719"/>
        <v>0</v>
      </c>
      <c r="YN47" s="7">
        <f t="shared" si="720"/>
        <v>0.7</v>
      </c>
      <c r="YO47" s="7">
        <f t="shared" si="721"/>
        <v>0</v>
      </c>
      <c r="YP47" s="7">
        <f t="shared" si="722"/>
        <v>1</v>
      </c>
      <c r="YQ47" s="7">
        <f t="shared" si="723"/>
        <v>0</v>
      </c>
      <c r="YR47" s="7">
        <f t="shared" si="724"/>
        <v>0</v>
      </c>
      <c r="YS47" s="7">
        <f t="shared" si="725"/>
        <v>0</v>
      </c>
      <c r="YT47" s="7">
        <f t="shared" si="726"/>
        <v>0</v>
      </c>
      <c r="YU47" s="7">
        <f t="shared" si="727"/>
        <v>0</v>
      </c>
      <c r="YV47" s="7">
        <f t="shared" si="728"/>
        <v>0</v>
      </c>
      <c r="YW47" s="7">
        <f t="shared" si="729"/>
        <v>0</v>
      </c>
      <c r="YX47" s="7">
        <f t="shared" si="730"/>
        <v>0</v>
      </c>
      <c r="YY47" s="7">
        <f t="shared" si="731"/>
        <v>0</v>
      </c>
      <c r="YZ47" s="7">
        <f t="shared" si="732"/>
        <v>0</v>
      </c>
      <c r="ZA47" s="7">
        <f t="shared" si="733"/>
        <v>0</v>
      </c>
      <c r="ZB47" s="7">
        <f t="shared" si="734"/>
        <v>0</v>
      </c>
      <c r="ZC47" s="7">
        <f t="shared" si="735"/>
        <v>0</v>
      </c>
      <c r="ZD47" s="7">
        <f t="shared" si="736"/>
        <v>0</v>
      </c>
      <c r="ZE47" s="7">
        <f t="shared" si="737"/>
        <v>0</v>
      </c>
      <c r="ZF47" s="7">
        <f t="shared" si="738"/>
        <v>0</v>
      </c>
      <c r="ZG47" s="7">
        <f t="shared" si="739"/>
        <v>0</v>
      </c>
      <c r="ZH47" s="7">
        <f t="shared" si="740"/>
        <v>0</v>
      </c>
      <c r="ZI47" s="7">
        <f t="shared" si="741"/>
        <v>0</v>
      </c>
      <c r="ZJ47" s="7">
        <f t="shared" si="742"/>
        <v>0</v>
      </c>
      <c r="ZK47" s="7">
        <f t="shared" si="743"/>
        <v>0</v>
      </c>
      <c r="ZL47" s="7">
        <f t="shared" si="744"/>
        <v>0</v>
      </c>
      <c r="ZM47" s="7">
        <f t="shared" si="745"/>
        <v>0</v>
      </c>
      <c r="ZN47" s="7">
        <f t="shared" si="746"/>
        <v>0</v>
      </c>
      <c r="ZO47" s="7">
        <f t="shared" si="747"/>
        <v>0</v>
      </c>
      <c r="ZP47" s="7">
        <f t="shared" si="748"/>
        <v>0</v>
      </c>
      <c r="ZQ47" s="7">
        <f t="shared" si="749"/>
        <v>0</v>
      </c>
      <c r="ZR47" s="7">
        <f t="shared" si="750"/>
        <v>1</v>
      </c>
      <c r="ZS47" s="7">
        <f t="shared" si="751"/>
        <v>0</v>
      </c>
      <c r="ZT47" s="7">
        <f t="shared" si="752"/>
        <v>0</v>
      </c>
      <c r="ZU47" s="7">
        <f t="shared" si="753"/>
        <v>0</v>
      </c>
      <c r="ZV47" s="7">
        <f t="shared" si="754"/>
        <v>0.7</v>
      </c>
      <c r="ZW47" s="7">
        <f t="shared" si="755"/>
        <v>0</v>
      </c>
      <c r="ZX47" s="7">
        <f t="shared" si="756"/>
        <v>0</v>
      </c>
      <c r="ZY47" s="7">
        <f t="shared" si="757"/>
        <v>0.3</v>
      </c>
      <c r="ZZ47" s="7">
        <f t="shared" si="758"/>
        <v>0</v>
      </c>
      <c r="AAA47" s="7">
        <f t="shared" si="759"/>
        <v>0</v>
      </c>
      <c r="AAB47" s="7">
        <f t="shared" si="760"/>
        <v>0</v>
      </c>
      <c r="AAC47" s="7">
        <f t="shared" si="761"/>
        <v>0</v>
      </c>
      <c r="AAD47" s="7">
        <f t="shared" si="762"/>
        <v>0</v>
      </c>
      <c r="AAE47" s="7">
        <f t="shared" si="763"/>
        <v>0</v>
      </c>
      <c r="AAF47" s="7">
        <f t="shared" si="764"/>
        <v>0</v>
      </c>
      <c r="AAG47" s="7">
        <f t="shared" si="765"/>
        <v>0</v>
      </c>
      <c r="AAH47" s="7">
        <f t="shared" si="766"/>
        <v>0</v>
      </c>
      <c r="AAI47" s="7">
        <f t="shared" si="767"/>
        <v>0</v>
      </c>
      <c r="AAJ47" s="7">
        <f t="shared" si="768"/>
        <v>0</v>
      </c>
      <c r="AAK47" s="7">
        <f t="shared" si="769"/>
        <v>0</v>
      </c>
      <c r="AAL47" s="7">
        <f t="shared" si="770"/>
        <v>0</v>
      </c>
      <c r="AAM47" s="7">
        <f t="shared" si="771"/>
        <v>0</v>
      </c>
      <c r="AAN47" s="7">
        <f t="shared" si="772"/>
        <v>0</v>
      </c>
      <c r="AAO47" s="7">
        <f t="shared" si="773"/>
        <v>0</v>
      </c>
      <c r="AAP47" s="7">
        <f t="shared" si="774"/>
        <v>0</v>
      </c>
      <c r="AAQ47" s="7">
        <f t="shared" si="775"/>
        <v>0</v>
      </c>
      <c r="AAR47" s="7">
        <f t="shared" si="776"/>
        <v>0</v>
      </c>
      <c r="AAS47" s="7">
        <f t="shared" si="777"/>
        <v>0</v>
      </c>
      <c r="AAT47" s="7">
        <f t="shared" si="778"/>
        <v>0</v>
      </c>
      <c r="AAU47" s="7">
        <f t="shared" si="779"/>
        <v>0</v>
      </c>
      <c r="AAV47" s="7">
        <f t="shared" si="780"/>
        <v>0</v>
      </c>
      <c r="AAW47" s="7">
        <f t="shared" si="781"/>
        <v>0</v>
      </c>
      <c r="AAX47" s="7">
        <f t="shared" si="782"/>
        <v>0</v>
      </c>
      <c r="AAY47" s="7">
        <f t="shared" si="783"/>
        <v>0</v>
      </c>
      <c r="AAZ47" s="7">
        <f t="shared" si="784"/>
        <v>0</v>
      </c>
      <c r="ABA47" s="7">
        <f t="shared" si="785"/>
        <v>0</v>
      </c>
      <c r="ABB47" s="7">
        <f t="shared" si="786"/>
        <v>0</v>
      </c>
      <c r="ABC47" s="7">
        <f t="shared" si="787"/>
        <v>0</v>
      </c>
      <c r="ABD47" s="7">
        <f t="shared" si="788"/>
        <v>0</v>
      </c>
      <c r="ABE47" s="7">
        <f t="shared" si="789"/>
        <v>0</v>
      </c>
      <c r="ABF47" s="7">
        <f t="shared" si="790"/>
        <v>0</v>
      </c>
      <c r="ABG47" s="7">
        <f t="shared" si="791"/>
        <v>0</v>
      </c>
      <c r="ABH47" s="7">
        <f t="shared" si="792"/>
        <v>0</v>
      </c>
      <c r="ABI47" s="7">
        <f t="shared" si="793"/>
        <v>0</v>
      </c>
      <c r="ABJ47" s="7">
        <f t="shared" si="794"/>
        <v>0</v>
      </c>
      <c r="ABK47" s="7">
        <f t="shared" si="795"/>
        <v>0</v>
      </c>
      <c r="ABL47" s="7">
        <f t="shared" si="796"/>
        <v>0</v>
      </c>
      <c r="ABM47" s="7">
        <f t="shared" si="797"/>
        <v>0</v>
      </c>
      <c r="ABN47" s="7">
        <f t="shared" si="798"/>
        <v>0</v>
      </c>
      <c r="ABO47" s="7">
        <f t="shared" si="799"/>
        <v>0</v>
      </c>
      <c r="ABP47" s="7">
        <f t="shared" si="800"/>
        <v>0</v>
      </c>
      <c r="ABQ47" s="7">
        <f t="shared" si="801"/>
        <v>0</v>
      </c>
      <c r="ABR47" s="7">
        <f t="shared" si="802"/>
        <v>0</v>
      </c>
      <c r="ABS47" s="7">
        <f t="shared" si="803"/>
        <v>0</v>
      </c>
      <c r="ABT47" s="7">
        <f t="shared" si="804"/>
        <v>0</v>
      </c>
      <c r="ABU47" s="7">
        <f t="shared" si="805"/>
        <v>0</v>
      </c>
      <c r="ABV47" s="7">
        <f t="shared" si="806"/>
        <v>0</v>
      </c>
      <c r="ABW47" s="7">
        <f t="shared" si="807"/>
        <v>0</v>
      </c>
      <c r="ABX47" s="7">
        <f t="shared" si="808"/>
        <v>0</v>
      </c>
      <c r="ABY47" s="7">
        <f t="shared" si="809"/>
        <v>0</v>
      </c>
      <c r="ABZ47" s="7">
        <f t="shared" si="810"/>
        <v>0</v>
      </c>
      <c r="ACA47" s="7">
        <f t="shared" si="811"/>
        <v>0</v>
      </c>
      <c r="ACB47" s="7">
        <f t="shared" si="812"/>
        <v>0</v>
      </c>
      <c r="ACC47" s="7">
        <f t="shared" si="813"/>
        <v>0</v>
      </c>
      <c r="ACD47" s="7">
        <f t="shared" si="814"/>
        <v>0</v>
      </c>
      <c r="ACE47" s="7">
        <f t="shared" si="815"/>
        <v>0</v>
      </c>
      <c r="ACF47" s="7">
        <f t="shared" si="816"/>
        <v>0</v>
      </c>
      <c r="ACG47" s="7">
        <f t="shared" si="817"/>
        <v>0</v>
      </c>
      <c r="ACH47" s="7">
        <f t="shared" si="818"/>
        <v>0</v>
      </c>
      <c r="ACI47" s="7">
        <f t="shared" si="819"/>
        <v>0</v>
      </c>
      <c r="ACJ47" s="7">
        <f t="shared" si="820"/>
        <v>0</v>
      </c>
      <c r="ACK47" s="7">
        <f t="shared" si="821"/>
        <v>0</v>
      </c>
      <c r="ACL47" s="7">
        <f t="shared" si="822"/>
        <v>0</v>
      </c>
      <c r="ACM47" s="7">
        <f t="shared" si="823"/>
        <v>0</v>
      </c>
      <c r="ACN47" s="7">
        <f t="shared" si="824"/>
        <v>0</v>
      </c>
      <c r="ACO47" s="7">
        <f t="shared" si="825"/>
        <v>0</v>
      </c>
      <c r="ACP47" s="7">
        <f t="shared" si="826"/>
        <v>0</v>
      </c>
      <c r="ACQ47" s="7">
        <f t="shared" si="827"/>
        <v>0</v>
      </c>
      <c r="ACR47" s="7">
        <f t="shared" si="828"/>
        <v>0</v>
      </c>
      <c r="ACS47" s="7">
        <f t="shared" si="829"/>
        <v>0</v>
      </c>
      <c r="ACT47" s="7">
        <f t="shared" si="830"/>
        <v>0</v>
      </c>
      <c r="ACU47" s="7">
        <f t="shared" si="831"/>
        <v>0</v>
      </c>
      <c r="ACV47" s="7">
        <f t="shared" si="832"/>
        <v>0</v>
      </c>
      <c r="ACW47" s="7">
        <f t="shared" si="833"/>
        <v>0</v>
      </c>
      <c r="ACX47" s="7">
        <f t="shared" si="834"/>
        <v>0</v>
      </c>
      <c r="ACY47" s="7">
        <f t="shared" si="835"/>
        <v>0</v>
      </c>
      <c r="ACZ47" s="7">
        <f t="shared" si="836"/>
        <v>0</v>
      </c>
      <c r="ADA47" s="7">
        <f t="shared" si="837"/>
        <v>0</v>
      </c>
      <c r="ADB47" s="7">
        <f t="shared" si="838"/>
        <v>0</v>
      </c>
      <c r="ADC47" s="7">
        <f t="shared" si="839"/>
        <v>0</v>
      </c>
      <c r="ADD47" s="7">
        <f t="shared" si="840"/>
        <v>0</v>
      </c>
      <c r="ADE47" s="7">
        <f t="shared" si="841"/>
        <v>0</v>
      </c>
      <c r="ADF47" s="7">
        <f t="shared" si="842"/>
        <v>0</v>
      </c>
      <c r="ADG47" s="7">
        <f t="shared" si="843"/>
        <v>0</v>
      </c>
      <c r="ADH47" s="7">
        <f t="shared" si="844"/>
        <v>0</v>
      </c>
      <c r="ADI47" s="7">
        <f t="shared" si="845"/>
        <v>0</v>
      </c>
      <c r="ADJ47" s="7">
        <f t="shared" si="846"/>
        <v>0</v>
      </c>
      <c r="ADK47" s="7">
        <f t="shared" si="847"/>
        <v>0</v>
      </c>
      <c r="ADL47" s="7">
        <f t="shared" si="848"/>
        <v>0</v>
      </c>
      <c r="ADM47" s="7">
        <f t="shared" si="849"/>
        <v>0</v>
      </c>
      <c r="ADN47" s="7">
        <f t="shared" si="850"/>
        <v>0</v>
      </c>
      <c r="ADO47" s="7">
        <f t="shared" si="851"/>
        <v>0</v>
      </c>
      <c r="ADP47" s="7">
        <f t="shared" si="852"/>
        <v>0</v>
      </c>
      <c r="ADQ47" s="7">
        <f t="shared" si="853"/>
        <v>0</v>
      </c>
      <c r="ADR47" s="7">
        <f t="shared" si="854"/>
        <v>0</v>
      </c>
      <c r="ADS47" s="7">
        <f t="shared" si="855"/>
        <v>0</v>
      </c>
      <c r="ADT47" s="7">
        <f t="shared" si="856"/>
        <v>0</v>
      </c>
      <c r="ADU47" s="7">
        <f t="shared" si="857"/>
        <v>0</v>
      </c>
      <c r="ADV47" s="7">
        <f t="shared" si="858"/>
        <v>0</v>
      </c>
      <c r="ADW47" s="7">
        <f t="shared" si="859"/>
        <v>0</v>
      </c>
      <c r="ADX47" s="7">
        <f t="shared" si="860"/>
        <v>0</v>
      </c>
      <c r="ADY47" s="7">
        <f t="shared" si="861"/>
        <v>0</v>
      </c>
      <c r="ADZ47" s="7">
        <f t="shared" si="862"/>
        <v>0</v>
      </c>
      <c r="AEA47" s="7">
        <f t="shared" si="863"/>
        <v>0</v>
      </c>
      <c r="AEB47" s="7">
        <f t="shared" si="864"/>
        <v>0</v>
      </c>
      <c r="AEC47" s="7">
        <f t="shared" si="865"/>
        <v>0</v>
      </c>
      <c r="AED47" s="7">
        <f t="shared" si="866"/>
        <v>0</v>
      </c>
      <c r="AEE47" s="7">
        <f t="shared" si="867"/>
        <v>0</v>
      </c>
      <c r="AEF47" s="7">
        <f t="shared" si="868"/>
        <v>0</v>
      </c>
      <c r="AEG47" s="7">
        <f t="shared" si="869"/>
        <v>0</v>
      </c>
      <c r="AEH47" s="7">
        <f t="shared" si="870"/>
        <v>0</v>
      </c>
      <c r="AEI47" s="7">
        <f t="shared" si="871"/>
        <v>0</v>
      </c>
      <c r="AEJ47" s="7">
        <f t="shared" si="872"/>
        <v>0</v>
      </c>
      <c r="AEK47" s="7">
        <f t="shared" si="873"/>
        <v>0</v>
      </c>
      <c r="AEL47" s="7">
        <f t="shared" si="874"/>
        <v>0</v>
      </c>
      <c r="AEM47" s="7">
        <f t="shared" si="875"/>
        <v>0</v>
      </c>
      <c r="AEN47" s="7">
        <f t="shared" si="876"/>
        <v>0</v>
      </c>
      <c r="AEO47" s="7">
        <f t="shared" si="877"/>
        <v>0</v>
      </c>
      <c r="AEP47" s="7">
        <f t="shared" si="878"/>
        <v>0</v>
      </c>
      <c r="AEQ47" s="7">
        <f t="shared" si="879"/>
        <v>0</v>
      </c>
      <c r="AER47" s="7">
        <f t="shared" si="880"/>
        <v>0</v>
      </c>
      <c r="AES47" s="7">
        <f t="shared" si="881"/>
        <v>0</v>
      </c>
      <c r="AET47" s="7">
        <f t="shared" si="882"/>
        <v>0</v>
      </c>
      <c r="AEU47" s="7">
        <f t="shared" si="883"/>
        <v>0</v>
      </c>
      <c r="AEV47" s="7">
        <f t="shared" si="884"/>
        <v>0</v>
      </c>
      <c r="AEW47" s="7">
        <f t="shared" si="885"/>
        <v>0</v>
      </c>
      <c r="AEX47" s="7">
        <f t="shared" si="886"/>
        <v>0</v>
      </c>
      <c r="AEY47" s="7">
        <f t="shared" si="887"/>
        <v>0</v>
      </c>
      <c r="AEZ47" s="7">
        <f t="shared" si="888"/>
        <v>0</v>
      </c>
      <c r="AFA47" s="7">
        <f t="shared" si="889"/>
        <v>0</v>
      </c>
      <c r="AFB47" s="7">
        <f t="shared" si="890"/>
        <v>0</v>
      </c>
      <c r="AFC47" s="7">
        <f t="shared" si="891"/>
        <v>0</v>
      </c>
      <c r="AFD47" s="7">
        <f t="shared" si="892"/>
        <v>0</v>
      </c>
      <c r="AFE47" s="7">
        <f t="shared" si="893"/>
        <v>0</v>
      </c>
      <c r="AFF47" s="7">
        <f t="shared" si="894"/>
        <v>0</v>
      </c>
      <c r="AFG47" s="7">
        <f t="shared" si="895"/>
        <v>0</v>
      </c>
      <c r="AFH47" s="7">
        <f t="shared" si="896"/>
        <v>0</v>
      </c>
      <c r="AFI47" s="7">
        <f t="shared" si="897"/>
        <v>0</v>
      </c>
      <c r="AFJ47" s="7">
        <f t="shared" si="898"/>
        <v>0</v>
      </c>
      <c r="AFK47" s="7">
        <f t="shared" si="899"/>
        <v>0</v>
      </c>
      <c r="AFL47" s="7">
        <f t="shared" si="900"/>
        <v>0</v>
      </c>
      <c r="AFM47" s="7">
        <f t="shared" si="901"/>
        <v>0</v>
      </c>
      <c r="AFN47" s="7">
        <f t="shared" si="902"/>
        <v>0</v>
      </c>
      <c r="AFO47" s="7">
        <f t="shared" si="903"/>
        <v>0</v>
      </c>
      <c r="AFP47" s="7">
        <f t="shared" si="904"/>
        <v>0</v>
      </c>
      <c r="AFQ47" s="7">
        <f t="shared" si="905"/>
        <v>0</v>
      </c>
      <c r="AFR47" s="7">
        <f t="shared" si="906"/>
        <v>0</v>
      </c>
      <c r="AFS47" s="7">
        <f t="shared" si="907"/>
        <v>0</v>
      </c>
      <c r="AFT47" s="7">
        <f t="shared" si="908"/>
        <v>25</v>
      </c>
      <c r="AFU47" s="7">
        <f t="shared" si="909"/>
        <v>25</v>
      </c>
      <c r="AFV47" s="7">
        <f t="shared" si="910"/>
        <v>0</v>
      </c>
      <c r="AFW47" s="7">
        <f t="shared" si="911"/>
        <v>0</v>
      </c>
      <c r="AFX47" s="7">
        <f t="shared" si="912"/>
        <v>0</v>
      </c>
      <c r="AFY47" s="7">
        <f t="shared" si="913"/>
        <v>0</v>
      </c>
      <c r="AFZ47" s="7">
        <f t="shared" si="914"/>
        <v>0</v>
      </c>
      <c r="AGA47" s="7">
        <f t="shared" si="915"/>
        <v>0</v>
      </c>
      <c r="AGB47" s="7">
        <f t="shared" si="916"/>
        <v>0</v>
      </c>
      <c r="AGC47" s="7">
        <f t="shared" si="917"/>
        <v>0</v>
      </c>
      <c r="AGD47" s="7">
        <f t="shared" si="918"/>
        <v>0</v>
      </c>
      <c r="AGE47" s="7">
        <f t="shared" si="919"/>
        <v>0</v>
      </c>
      <c r="AGF47" s="7">
        <f t="shared" si="920"/>
        <v>0</v>
      </c>
      <c r="AGG47" s="7">
        <f t="shared" si="921"/>
        <v>0</v>
      </c>
      <c r="AGH47" s="7">
        <f t="shared" si="922"/>
        <v>0</v>
      </c>
      <c r="AGI47" s="7">
        <f t="shared" si="923"/>
        <v>0</v>
      </c>
      <c r="AGJ47" s="7">
        <f t="shared" si="924"/>
        <v>0</v>
      </c>
      <c r="AGK47" s="7">
        <f t="shared" si="925"/>
        <v>0</v>
      </c>
      <c r="AGL47" s="7">
        <f t="shared" si="926"/>
        <v>1</v>
      </c>
      <c r="AGM47" s="7">
        <f t="shared" si="927"/>
        <v>13.3</v>
      </c>
    </row>
    <row r="48" spans="1:871" ht="59.25" customHeight="1" x14ac:dyDescent="0.25">
      <c r="A48" s="6" t="s">
        <v>144</v>
      </c>
      <c r="B48" s="26" t="s">
        <v>113</v>
      </c>
      <c r="C48" s="25" t="s">
        <v>157</v>
      </c>
      <c r="D48" s="7">
        <f t="shared" si="701"/>
        <v>395</v>
      </c>
      <c r="E48" s="27">
        <f>40+127</f>
        <v>167</v>
      </c>
      <c r="F48" s="27"/>
      <c r="G48" s="27">
        <v>182</v>
      </c>
      <c r="H48" s="27"/>
      <c r="I48" s="27">
        <f>23+23</f>
        <v>46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7">
        <f t="shared" si="702"/>
        <v>349</v>
      </c>
      <c r="GT48" s="16">
        <v>167</v>
      </c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>
        <v>182</v>
      </c>
      <c r="HF48" s="16"/>
      <c r="HG48" s="16"/>
      <c r="HH48" s="16"/>
      <c r="HI48" s="16"/>
      <c r="HJ48" s="16"/>
      <c r="HK48" s="16">
        <v>0</v>
      </c>
      <c r="HL48" s="16">
        <v>20</v>
      </c>
      <c r="HM48" s="7">
        <f t="shared" si="703"/>
        <v>395</v>
      </c>
      <c r="HN48" s="27">
        <f>40+127</f>
        <v>167</v>
      </c>
      <c r="HO48" s="27"/>
      <c r="HP48" s="27">
        <v>182</v>
      </c>
      <c r="HQ48" s="27"/>
      <c r="HR48" s="27">
        <f>23+23</f>
        <v>46</v>
      </c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  <c r="IW48" s="27"/>
      <c r="IX48" s="27"/>
      <c r="IY48" s="27"/>
      <c r="IZ48" s="27"/>
      <c r="JA48" s="27"/>
      <c r="JB48" s="27"/>
      <c r="JC48" s="27"/>
      <c r="JD48" s="27"/>
      <c r="JE48" s="27"/>
      <c r="JF48" s="27"/>
      <c r="JG48" s="27"/>
      <c r="JH48" s="27"/>
      <c r="JI48" s="27"/>
      <c r="JJ48" s="27"/>
      <c r="JK48" s="27"/>
      <c r="JL48" s="27"/>
      <c r="JM48" s="27"/>
      <c r="JN48" s="27"/>
      <c r="JO48" s="27"/>
      <c r="JP48" s="27"/>
      <c r="JQ48" s="27"/>
      <c r="JR48" s="27"/>
      <c r="JS48" s="27"/>
      <c r="JT48" s="27"/>
      <c r="JU48" s="27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7">
        <f t="shared" si="704"/>
        <v>349</v>
      </c>
      <c r="PC48" s="16">
        <v>167</v>
      </c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>
        <v>182</v>
      </c>
      <c r="PO48" s="16"/>
      <c r="PP48" s="16"/>
      <c r="PQ48" s="16"/>
      <c r="PR48" s="16"/>
      <c r="PS48" s="16"/>
      <c r="PT48" s="16">
        <v>0</v>
      </c>
      <c r="PU48" s="16">
        <v>20</v>
      </c>
      <c r="PV48" s="7">
        <f t="shared" si="705"/>
        <v>395</v>
      </c>
      <c r="PW48" s="27">
        <f>40+127</f>
        <v>167</v>
      </c>
      <c r="PX48" s="27"/>
      <c r="PY48" s="27">
        <v>182</v>
      </c>
      <c r="PZ48" s="27"/>
      <c r="QA48" s="27">
        <f>23+23</f>
        <v>46</v>
      </c>
      <c r="QB48" s="27"/>
      <c r="QC48" s="27"/>
      <c r="QD48" s="27"/>
      <c r="QE48" s="27"/>
      <c r="QF48" s="27"/>
      <c r="QG48" s="27"/>
      <c r="QH48" s="27"/>
      <c r="QI48" s="27"/>
      <c r="QJ48" s="27"/>
      <c r="QK48" s="27"/>
      <c r="QL48" s="27"/>
      <c r="QM48" s="27"/>
      <c r="QN48" s="27"/>
      <c r="QO48" s="27"/>
      <c r="QP48" s="27"/>
      <c r="QQ48" s="27"/>
      <c r="QR48" s="27"/>
      <c r="QS48" s="27"/>
      <c r="QT48" s="27"/>
      <c r="QU48" s="27"/>
      <c r="QV48" s="27"/>
      <c r="QW48" s="27"/>
      <c r="QX48" s="27"/>
      <c r="QY48" s="27"/>
      <c r="QZ48" s="27"/>
      <c r="RA48" s="27"/>
      <c r="RB48" s="27"/>
      <c r="RC48" s="27"/>
      <c r="RD48" s="27"/>
      <c r="RE48" s="27"/>
      <c r="RF48" s="27"/>
      <c r="RG48" s="27"/>
      <c r="RH48" s="27"/>
      <c r="RI48" s="27"/>
      <c r="RJ48" s="27"/>
      <c r="RK48" s="27"/>
      <c r="RL48" s="27"/>
      <c r="RM48" s="27"/>
      <c r="RN48" s="27"/>
      <c r="RO48" s="27"/>
      <c r="RP48" s="27"/>
      <c r="RQ48" s="27"/>
      <c r="RR48" s="27"/>
      <c r="RS48" s="27"/>
      <c r="RT48" s="27"/>
      <c r="RU48" s="27"/>
      <c r="RV48" s="27"/>
      <c r="RW48" s="27"/>
      <c r="RX48" s="27"/>
      <c r="RY48" s="27"/>
      <c r="RZ48" s="27"/>
      <c r="SA48" s="27"/>
      <c r="SB48" s="27"/>
      <c r="SC48" s="27"/>
      <c r="SD48" s="27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7">
        <f t="shared" si="706"/>
        <v>349</v>
      </c>
      <c r="XL48" s="16">
        <v>167</v>
      </c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>
        <v>182</v>
      </c>
      <c r="XX48" s="16"/>
      <c r="XY48" s="16"/>
      <c r="XZ48" s="16"/>
      <c r="YA48" s="16"/>
      <c r="YB48" s="16"/>
      <c r="YC48" s="16">
        <v>0</v>
      </c>
      <c r="YD48" s="16">
        <v>20</v>
      </c>
      <c r="YE48" s="7">
        <f t="shared" si="711"/>
        <v>395</v>
      </c>
      <c r="YF48" s="7">
        <f t="shared" si="712"/>
        <v>167</v>
      </c>
      <c r="YG48" s="7">
        <f t="shared" si="713"/>
        <v>0</v>
      </c>
      <c r="YH48" s="7">
        <f t="shared" si="714"/>
        <v>182</v>
      </c>
      <c r="YI48" s="7">
        <f t="shared" si="715"/>
        <v>0</v>
      </c>
      <c r="YJ48" s="7">
        <f t="shared" si="716"/>
        <v>46</v>
      </c>
      <c r="YK48" s="7">
        <f t="shared" si="717"/>
        <v>0</v>
      </c>
      <c r="YL48" s="7">
        <f t="shared" si="718"/>
        <v>0</v>
      </c>
      <c r="YM48" s="7">
        <f t="shared" si="719"/>
        <v>0</v>
      </c>
      <c r="YN48" s="7">
        <f t="shared" si="720"/>
        <v>0</v>
      </c>
      <c r="YO48" s="7">
        <f t="shared" si="721"/>
        <v>0</v>
      </c>
      <c r="YP48" s="7">
        <f t="shared" si="722"/>
        <v>0</v>
      </c>
      <c r="YQ48" s="7">
        <f t="shared" si="723"/>
        <v>0</v>
      </c>
      <c r="YR48" s="7">
        <f t="shared" si="724"/>
        <v>0</v>
      </c>
      <c r="YS48" s="7">
        <f t="shared" si="725"/>
        <v>0</v>
      </c>
      <c r="YT48" s="7">
        <f t="shared" si="726"/>
        <v>0</v>
      </c>
      <c r="YU48" s="7">
        <f t="shared" si="727"/>
        <v>0</v>
      </c>
      <c r="YV48" s="7">
        <f t="shared" si="728"/>
        <v>0</v>
      </c>
      <c r="YW48" s="7">
        <f t="shared" si="729"/>
        <v>0</v>
      </c>
      <c r="YX48" s="7">
        <f t="shared" si="730"/>
        <v>0</v>
      </c>
      <c r="YY48" s="7">
        <f t="shared" si="731"/>
        <v>0</v>
      </c>
      <c r="YZ48" s="7">
        <f t="shared" si="732"/>
        <v>0</v>
      </c>
      <c r="ZA48" s="7">
        <f t="shared" si="733"/>
        <v>0</v>
      </c>
      <c r="ZB48" s="7">
        <f t="shared" si="734"/>
        <v>0</v>
      </c>
      <c r="ZC48" s="7">
        <f t="shared" si="735"/>
        <v>0</v>
      </c>
      <c r="ZD48" s="7">
        <f t="shared" si="736"/>
        <v>0</v>
      </c>
      <c r="ZE48" s="7">
        <f t="shared" si="737"/>
        <v>0</v>
      </c>
      <c r="ZF48" s="7">
        <f t="shared" si="738"/>
        <v>0</v>
      </c>
      <c r="ZG48" s="7">
        <f t="shared" si="739"/>
        <v>0</v>
      </c>
      <c r="ZH48" s="7">
        <f t="shared" si="740"/>
        <v>0</v>
      </c>
      <c r="ZI48" s="7">
        <f t="shared" si="741"/>
        <v>0</v>
      </c>
      <c r="ZJ48" s="7">
        <f t="shared" si="742"/>
        <v>0</v>
      </c>
      <c r="ZK48" s="7">
        <f t="shared" si="743"/>
        <v>0</v>
      </c>
      <c r="ZL48" s="7">
        <f t="shared" si="744"/>
        <v>0</v>
      </c>
      <c r="ZM48" s="7">
        <f t="shared" si="745"/>
        <v>0</v>
      </c>
      <c r="ZN48" s="7">
        <f t="shared" si="746"/>
        <v>0</v>
      </c>
      <c r="ZO48" s="7">
        <f t="shared" si="747"/>
        <v>0</v>
      </c>
      <c r="ZP48" s="7">
        <f t="shared" si="748"/>
        <v>0</v>
      </c>
      <c r="ZQ48" s="7">
        <f t="shared" si="749"/>
        <v>0</v>
      </c>
      <c r="ZR48" s="7">
        <f t="shared" si="750"/>
        <v>0</v>
      </c>
      <c r="ZS48" s="7">
        <f t="shared" si="751"/>
        <v>0</v>
      </c>
      <c r="ZT48" s="7">
        <f t="shared" si="752"/>
        <v>0</v>
      </c>
      <c r="ZU48" s="7">
        <f t="shared" si="753"/>
        <v>0</v>
      </c>
      <c r="ZV48" s="7">
        <f t="shared" si="754"/>
        <v>0</v>
      </c>
      <c r="ZW48" s="7">
        <f t="shared" si="755"/>
        <v>0</v>
      </c>
      <c r="ZX48" s="7">
        <f t="shared" si="756"/>
        <v>0</v>
      </c>
      <c r="ZY48" s="7">
        <f t="shared" si="757"/>
        <v>0</v>
      </c>
      <c r="ZZ48" s="7">
        <f t="shared" si="758"/>
        <v>0</v>
      </c>
      <c r="AAA48" s="7">
        <f t="shared" si="759"/>
        <v>0</v>
      </c>
      <c r="AAB48" s="7">
        <f t="shared" si="760"/>
        <v>0</v>
      </c>
      <c r="AAC48" s="7">
        <f t="shared" si="761"/>
        <v>0</v>
      </c>
      <c r="AAD48" s="7">
        <f t="shared" si="762"/>
        <v>0</v>
      </c>
      <c r="AAE48" s="7">
        <f t="shared" si="763"/>
        <v>0</v>
      </c>
      <c r="AAF48" s="7">
        <f t="shared" si="764"/>
        <v>0</v>
      </c>
      <c r="AAG48" s="7">
        <f t="shared" si="765"/>
        <v>0</v>
      </c>
      <c r="AAH48" s="7">
        <f t="shared" si="766"/>
        <v>0</v>
      </c>
      <c r="AAI48" s="7">
        <f t="shared" si="767"/>
        <v>0</v>
      </c>
      <c r="AAJ48" s="7">
        <f t="shared" si="768"/>
        <v>0</v>
      </c>
      <c r="AAK48" s="7">
        <f t="shared" si="769"/>
        <v>0</v>
      </c>
      <c r="AAL48" s="7">
        <f t="shared" si="770"/>
        <v>0</v>
      </c>
      <c r="AAM48" s="7">
        <f t="shared" si="771"/>
        <v>0</v>
      </c>
      <c r="AAN48" s="7">
        <f t="shared" si="772"/>
        <v>0</v>
      </c>
      <c r="AAO48" s="7">
        <f t="shared" si="773"/>
        <v>0</v>
      </c>
      <c r="AAP48" s="7">
        <f t="shared" si="774"/>
        <v>0</v>
      </c>
      <c r="AAQ48" s="7">
        <f t="shared" si="775"/>
        <v>0</v>
      </c>
      <c r="AAR48" s="7">
        <f t="shared" si="776"/>
        <v>0</v>
      </c>
      <c r="AAS48" s="7">
        <f t="shared" si="777"/>
        <v>0</v>
      </c>
      <c r="AAT48" s="7">
        <f t="shared" si="778"/>
        <v>0</v>
      </c>
      <c r="AAU48" s="7">
        <f t="shared" si="779"/>
        <v>0</v>
      </c>
      <c r="AAV48" s="7">
        <f t="shared" si="780"/>
        <v>0</v>
      </c>
      <c r="AAW48" s="7">
        <f t="shared" si="781"/>
        <v>0</v>
      </c>
      <c r="AAX48" s="7">
        <f t="shared" si="782"/>
        <v>0</v>
      </c>
      <c r="AAY48" s="7">
        <f t="shared" si="783"/>
        <v>0</v>
      </c>
      <c r="AAZ48" s="7">
        <f t="shared" si="784"/>
        <v>0</v>
      </c>
      <c r="ABA48" s="7">
        <f t="shared" si="785"/>
        <v>0</v>
      </c>
      <c r="ABB48" s="7">
        <f t="shared" si="786"/>
        <v>0</v>
      </c>
      <c r="ABC48" s="7">
        <f t="shared" si="787"/>
        <v>0</v>
      </c>
      <c r="ABD48" s="7">
        <f t="shared" si="788"/>
        <v>0</v>
      </c>
      <c r="ABE48" s="7">
        <f t="shared" si="789"/>
        <v>0</v>
      </c>
      <c r="ABF48" s="7">
        <f t="shared" si="790"/>
        <v>0</v>
      </c>
      <c r="ABG48" s="7">
        <f t="shared" si="791"/>
        <v>0</v>
      </c>
      <c r="ABH48" s="7">
        <f t="shared" si="792"/>
        <v>0</v>
      </c>
      <c r="ABI48" s="7">
        <f t="shared" si="793"/>
        <v>0</v>
      </c>
      <c r="ABJ48" s="7">
        <f t="shared" si="794"/>
        <v>0</v>
      </c>
      <c r="ABK48" s="7">
        <f t="shared" si="795"/>
        <v>0</v>
      </c>
      <c r="ABL48" s="7">
        <f t="shared" si="796"/>
        <v>0</v>
      </c>
      <c r="ABM48" s="7">
        <f t="shared" si="797"/>
        <v>0</v>
      </c>
      <c r="ABN48" s="7">
        <f t="shared" si="798"/>
        <v>0</v>
      </c>
      <c r="ABO48" s="7">
        <f t="shared" si="799"/>
        <v>0</v>
      </c>
      <c r="ABP48" s="7">
        <f t="shared" si="800"/>
        <v>0</v>
      </c>
      <c r="ABQ48" s="7">
        <f t="shared" si="801"/>
        <v>0</v>
      </c>
      <c r="ABR48" s="7">
        <f t="shared" si="802"/>
        <v>0</v>
      </c>
      <c r="ABS48" s="7">
        <f t="shared" si="803"/>
        <v>0</v>
      </c>
      <c r="ABT48" s="7">
        <f t="shared" si="804"/>
        <v>0</v>
      </c>
      <c r="ABU48" s="7">
        <f t="shared" si="805"/>
        <v>0</v>
      </c>
      <c r="ABV48" s="7">
        <f t="shared" si="806"/>
        <v>0</v>
      </c>
      <c r="ABW48" s="7">
        <f t="shared" si="807"/>
        <v>0</v>
      </c>
      <c r="ABX48" s="7">
        <f t="shared" si="808"/>
        <v>0</v>
      </c>
      <c r="ABY48" s="7">
        <f t="shared" si="809"/>
        <v>0</v>
      </c>
      <c r="ABZ48" s="7">
        <f t="shared" si="810"/>
        <v>0</v>
      </c>
      <c r="ACA48" s="7">
        <f t="shared" si="811"/>
        <v>0</v>
      </c>
      <c r="ACB48" s="7">
        <f t="shared" si="812"/>
        <v>0</v>
      </c>
      <c r="ACC48" s="7">
        <f t="shared" si="813"/>
        <v>0</v>
      </c>
      <c r="ACD48" s="7">
        <f t="shared" si="814"/>
        <v>0</v>
      </c>
      <c r="ACE48" s="7">
        <f t="shared" si="815"/>
        <v>0</v>
      </c>
      <c r="ACF48" s="7">
        <f t="shared" si="816"/>
        <v>0</v>
      </c>
      <c r="ACG48" s="7">
        <f t="shared" si="817"/>
        <v>0</v>
      </c>
      <c r="ACH48" s="7">
        <f t="shared" si="818"/>
        <v>0</v>
      </c>
      <c r="ACI48" s="7">
        <f t="shared" si="819"/>
        <v>0</v>
      </c>
      <c r="ACJ48" s="7">
        <f t="shared" si="820"/>
        <v>0</v>
      </c>
      <c r="ACK48" s="7">
        <f t="shared" si="821"/>
        <v>0</v>
      </c>
      <c r="ACL48" s="7">
        <f t="shared" si="822"/>
        <v>0</v>
      </c>
      <c r="ACM48" s="7">
        <f t="shared" si="823"/>
        <v>0</v>
      </c>
      <c r="ACN48" s="7">
        <f t="shared" si="824"/>
        <v>0</v>
      </c>
      <c r="ACO48" s="7">
        <f t="shared" si="825"/>
        <v>0</v>
      </c>
      <c r="ACP48" s="7">
        <f t="shared" si="826"/>
        <v>0</v>
      </c>
      <c r="ACQ48" s="7">
        <f t="shared" si="827"/>
        <v>0</v>
      </c>
      <c r="ACR48" s="7">
        <f t="shared" si="828"/>
        <v>0</v>
      </c>
      <c r="ACS48" s="7">
        <f t="shared" si="829"/>
        <v>0</v>
      </c>
      <c r="ACT48" s="7">
        <f t="shared" si="830"/>
        <v>0</v>
      </c>
      <c r="ACU48" s="7">
        <f t="shared" si="831"/>
        <v>0</v>
      </c>
      <c r="ACV48" s="7">
        <f t="shared" si="832"/>
        <v>0</v>
      </c>
      <c r="ACW48" s="7">
        <f t="shared" si="833"/>
        <v>0</v>
      </c>
      <c r="ACX48" s="7">
        <f t="shared" si="834"/>
        <v>0</v>
      </c>
      <c r="ACY48" s="7">
        <f t="shared" si="835"/>
        <v>0</v>
      </c>
      <c r="ACZ48" s="7">
        <f t="shared" si="836"/>
        <v>0</v>
      </c>
      <c r="ADA48" s="7">
        <f t="shared" si="837"/>
        <v>0</v>
      </c>
      <c r="ADB48" s="7">
        <f t="shared" si="838"/>
        <v>0</v>
      </c>
      <c r="ADC48" s="7">
        <f t="shared" si="839"/>
        <v>0</v>
      </c>
      <c r="ADD48" s="7">
        <f t="shared" si="840"/>
        <v>0</v>
      </c>
      <c r="ADE48" s="7">
        <f t="shared" si="841"/>
        <v>0</v>
      </c>
      <c r="ADF48" s="7">
        <f t="shared" si="842"/>
        <v>0</v>
      </c>
      <c r="ADG48" s="7">
        <f t="shared" si="843"/>
        <v>0</v>
      </c>
      <c r="ADH48" s="7">
        <f t="shared" si="844"/>
        <v>0</v>
      </c>
      <c r="ADI48" s="7">
        <f t="shared" si="845"/>
        <v>0</v>
      </c>
      <c r="ADJ48" s="7">
        <f t="shared" si="846"/>
        <v>0</v>
      </c>
      <c r="ADK48" s="7">
        <f t="shared" si="847"/>
        <v>0</v>
      </c>
      <c r="ADL48" s="7">
        <f t="shared" si="848"/>
        <v>0</v>
      </c>
      <c r="ADM48" s="7">
        <f t="shared" si="849"/>
        <v>0</v>
      </c>
      <c r="ADN48" s="7">
        <f t="shared" si="850"/>
        <v>0</v>
      </c>
      <c r="ADO48" s="7">
        <f t="shared" si="851"/>
        <v>0</v>
      </c>
      <c r="ADP48" s="7">
        <f t="shared" si="852"/>
        <v>0</v>
      </c>
      <c r="ADQ48" s="7">
        <f t="shared" si="853"/>
        <v>0</v>
      </c>
      <c r="ADR48" s="7">
        <f t="shared" si="854"/>
        <v>0</v>
      </c>
      <c r="ADS48" s="7">
        <f t="shared" si="855"/>
        <v>0</v>
      </c>
      <c r="ADT48" s="7">
        <f t="shared" si="856"/>
        <v>0</v>
      </c>
      <c r="ADU48" s="7">
        <f t="shared" si="857"/>
        <v>0</v>
      </c>
      <c r="ADV48" s="7">
        <f t="shared" si="858"/>
        <v>0</v>
      </c>
      <c r="ADW48" s="7">
        <f t="shared" si="859"/>
        <v>0</v>
      </c>
      <c r="ADX48" s="7">
        <f t="shared" si="860"/>
        <v>0</v>
      </c>
      <c r="ADY48" s="7">
        <f t="shared" si="861"/>
        <v>0</v>
      </c>
      <c r="ADZ48" s="7">
        <f t="shared" si="862"/>
        <v>0</v>
      </c>
      <c r="AEA48" s="7">
        <f t="shared" si="863"/>
        <v>0</v>
      </c>
      <c r="AEB48" s="7">
        <f t="shared" si="864"/>
        <v>0</v>
      </c>
      <c r="AEC48" s="7">
        <f t="shared" si="865"/>
        <v>0</v>
      </c>
      <c r="AED48" s="7">
        <f t="shared" si="866"/>
        <v>0</v>
      </c>
      <c r="AEE48" s="7">
        <f t="shared" si="867"/>
        <v>0</v>
      </c>
      <c r="AEF48" s="7">
        <f t="shared" si="868"/>
        <v>0</v>
      </c>
      <c r="AEG48" s="7">
        <f t="shared" si="869"/>
        <v>0</v>
      </c>
      <c r="AEH48" s="7">
        <f t="shared" si="870"/>
        <v>0</v>
      </c>
      <c r="AEI48" s="7">
        <f t="shared" si="871"/>
        <v>0</v>
      </c>
      <c r="AEJ48" s="7">
        <f t="shared" si="872"/>
        <v>0</v>
      </c>
      <c r="AEK48" s="7">
        <f t="shared" si="873"/>
        <v>0</v>
      </c>
      <c r="AEL48" s="7">
        <f t="shared" si="874"/>
        <v>0</v>
      </c>
      <c r="AEM48" s="7">
        <f t="shared" si="875"/>
        <v>0</v>
      </c>
      <c r="AEN48" s="7">
        <f t="shared" si="876"/>
        <v>0</v>
      </c>
      <c r="AEO48" s="7">
        <f t="shared" si="877"/>
        <v>0</v>
      </c>
      <c r="AEP48" s="7">
        <f t="shared" si="878"/>
        <v>0</v>
      </c>
      <c r="AEQ48" s="7">
        <f t="shared" si="879"/>
        <v>0</v>
      </c>
      <c r="AER48" s="7">
        <f t="shared" si="880"/>
        <v>0</v>
      </c>
      <c r="AES48" s="7">
        <f t="shared" si="881"/>
        <v>0</v>
      </c>
      <c r="AET48" s="7">
        <f t="shared" si="882"/>
        <v>0</v>
      </c>
      <c r="AEU48" s="7">
        <f t="shared" si="883"/>
        <v>0</v>
      </c>
      <c r="AEV48" s="7">
        <f t="shared" si="884"/>
        <v>0</v>
      </c>
      <c r="AEW48" s="7">
        <f t="shared" si="885"/>
        <v>0</v>
      </c>
      <c r="AEX48" s="7">
        <f t="shared" si="886"/>
        <v>0</v>
      </c>
      <c r="AEY48" s="7">
        <f t="shared" si="887"/>
        <v>0</v>
      </c>
      <c r="AEZ48" s="7">
        <f t="shared" si="888"/>
        <v>0</v>
      </c>
      <c r="AFA48" s="7">
        <f t="shared" si="889"/>
        <v>0</v>
      </c>
      <c r="AFB48" s="7">
        <f t="shared" si="890"/>
        <v>0</v>
      </c>
      <c r="AFC48" s="7">
        <f t="shared" si="891"/>
        <v>0</v>
      </c>
      <c r="AFD48" s="7">
        <f t="shared" si="892"/>
        <v>0</v>
      </c>
      <c r="AFE48" s="7">
        <f t="shared" si="893"/>
        <v>0</v>
      </c>
      <c r="AFF48" s="7">
        <f t="shared" si="894"/>
        <v>0</v>
      </c>
      <c r="AFG48" s="7">
        <f t="shared" si="895"/>
        <v>0</v>
      </c>
      <c r="AFH48" s="7">
        <f t="shared" si="896"/>
        <v>0</v>
      </c>
      <c r="AFI48" s="7">
        <f t="shared" si="897"/>
        <v>0</v>
      </c>
      <c r="AFJ48" s="7">
        <f t="shared" si="898"/>
        <v>0</v>
      </c>
      <c r="AFK48" s="7">
        <f t="shared" si="899"/>
        <v>0</v>
      </c>
      <c r="AFL48" s="7">
        <f t="shared" si="900"/>
        <v>0</v>
      </c>
      <c r="AFM48" s="7">
        <f t="shared" si="901"/>
        <v>0</v>
      </c>
      <c r="AFN48" s="7">
        <f t="shared" si="902"/>
        <v>0</v>
      </c>
      <c r="AFO48" s="7">
        <f t="shared" si="903"/>
        <v>0</v>
      </c>
      <c r="AFP48" s="7">
        <f t="shared" si="904"/>
        <v>0</v>
      </c>
      <c r="AFQ48" s="7">
        <f t="shared" si="905"/>
        <v>0</v>
      </c>
      <c r="AFR48" s="7">
        <f t="shared" si="906"/>
        <v>0</v>
      </c>
      <c r="AFS48" s="7">
        <f t="shared" si="907"/>
        <v>0</v>
      </c>
      <c r="AFT48" s="7">
        <f t="shared" si="908"/>
        <v>349</v>
      </c>
      <c r="AFU48" s="7">
        <f t="shared" si="909"/>
        <v>167</v>
      </c>
      <c r="AFV48" s="7">
        <f t="shared" si="910"/>
        <v>0</v>
      </c>
      <c r="AFW48" s="7">
        <f t="shared" si="911"/>
        <v>0</v>
      </c>
      <c r="AFX48" s="7">
        <f t="shared" si="912"/>
        <v>0</v>
      </c>
      <c r="AFY48" s="7">
        <f t="shared" si="913"/>
        <v>0</v>
      </c>
      <c r="AFZ48" s="7">
        <f t="shared" si="914"/>
        <v>0</v>
      </c>
      <c r="AGA48" s="7">
        <f t="shared" si="915"/>
        <v>0</v>
      </c>
      <c r="AGB48" s="7">
        <f t="shared" si="916"/>
        <v>0</v>
      </c>
      <c r="AGC48" s="7">
        <f t="shared" si="917"/>
        <v>0</v>
      </c>
      <c r="AGD48" s="7">
        <f t="shared" si="918"/>
        <v>0</v>
      </c>
      <c r="AGE48" s="7">
        <f t="shared" si="919"/>
        <v>0</v>
      </c>
      <c r="AGF48" s="7">
        <f t="shared" si="920"/>
        <v>182</v>
      </c>
      <c r="AGG48" s="7">
        <f t="shared" si="921"/>
        <v>0</v>
      </c>
      <c r="AGH48" s="7">
        <f t="shared" si="922"/>
        <v>0</v>
      </c>
      <c r="AGI48" s="7">
        <f t="shared" si="923"/>
        <v>0</v>
      </c>
      <c r="AGJ48" s="7">
        <f t="shared" si="924"/>
        <v>0</v>
      </c>
      <c r="AGK48" s="7">
        <f t="shared" si="925"/>
        <v>0</v>
      </c>
      <c r="AGL48" s="7">
        <f t="shared" si="926"/>
        <v>0</v>
      </c>
      <c r="AGM48" s="7">
        <f t="shared" si="927"/>
        <v>20</v>
      </c>
    </row>
    <row r="49" spans="1:871" ht="66.75" customHeight="1" x14ac:dyDescent="0.25">
      <c r="A49" s="6" t="s">
        <v>145</v>
      </c>
      <c r="B49" s="26" t="s">
        <v>114</v>
      </c>
      <c r="C49" s="25" t="s">
        <v>157</v>
      </c>
      <c r="D49" s="7">
        <f t="shared" si="701"/>
        <v>80</v>
      </c>
      <c r="E49" s="27">
        <f>25+55</f>
        <v>80</v>
      </c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7">
        <f t="shared" si="702"/>
        <v>80</v>
      </c>
      <c r="GT49" s="16">
        <v>80</v>
      </c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>
        <v>0</v>
      </c>
      <c r="HL49" s="16">
        <v>4</v>
      </c>
      <c r="HM49" s="7">
        <f t="shared" si="703"/>
        <v>80</v>
      </c>
      <c r="HN49" s="27">
        <f>25+55</f>
        <v>80</v>
      </c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  <c r="IW49" s="27"/>
      <c r="IX49" s="27"/>
      <c r="IY49" s="27"/>
      <c r="IZ49" s="27"/>
      <c r="JA49" s="27"/>
      <c r="JB49" s="27"/>
      <c r="JC49" s="27"/>
      <c r="JD49" s="27"/>
      <c r="JE49" s="27"/>
      <c r="JF49" s="27"/>
      <c r="JG49" s="27"/>
      <c r="JH49" s="27"/>
      <c r="JI49" s="27"/>
      <c r="JJ49" s="27"/>
      <c r="JK49" s="27"/>
      <c r="JL49" s="27"/>
      <c r="JM49" s="27"/>
      <c r="JN49" s="27"/>
      <c r="JO49" s="27"/>
      <c r="JP49" s="27"/>
      <c r="JQ49" s="27"/>
      <c r="JR49" s="27"/>
      <c r="JS49" s="27"/>
      <c r="JT49" s="27"/>
      <c r="JU49" s="27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7">
        <f t="shared" si="704"/>
        <v>80</v>
      </c>
      <c r="PC49" s="16">
        <v>80</v>
      </c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>
        <v>0</v>
      </c>
      <c r="PU49" s="16">
        <v>4</v>
      </c>
      <c r="PV49" s="7">
        <f t="shared" si="705"/>
        <v>80</v>
      </c>
      <c r="PW49" s="27">
        <v>80</v>
      </c>
      <c r="PX49" s="27"/>
      <c r="PY49" s="27"/>
      <c r="PZ49" s="27"/>
      <c r="QA49" s="27"/>
      <c r="QB49" s="27"/>
      <c r="QC49" s="27"/>
      <c r="QD49" s="27"/>
      <c r="QE49" s="27"/>
      <c r="QF49" s="27"/>
      <c r="QG49" s="27"/>
      <c r="QH49" s="27"/>
      <c r="QI49" s="27"/>
      <c r="QJ49" s="27"/>
      <c r="QK49" s="27"/>
      <c r="QL49" s="27"/>
      <c r="QM49" s="27"/>
      <c r="QN49" s="27"/>
      <c r="QO49" s="27"/>
      <c r="QP49" s="27"/>
      <c r="QQ49" s="27"/>
      <c r="QR49" s="27"/>
      <c r="QS49" s="27"/>
      <c r="QT49" s="27"/>
      <c r="QU49" s="27"/>
      <c r="QV49" s="27"/>
      <c r="QW49" s="27"/>
      <c r="QX49" s="27"/>
      <c r="QY49" s="27"/>
      <c r="QZ49" s="27"/>
      <c r="RA49" s="27"/>
      <c r="RB49" s="27"/>
      <c r="RC49" s="27"/>
      <c r="RD49" s="27"/>
      <c r="RE49" s="27"/>
      <c r="RF49" s="27"/>
      <c r="RG49" s="27"/>
      <c r="RH49" s="27"/>
      <c r="RI49" s="27"/>
      <c r="RJ49" s="27"/>
      <c r="RK49" s="27"/>
      <c r="RL49" s="27"/>
      <c r="RM49" s="27"/>
      <c r="RN49" s="27"/>
      <c r="RO49" s="27"/>
      <c r="RP49" s="27"/>
      <c r="RQ49" s="27"/>
      <c r="RR49" s="27"/>
      <c r="RS49" s="27"/>
      <c r="RT49" s="27"/>
      <c r="RU49" s="27"/>
      <c r="RV49" s="27"/>
      <c r="RW49" s="27"/>
      <c r="RX49" s="27"/>
      <c r="RY49" s="27"/>
      <c r="RZ49" s="27"/>
      <c r="SA49" s="27"/>
      <c r="SB49" s="27"/>
      <c r="SC49" s="27"/>
      <c r="SD49" s="27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7">
        <f t="shared" si="706"/>
        <v>80</v>
      </c>
      <c r="XL49" s="16">
        <v>80</v>
      </c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>
        <v>0</v>
      </c>
      <c r="YD49" s="16">
        <v>4</v>
      </c>
      <c r="YE49" s="7">
        <f t="shared" si="711"/>
        <v>80</v>
      </c>
      <c r="YF49" s="7">
        <f t="shared" si="712"/>
        <v>80</v>
      </c>
      <c r="YG49" s="7">
        <f t="shared" si="713"/>
        <v>0</v>
      </c>
      <c r="YH49" s="7">
        <f t="shared" si="714"/>
        <v>0</v>
      </c>
      <c r="YI49" s="7">
        <f t="shared" si="715"/>
        <v>0</v>
      </c>
      <c r="YJ49" s="7">
        <f t="shared" si="716"/>
        <v>0</v>
      </c>
      <c r="YK49" s="7">
        <f t="shared" si="717"/>
        <v>0</v>
      </c>
      <c r="YL49" s="7">
        <f t="shared" si="718"/>
        <v>0</v>
      </c>
      <c r="YM49" s="7">
        <f t="shared" si="719"/>
        <v>0</v>
      </c>
      <c r="YN49" s="7">
        <f t="shared" si="720"/>
        <v>0</v>
      </c>
      <c r="YO49" s="7">
        <f t="shared" si="721"/>
        <v>0</v>
      </c>
      <c r="YP49" s="7">
        <f t="shared" si="722"/>
        <v>0</v>
      </c>
      <c r="YQ49" s="7">
        <f t="shared" si="723"/>
        <v>0</v>
      </c>
      <c r="YR49" s="7">
        <f t="shared" si="724"/>
        <v>0</v>
      </c>
      <c r="YS49" s="7">
        <f t="shared" si="725"/>
        <v>0</v>
      </c>
      <c r="YT49" s="7">
        <f t="shared" si="726"/>
        <v>0</v>
      </c>
      <c r="YU49" s="7">
        <f t="shared" si="727"/>
        <v>0</v>
      </c>
      <c r="YV49" s="7">
        <f t="shared" si="728"/>
        <v>0</v>
      </c>
      <c r="YW49" s="7">
        <f t="shared" si="729"/>
        <v>0</v>
      </c>
      <c r="YX49" s="7">
        <f t="shared" si="730"/>
        <v>0</v>
      </c>
      <c r="YY49" s="7">
        <f t="shared" si="731"/>
        <v>0</v>
      </c>
      <c r="YZ49" s="7">
        <f t="shared" si="732"/>
        <v>0</v>
      </c>
      <c r="ZA49" s="7">
        <f t="shared" si="733"/>
        <v>0</v>
      </c>
      <c r="ZB49" s="7">
        <f t="shared" si="734"/>
        <v>0</v>
      </c>
      <c r="ZC49" s="7">
        <f t="shared" si="735"/>
        <v>0</v>
      </c>
      <c r="ZD49" s="7">
        <f t="shared" si="736"/>
        <v>0</v>
      </c>
      <c r="ZE49" s="7">
        <f t="shared" si="737"/>
        <v>0</v>
      </c>
      <c r="ZF49" s="7">
        <f t="shared" si="738"/>
        <v>0</v>
      </c>
      <c r="ZG49" s="7">
        <f t="shared" si="739"/>
        <v>0</v>
      </c>
      <c r="ZH49" s="7">
        <f t="shared" si="740"/>
        <v>0</v>
      </c>
      <c r="ZI49" s="7">
        <f t="shared" si="741"/>
        <v>0</v>
      </c>
      <c r="ZJ49" s="7">
        <f t="shared" si="742"/>
        <v>0</v>
      </c>
      <c r="ZK49" s="7">
        <f t="shared" si="743"/>
        <v>0</v>
      </c>
      <c r="ZL49" s="7">
        <f t="shared" si="744"/>
        <v>0</v>
      </c>
      <c r="ZM49" s="7">
        <f t="shared" si="745"/>
        <v>0</v>
      </c>
      <c r="ZN49" s="7">
        <f t="shared" si="746"/>
        <v>0</v>
      </c>
      <c r="ZO49" s="7">
        <f t="shared" si="747"/>
        <v>0</v>
      </c>
      <c r="ZP49" s="7">
        <f t="shared" si="748"/>
        <v>0</v>
      </c>
      <c r="ZQ49" s="7">
        <f t="shared" si="749"/>
        <v>0</v>
      </c>
      <c r="ZR49" s="7">
        <f t="shared" si="750"/>
        <v>0</v>
      </c>
      <c r="ZS49" s="7">
        <f t="shared" si="751"/>
        <v>0</v>
      </c>
      <c r="ZT49" s="7">
        <f t="shared" si="752"/>
        <v>0</v>
      </c>
      <c r="ZU49" s="7">
        <f t="shared" si="753"/>
        <v>0</v>
      </c>
      <c r="ZV49" s="7">
        <f t="shared" si="754"/>
        <v>0</v>
      </c>
      <c r="ZW49" s="7">
        <f t="shared" si="755"/>
        <v>0</v>
      </c>
      <c r="ZX49" s="7">
        <f t="shared" si="756"/>
        <v>0</v>
      </c>
      <c r="ZY49" s="7">
        <f t="shared" si="757"/>
        <v>0</v>
      </c>
      <c r="ZZ49" s="7">
        <f t="shared" si="758"/>
        <v>0</v>
      </c>
      <c r="AAA49" s="7">
        <f t="shared" si="759"/>
        <v>0</v>
      </c>
      <c r="AAB49" s="7">
        <f t="shared" si="760"/>
        <v>0</v>
      </c>
      <c r="AAC49" s="7">
        <f t="shared" si="761"/>
        <v>0</v>
      </c>
      <c r="AAD49" s="7">
        <f t="shared" si="762"/>
        <v>0</v>
      </c>
      <c r="AAE49" s="7">
        <f t="shared" si="763"/>
        <v>0</v>
      </c>
      <c r="AAF49" s="7">
        <f t="shared" si="764"/>
        <v>0</v>
      </c>
      <c r="AAG49" s="7">
        <f t="shared" si="765"/>
        <v>0</v>
      </c>
      <c r="AAH49" s="7">
        <f t="shared" si="766"/>
        <v>0</v>
      </c>
      <c r="AAI49" s="7">
        <f t="shared" si="767"/>
        <v>0</v>
      </c>
      <c r="AAJ49" s="7">
        <f t="shared" si="768"/>
        <v>0</v>
      </c>
      <c r="AAK49" s="7">
        <f t="shared" si="769"/>
        <v>0</v>
      </c>
      <c r="AAL49" s="7">
        <f t="shared" si="770"/>
        <v>0</v>
      </c>
      <c r="AAM49" s="7">
        <f t="shared" si="771"/>
        <v>0</v>
      </c>
      <c r="AAN49" s="7">
        <f t="shared" si="772"/>
        <v>0</v>
      </c>
      <c r="AAO49" s="7">
        <f t="shared" si="773"/>
        <v>0</v>
      </c>
      <c r="AAP49" s="7">
        <f t="shared" si="774"/>
        <v>0</v>
      </c>
      <c r="AAQ49" s="7">
        <f t="shared" si="775"/>
        <v>0</v>
      </c>
      <c r="AAR49" s="7">
        <f t="shared" si="776"/>
        <v>0</v>
      </c>
      <c r="AAS49" s="7">
        <f t="shared" si="777"/>
        <v>0</v>
      </c>
      <c r="AAT49" s="7">
        <f t="shared" si="778"/>
        <v>0</v>
      </c>
      <c r="AAU49" s="7">
        <f t="shared" si="779"/>
        <v>0</v>
      </c>
      <c r="AAV49" s="7">
        <f t="shared" si="780"/>
        <v>0</v>
      </c>
      <c r="AAW49" s="7">
        <f t="shared" si="781"/>
        <v>0</v>
      </c>
      <c r="AAX49" s="7">
        <f t="shared" si="782"/>
        <v>0</v>
      </c>
      <c r="AAY49" s="7">
        <f t="shared" si="783"/>
        <v>0</v>
      </c>
      <c r="AAZ49" s="7">
        <f t="shared" si="784"/>
        <v>0</v>
      </c>
      <c r="ABA49" s="7">
        <f t="shared" si="785"/>
        <v>0</v>
      </c>
      <c r="ABB49" s="7">
        <f t="shared" si="786"/>
        <v>0</v>
      </c>
      <c r="ABC49" s="7">
        <f t="shared" si="787"/>
        <v>0</v>
      </c>
      <c r="ABD49" s="7">
        <f t="shared" si="788"/>
        <v>0</v>
      </c>
      <c r="ABE49" s="7">
        <f t="shared" si="789"/>
        <v>0</v>
      </c>
      <c r="ABF49" s="7">
        <f t="shared" si="790"/>
        <v>0</v>
      </c>
      <c r="ABG49" s="7">
        <f t="shared" si="791"/>
        <v>0</v>
      </c>
      <c r="ABH49" s="7">
        <f t="shared" si="792"/>
        <v>0</v>
      </c>
      <c r="ABI49" s="7">
        <f t="shared" si="793"/>
        <v>0</v>
      </c>
      <c r="ABJ49" s="7">
        <f t="shared" si="794"/>
        <v>0</v>
      </c>
      <c r="ABK49" s="7">
        <f t="shared" si="795"/>
        <v>0</v>
      </c>
      <c r="ABL49" s="7">
        <f t="shared" si="796"/>
        <v>0</v>
      </c>
      <c r="ABM49" s="7">
        <f t="shared" si="797"/>
        <v>0</v>
      </c>
      <c r="ABN49" s="7">
        <f t="shared" si="798"/>
        <v>0</v>
      </c>
      <c r="ABO49" s="7">
        <f t="shared" si="799"/>
        <v>0</v>
      </c>
      <c r="ABP49" s="7">
        <f t="shared" si="800"/>
        <v>0</v>
      </c>
      <c r="ABQ49" s="7">
        <f t="shared" si="801"/>
        <v>0</v>
      </c>
      <c r="ABR49" s="7">
        <f t="shared" si="802"/>
        <v>0</v>
      </c>
      <c r="ABS49" s="7">
        <f t="shared" si="803"/>
        <v>0</v>
      </c>
      <c r="ABT49" s="7">
        <f t="shared" si="804"/>
        <v>0</v>
      </c>
      <c r="ABU49" s="7">
        <f t="shared" si="805"/>
        <v>0</v>
      </c>
      <c r="ABV49" s="7">
        <f t="shared" si="806"/>
        <v>0</v>
      </c>
      <c r="ABW49" s="7">
        <f t="shared" si="807"/>
        <v>0</v>
      </c>
      <c r="ABX49" s="7">
        <f t="shared" si="808"/>
        <v>0</v>
      </c>
      <c r="ABY49" s="7">
        <f t="shared" si="809"/>
        <v>0</v>
      </c>
      <c r="ABZ49" s="7">
        <f t="shared" si="810"/>
        <v>0</v>
      </c>
      <c r="ACA49" s="7">
        <f t="shared" si="811"/>
        <v>0</v>
      </c>
      <c r="ACB49" s="7">
        <f t="shared" si="812"/>
        <v>0</v>
      </c>
      <c r="ACC49" s="7">
        <f t="shared" si="813"/>
        <v>0</v>
      </c>
      <c r="ACD49" s="7">
        <f t="shared" si="814"/>
        <v>0</v>
      </c>
      <c r="ACE49" s="7">
        <f t="shared" si="815"/>
        <v>0</v>
      </c>
      <c r="ACF49" s="7">
        <f t="shared" si="816"/>
        <v>0</v>
      </c>
      <c r="ACG49" s="7">
        <f t="shared" si="817"/>
        <v>0</v>
      </c>
      <c r="ACH49" s="7">
        <f t="shared" si="818"/>
        <v>0</v>
      </c>
      <c r="ACI49" s="7">
        <f t="shared" si="819"/>
        <v>0</v>
      </c>
      <c r="ACJ49" s="7">
        <f t="shared" si="820"/>
        <v>0</v>
      </c>
      <c r="ACK49" s="7">
        <f t="shared" si="821"/>
        <v>0</v>
      </c>
      <c r="ACL49" s="7">
        <f t="shared" si="822"/>
        <v>0</v>
      </c>
      <c r="ACM49" s="7">
        <f t="shared" si="823"/>
        <v>0</v>
      </c>
      <c r="ACN49" s="7">
        <f t="shared" si="824"/>
        <v>0</v>
      </c>
      <c r="ACO49" s="7">
        <f t="shared" si="825"/>
        <v>0</v>
      </c>
      <c r="ACP49" s="7">
        <f t="shared" si="826"/>
        <v>0</v>
      </c>
      <c r="ACQ49" s="7">
        <f t="shared" si="827"/>
        <v>0</v>
      </c>
      <c r="ACR49" s="7">
        <f t="shared" si="828"/>
        <v>0</v>
      </c>
      <c r="ACS49" s="7">
        <f t="shared" si="829"/>
        <v>0</v>
      </c>
      <c r="ACT49" s="7">
        <f t="shared" si="830"/>
        <v>0</v>
      </c>
      <c r="ACU49" s="7">
        <f t="shared" si="831"/>
        <v>0</v>
      </c>
      <c r="ACV49" s="7">
        <f t="shared" si="832"/>
        <v>0</v>
      </c>
      <c r="ACW49" s="7">
        <f t="shared" si="833"/>
        <v>0</v>
      </c>
      <c r="ACX49" s="7">
        <f t="shared" si="834"/>
        <v>0</v>
      </c>
      <c r="ACY49" s="7">
        <f t="shared" si="835"/>
        <v>0</v>
      </c>
      <c r="ACZ49" s="7">
        <f t="shared" si="836"/>
        <v>0</v>
      </c>
      <c r="ADA49" s="7">
        <f t="shared" si="837"/>
        <v>0</v>
      </c>
      <c r="ADB49" s="7">
        <f t="shared" si="838"/>
        <v>0</v>
      </c>
      <c r="ADC49" s="7">
        <f t="shared" si="839"/>
        <v>0</v>
      </c>
      <c r="ADD49" s="7">
        <f t="shared" si="840"/>
        <v>0</v>
      </c>
      <c r="ADE49" s="7">
        <f t="shared" si="841"/>
        <v>0</v>
      </c>
      <c r="ADF49" s="7">
        <f t="shared" si="842"/>
        <v>0</v>
      </c>
      <c r="ADG49" s="7">
        <f t="shared" si="843"/>
        <v>0</v>
      </c>
      <c r="ADH49" s="7">
        <f t="shared" si="844"/>
        <v>0</v>
      </c>
      <c r="ADI49" s="7">
        <f t="shared" si="845"/>
        <v>0</v>
      </c>
      <c r="ADJ49" s="7">
        <f t="shared" si="846"/>
        <v>0</v>
      </c>
      <c r="ADK49" s="7">
        <f t="shared" si="847"/>
        <v>0</v>
      </c>
      <c r="ADL49" s="7">
        <f t="shared" si="848"/>
        <v>0</v>
      </c>
      <c r="ADM49" s="7">
        <f t="shared" si="849"/>
        <v>0</v>
      </c>
      <c r="ADN49" s="7">
        <f t="shared" si="850"/>
        <v>0</v>
      </c>
      <c r="ADO49" s="7">
        <f t="shared" si="851"/>
        <v>0</v>
      </c>
      <c r="ADP49" s="7">
        <f t="shared" si="852"/>
        <v>0</v>
      </c>
      <c r="ADQ49" s="7">
        <f t="shared" si="853"/>
        <v>0</v>
      </c>
      <c r="ADR49" s="7">
        <f t="shared" si="854"/>
        <v>0</v>
      </c>
      <c r="ADS49" s="7">
        <f t="shared" si="855"/>
        <v>0</v>
      </c>
      <c r="ADT49" s="7">
        <f t="shared" si="856"/>
        <v>0</v>
      </c>
      <c r="ADU49" s="7">
        <f t="shared" si="857"/>
        <v>0</v>
      </c>
      <c r="ADV49" s="7">
        <f t="shared" si="858"/>
        <v>0</v>
      </c>
      <c r="ADW49" s="7">
        <f t="shared" si="859"/>
        <v>0</v>
      </c>
      <c r="ADX49" s="7">
        <f t="shared" si="860"/>
        <v>0</v>
      </c>
      <c r="ADY49" s="7">
        <f t="shared" si="861"/>
        <v>0</v>
      </c>
      <c r="ADZ49" s="7">
        <f t="shared" si="862"/>
        <v>0</v>
      </c>
      <c r="AEA49" s="7">
        <f t="shared" si="863"/>
        <v>0</v>
      </c>
      <c r="AEB49" s="7">
        <f t="shared" si="864"/>
        <v>0</v>
      </c>
      <c r="AEC49" s="7">
        <f t="shared" si="865"/>
        <v>0</v>
      </c>
      <c r="AED49" s="7">
        <f t="shared" si="866"/>
        <v>0</v>
      </c>
      <c r="AEE49" s="7">
        <f t="shared" si="867"/>
        <v>0</v>
      </c>
      <c r="AEF49" s="7">
        <f t="shared" si="868"/>
        <v>0</v>
      </c>
      <c r="AEG49" s="7">
        <f t="shared" si="869"/>
        <v>0</v>
      </c>
      <c r="AEH49" s="7">
        <f t="shared" si="870"/>
        <v>0</v>
      </c>
      <c r="AEI49" s="7">
        <f t="shared" si="871"/>
        <v>0</v>
      </c>
      <c r="AEJ49" s="7">
        <f t="shared" si="872"/>
        <v>0</v>
      </c>
      <c r="AEK49" s="7">
        <f t="shared" si="873"/>
        <v>0</v>
      </c>
      <c r="AEL49" s="7">
        <f t="shared" si="874"/>
        <v>0</v>
      </c>
      <c r="AEM49" s="7">
        <f t="shared" si="875"/>
        <v>0</v>
      </c>
      <c r="AEN49" s="7">
        <f t="shared" si="876"/>
        <v>0</v>
      </c>
      <c r="AEO49" s="7">
        <f t="shared" si="877"/>
        <v>0</v>
      </c>
      <c r="AEP49" s="7">
        <f t="shared" si="878"/>
        <v>0</v>
      </c>
      <c r="AEQ49" s="7">
        <f t="shared" si="879"/>
        <v>0</v>
      </c>
      <c r="AER49" s="7">
        <f t="shared" si="880"/>
        <v>0</v>
      </c>
      <c r="AES49" s="7">
        <f t="shared" si="881"/>
        <v>0</v>
      </c>
      <c r="AET49" s="7">
        <f t="shared" si="882"/>
        <v>0</v>
      </c>
      <c r="AEU49" s="7">
        <f t="shared" si="883"/>
        <v>0</v>
      </c>
      <c r="AEV49" s="7">
        <f t="shared" si="884"/>
        <v>0</v>
      </c>
      <c r="AEW49" s="7">
        <f t="shared" si="885"/>
        <v>0</v>
      </c>
      <c r="AEX49" s="7">
        <f t="shared" si="886"/>
        <v>0</v>
      </c>
      <c r="AEY49" s="7">
        <f t="shared" si="887"/>
        <v>0</v>
      </c>
      <c r="AEZ49" s="7">
        <f t="shared" si="888"/>
        <v>0</v>
      </c>
      <c r="AFA49" s="7">
        <f t="shared" si="889"/>
        <v>0</v>
      </c>
      <c r="AFB49" s="7">
        <f t="shared" si="890"/>
        <v>0</v>
      </c>
      <c r="AFC49" s="7">
        <f t="shared" si="891"/>
        <v>0</v>
      </c>
      <c r="AFD49" s="7">
        <f t="shared" si="892"/>
        <v>0</v>
      </c>
      <c r="AFE49" s="7">
        <f t="shared" si="893"/>
        <v>0</v>
      </c>
      <c r="AFF49" s="7">
        <f t="shared" si="894"/>
        <v>0</v>
      </c>
      <c r="AFG49" s="7">
        <f t="shared" si="895"/>
        <v>0</v>
      </c>
      <c r="AFH49" s="7">
        <f t="shared" si="896"/>
        <v>0</v>
      </c>
      <c r="AFI49" s="7">
        <f t="shared" si="897"/>
        <v>0</v>
      </c>
      <c r="AFJ49" s="7">
        <f t="shared" si="898"/>
        <v>0</v>
      </c>
      <c r="AFK49" s="7">
        <f t="shared" si="899"/>
        <v>0</v>
      </c>
      <c r="AFL49" s="7">
        <f t="shared" si="900"/>
        <v>0</v>
      </c>
      <c r="AFM49" s="7">
        <f t="shared" si="901"/>
        <v>0</v>
      </c>
      <c r="AFN49" s="7">
        <f t="shared" si="902"/>
        <v>0</v>
      </c>
      <c r="AFO49" s="7">
        <f t="shared" si="903"/>
        <v>0</v>
      </c>
      <c r="AFP49" s="7">
        <f t="shared" si="904"/>
        <v>0</v>
      </c>
      <c r="AFQ49" s="7">
        <f t="shared" si="905"/>
        <v>0</v>
      </c>
      <c r="AFR49" s="7">
        <f t="shared" si="906"/>
        <v>0</v>
      </c>
      <c r="AFS49" s="7">
        <f t="shared" si="907"/>
        <v>0</v>
      </c>
      <c r="AFT49" s="7">
        <f t="shared" si="908"/>
        <v>80</v>
      </c>
      <c r="AFU49" s="7">
        <f t="shared" si="909"/>
        <v>80</v>
      </c>
      <c r="AFV49" s="7">
        <f t="shared" si="910"/>
        <v>0</v>
      </c>
      <c r="AFW49" s="7">
        <f t="shared" si="911"/>
        <v>0</v>
      </c>
      <c r="AFX49" s="7">
        <f t="shared" si="912"/>
        <v>0</v>
      </c>
      <c r="AFY49" s="7">
        <f t="shared" si="913"/>
        <v>0</v>
      </c>
      <c r="AFZ49" s="7">
        <f t="shared" si="914"/>
        <v>0</v>
      </c>
      <c r="AGA49" s="7">
        <f t="shared" si="915"/>
        <v>0</v>
      </c>
      <c r="AGB49" s="7">
        <f t="shared" si="916"/>
        <v>0</v>
      </c>
      <c r="AGC49" s="7">
        <f t="shared" si="917"/>
        <v>0</v>
      </c>
      <c r="AGD49" s="7">
        <f t="shared" si="918"/>
        <v>0</v>
      </c>
      <c r="AGE49" s="7">
        <f t="shared" si="919"/>
        <v>0</v>
      </c>
      <c r="AGF49" s="7">
        <f t="shared" si="920"/>
        <v>0</v>
      </c>
      <c r="AGG49" s="7">
        <f t="shared" si="921"/>
        <v>0</v>
      </c>
      <c r="AGH49" s="7">
        <f t="shared" si="922"/>
        <v>0</v>
      </c>
      <c r="AGI49" s="7">
        <f t="shared" si="923"/>
        <v>0</v>
      </c>
      <c r="AGJ49" s="7">
        <f t="shared" si="924"/>
        <v>0</v>
      </c>
      <c r="AGK49" s="7">
        <f t="shared" si="925"/>
        <v>0</v>
      </c>
      <c r="AGL49" s="7">
        <f t="shared" si="926"/>
        <v>0</v>
      </c>
      <c r="AGM49" s="7">
        <f t="shared" si="927"/>
        <v>4</v>
      </c>
    </row>
    <row r="50" spans="1:871" ht="63" customHeight="1" x14ac:dyDescent="0.25">
      <c r="A50" s="6" t="s">
        <v>146</v>
      </c>
      <c r="B50" s="26" t="s">
        <v>115</v>
      </c>
      <c r="C50" s="25" t="s">
        <v>157</v>
      </c>
      <c r="D50" s="7">
        <f t="shared" si="701"/>
        <v>95</v>
      </c>
      <c r="E50" s="27">
        <f>7+10</f>
        <v>17</v>
      </c>
      <c r="F50" s="27"/>
      <c r="G50" s="27"/>
      <c r="H50" s="27"/>
      <c r="I50" s="27"/>
      <c r="J50" s="27"/>
      <c r="K50" s="27">
        <v>1</v>
      </c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16"/>
      <c r="BN50" s="16">
        <v>20</v>
      </c>
      <c r="BO50" s="16">
        <v>57</v>
      </c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7">
        <f t="shared" si="702"/>
        <v>18</v>
      </c>
      <c r="GT50" s="16">
        <v>17</v>
      </c>
      <c r="GU50" s="16">
        <v>1</v>
      </c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>
        <v>0</v>
      </c>
      <c r="HL50" s="16">
        <v>2</v>
      </c>
      <c r="HM50" s="7">
        <f t="shared" si="703"/>
        <v>95</v>
      </c>
      <c r="HN50" s="27">
        <f>7+10</f>
        <v>17</v>
      </c>
      <c r="HO50" s="27"/>
      <c r="HP50" s="27"/>
      <c r="HQ50" s="27"/>
      <c r="HR50" s="27"/>
      <c r="HS50" s="27"/>
      <c r="HT50" s="27">
        <v>1</v>
      </c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  <c r="IW50" s="27"/>
      <c r="IX50" s="27"/>
      <c r="IY50" s="27"/>
      <c r="IZ50" s="27"/>
      <c r="JA50" s="27"/>
      <c r="JB50" s="27"/>
      <c r="JC50" s="27"/>
      <c r="JD50" s="27"/>
      <c r="JE50" s="27"/>
      <c r="JF50" s="27"/>
      <c r="JG50" s="27"/>
      <c r="JH50" s="27"/>
      <c r="JI50" s="27"/>
      <c r="JJ50" s="27"/>
      <c r="JK50" s="27"/>
      <c r="JL50" s="27"/>
      <c r="JM50" s="27"/>
      <c r="JN50" s="27"/>
      <c r="JO50" s="27"/>
      <c r="JP50" s="27"/>
      <c r="JQ50" s="27"/>
      <c r="JR50" s="27"/>
      <c r="JS50" s="27"/>
      <c r="JT50" s="27"/>
      <c r="JU50" s="27"/>
      <c r="JV50" s="16"/>
      <c r="JW50" s="16">
        <v>20</v>
      </c>
      <c r="JX50" s="16">
        <v>57</v>
      </c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7">
        <f t="shared" si="704"/>
        <v>18</v>
      </c>
      <c r="PC50" s="16">
        <v>17</v>
      </c>
      <c r="PD50" s="16">
        <v>1</v>
      </c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>
        <v>0</v>
      </c>
      <c r="PU50" s="16">
        <v>2</v>
      </c>
      <c r="PV50" s="7">
        <f t="shared" si="705"/>
        <v>97</v>
      </c>
      <c r="PW50" s="27">
        <v>20</v>
      </c>
      <c r="PX50" s="27"/>
      <c r="PY50" s="27"/>
      <c r="PZ50" s="27"/>
      <c r="QA50" s="27"/>
      <c r="QB50" s="27"/>
      <c r="QC50" s="27"/>
      <c r="QD50" s="27"/>
      <c r="QE50" s="27"/>
      <c r="QF50" s="27"/>
      <c r="QG50" s="27"/>
      <c r="QH50" s="27"/>
      <c r="QI50" s="27"/>
      <c r="QJ50" s="27"/>
      <c r="QK50" s="27"/>
      <c r="QL50" s="27"/>
      <c r="QM50" s="27"/>
      <c r="QN50" s="27"/>
      <c r="QO50" s="27"/>
      <c r="QP50" s="27"/>
      <c r="QQ50" s="27"/>
      <c r="QR50" s="27"/>
      <c r="QS50" s="27"/>
      <c r="QT50" s="27"/>
      <c r="QU50" s="27"/>
      <c r="QV50" s="27"/>
      <c r="QW50" s="27"/>
      <c r="QX50" s="27"/>
      <c r="QY50" s="27"/>
      <c r="QZ50" s="27"/>
      <c r="RA50" s="27"/>
      <c r="RB50" s="27"/>
      <c r="RC50" s="27"/>
      <c r="RD50" s="27"/>
      <c r="RE50" s="27"/>
      <c r="RF50" s="27"/>
      <c r="RG50" s="27"/>
      <c r="RH50" s="27"/>
      <c r="RI50" s="27"/>
      <c r="RJ50" s="27"/>
      <c r="RK50" s="27"/>
      <c r="RL50" s="27"/>
      <c r="RM50" s="27"/>
      <c r="RN50" s="27"/>
      <c r="RO50" s="27"/>
      <c r="RP50" s="27"/>
      <c r="RQ50" s="27"/>
      <c r="RR50" s="27"/>
      <c r="RS50" s="27"/>
      <c r="RT50" s="27"/>
      <c r="RU50" s="27"/>
      <c r="RV50" s="27"/>
      <c r="RW50" s="27"/>
      <c r="RX50" s="27"/>
      <c r="RY50" s="27"/>
      <c r="RZ50" s="27"/>
      <c r="SA50" s="27"/>
      <c r="SB50" s="27"/>
      <c r="SC50" s="27"/>
      <c r="SD50" s="27"/>
      <c r="SE50" s="16"/>
      <c r="SF50" s="16">
        <v>20</v>
      </c>
      <c r="SG50" s="16">
        <v>57</v>
      </c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7">
        <f t="shared" si="706"/>
        <v>20</v>
      </c>
      <c r="XL50" s="16">
        <v>20</v>
      </c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>
        <v>0</v>
      </c>
      <c r="YD50" s="16">
        <v>2</v>
      </c>
      <c r="YE50" s="7">
        <f t="shared" si="711"/>
        <v>95.7</v>
      </c>
      <c r="YF50" s="7">
        <f t="shared" si="712"/>
        <v>18</v>
      </c>
      <c r="YG50" s="7">
        <f t="shared" si="713"/>
        <v>0</v>
      </c>
      <c r="YH50" s="7">
        <f t="shared" si="714"/>
        <v>0</v>
      </c>
      <c r="YI50" s="7">
        <f t="shared" si="715"/>
        <v>0</v>
      </c>
      <c r="YJ50" s="7">
        <f t="shared" si="716"/>
        <v>0</v>
      </c>
      <c r="YK50" s="7">
        <f t="shared" si="717"/>
        <v>0</v>
      </c>
      <c r="YL50" s="7">
        <f t="shared" si="718"/>
        <v>0.7</v>
      </c>
      <c r="YM50" s="7">
        <f t="shared" si="719"/>
        <v>0</v>
      </c>
      <c r="YN50" s="7">
        <f t="shared" si="720"/>
        <v>0</v>
      </c>
      <c r="YO50" s="7">
        <f t="shared" si="721"/>
        <v>0</v>
      </c>
      <c r="YP50" s="7">
        <f t="shared" si="722"/>
        <v>0</v>
      </c>
      <c r="YQ50" s="7">
        <f t="shared" si="723"/>
        <v>0</v>
      </c>
      <c r="YR50" s="7">
        <f t="shared" si="724"/>
        <v>0</v>
      </c>
      <c r="YS50" s="7">
        <f t="shared" si="725"/>
        <v>0</v>
      </c>
      <c r="YT50" s="7">
        <f t="shared" si="726"/>
        <v>0</v>
      </c>
      <c r="YU50" s="7">
        <f t="shared" si="727"/>
        <v>0</v>
      </c>
      <c r="YV50" s="7">
        <f t="shared" si="728"/>
        <v>0</v>
      </c>
      <c r="YW50" s="7">
        <f t="shared" si="729"/>
        <v>0</v>
      </c>
      <c r="YX50" s="7">
        <f t="shared" si="730"/>
        <v>0</v>
      </c>
      <c r="YY50" s="7">
        <f t="shared" si="731"/>
        <v>0</v>
      </c>
      <c r="YZ50" s="7">
        <f t="shared" si="732"/>
        <v>0</v>
      </c>
      <c r="ZA50" s="7">
        <f t="shared" si="733"/>
        <v>0</v>
      </c>
      <c r="ZB50" s="7">
        <f t="shared" si="734"/>
        <v>0</v>
      </c>
      <c r="ZC50" s="7">
        <f t="shared" si="735"/>
        <v>0</v>
      </c>
      <c r="ZD50" s="7">
        <f t="shared" si="736"/>
        <v>0</v>
      </c>
      <c r="ZE50" s="7">
        <f t="shared" si="737"/>
        <v>0</v>
      </c>
      <c r="ZF50" s="7">
        <f t="shared" si="738"/>
        <v>0</v>
      </c>
      <c r="ZG50" s="7">
        <f t="shared" si="739"/>
        <v>0</v>
      </c>
      <c r="ZH50" s="7">
        <f t="shared" si="740"/>
        <v>0</v>
      </c>
      <c r="ZI50" s="7">
        <f t="shared" si="741"/>
        <v>0</v>
      </c>
      <c r="ZJ50" s="7">
        <f t="shared" si="742"/>
        <v>0</v>
      </c>
      <c r="ZK50" s="7">
        <f t="shared" si="743"/>
        <v>0</v>
      </c>
      <c r="ZL50" s="7">
        <f t="shared" si="744"/>
        <v>0</v>
      </c>
      <c r="ZM50" s="7">
        <f t="shared" si="745"/>
        <v>0</v>
      </c>
      <c r="ZN50" s="7">
        <f t="shared" si="746"/>
        <v>0</v>
      </c>
      <c r="ZO50" s="7">
        <f t="shared" si="747"/>
        <v>0</v>
      </c>
      <c r="ZP50" s="7">
        <f t="shared" si="748"/>
        <v>0</v>
      </c>
      <c r="ZQ50" s="7">
        <f t="shared" si="749"/>
        <v>0</v>
      </c>
      <c r="ZR50" s="7">
        <f t="shared" si="750"/>
        <v>0</v>
      </c>
      <c r="ZS50" s="7">
        <f t="shared" si="751"/>
        <v>0</v>
      </c>
      <c r="ZT50" s="7">
        <f t="shared" si="752"/>
        <v>0</v>
      </c>
      <c r="ZU50" s="7">
        <f t="shared" si="753"/>
        <v>0</v>
      </c>
      <c r="ZV50" s="7">
        <f t="shared" si="754"/>
        <v>0</v>
      </c>
      <c r="ZW50" s="7">
        <f t="shared" si="755"/>
        <v>0</v>
      </c>
      <c r="ZX50" s="7">
        <f t="shared" si="756"/>
        <v>0</v>
      </c>
      <c r="ZY50" s="7">
        <f t="shared" si="757"/>
        <v>0</v>
      </c>
      <c r="ZZ50" s="7">
        <f t="shared" si="758"/>
        <v>0</v>
      </c>
      <c r="AAA50" s="7">
        <f t="shared" si="759"/>
        <v>0</v>
      </c>
      <c r="AAB50" s="7">
        <f t="shared" si="760"/>
        <v>0</v>
      </c>
      <c r="AAC50" s="7">
        <f t="shared" si="761"/>
        <v>0</v>
      </c>
      <c r="AAD50" s="7">
        <f t="shared" si="762"/>
        <v>0</v>
      </c>
      <c r="AAE50" s="7">
        <f t="shared" si="763"/>
        <v>0</v>
      </c>
      <c r="AAF50" s="7">
        <f t="shared" si="764"/>
        <v>0</v>
      </c>
      <c r="AAG50" s="7">
        <f t="shared" si="765"/>
        <v>0</v>
      </c>
      <c r="AAH50" s="7">
        <f t="shared" si="766"/>
        <v>0</v>
      </c>
      <c r="AAI50" s="7">
        <f t="shared" si="767"/>
        <v>0</v>
      </c>
      <c r="AAJ50" s="7">
        <f t="shared" si="768"/>
        <v>0</v>
      </c>
      <c r="AAK50" s="7">
        <f t="shared" si="769"/>
        <v>0</v>
      </c>
      <c r="AAL50" s="7">
        <f t="shared" si="770"/>
        <v>0</v>
      </c>
      <c r="AAM50" s="7">
        <f t="shared" si="771"/>
        <v>0</v>
      </c>
      <c r="AAN50" s="7">
        <f t="shared" si="772"/>
        <v>0</v>
      </c>
      <c r="AAO50" s="7">
        <f t="shared" si="773"/>
        <v>20</v>
      </c>
      <c r="AAP50" s="7">
        <f t="shared" si="774"/>
        <v>57</v>
      </c>
      <c r="AAQ50" s="7">
        <f t="shared" si="775"/>
        <v>0</v>
      </c>
      <c r="AAR50" s="7">
        <f t="shared" si="776"/>
        <v>0</v>
      </c>
      <c r="AAS50" s="7">
        <f t="shared" si="777"/>
        <v>0</v>
      </c>
      <c r="AAT50" s="7">
        <f t="shared" si="778"/>
        <v>0</v>
      </c>
      <c r="AAU50" s="7">
        <f t="shared" si="779"/>
        <v>0</v>
      </c>
      <c r="AAV50" s="7">
        <f t="shared" si="780"/>
        <v>0</v>
      </c>
      <c r="AAW50" s="7">
        <f t="shared" si="781"/>
        <v>0</v>
      </c>
      <c r="AAX50" s="7">
        <f t="shared" si="782"/>
        <v>0</v>
      </c>
      <c r="AAY50" s="7">
        <f t="shared" si="783"/>
        <v>0</v>
      </c>
      <c r="AAZ50" s="7">
        <f t="shared" si="784"/>
        <v>0</v>
      </c>
      <c r="ABA50" s="7">
        <f t="shared" si="785"/>
        <v>0</v>
      </c>
      <c r="ABB50" s="7">
        <f t="shared" si="786"/>
        <v>0</v>
      </c>
      <c r="ABC50" s="7">
        <f t="shared" si="787"/>
        <v>0</v>
      </c>
      <c r="ABD50" s="7">
        <f t="shared" si="788"/>
        <v>0</v>
      </c>
      <c r="ABE50" s="7">
        <f t="shared" si="789"/>
        <v>0</v>
      </c>
      <c r="ABF50" s="7">
        <f t="shared" si="790"/>
        <v>0</v>
      </c>
      <c r="ABG50" s="7">
        <f t="shared" si="791"/>
        <v>0</v>
      </c>
      <c r="ABH50" s="7">
        <f t="shared" si="792"/>
        <v>0</v>
      </c>
      <c r="ABI50" s="7">
        <f t="shared" si="793"/>
        <v>0</v>
      </c>
      <c r="ABJ50" s="7">
        <f t="shared" si="794"/>
        <v>0</v>
      </c>
      <c r="ABK50" s="7">
        <f t="shared" si="795"/>
        <v>0</v>
      </c>
      <c r="ABL50" s="7">
        <f t="shared" si="796"/>
        <v>0</v>
      </c>
      <c r="ABM50" s="7">
        <f t="shared" si="797"/>
        <v>0</v>
      </c>
      <c r="ABN50" s="7">
        <f t="shared" si="798"/>
        <v>0</v>
      </c>
      <c r="ABO50" s="7">
        <f t="shared" si="799"/>
        <v>0</v>
      </c>
      <c r="ABP50" s="7">
        <f t="shared" si="800"/>
        <v>0</v>
      </c>
      <c r="ABQ50" s="7">
        <f t="shared" si="801"/>
        <v>0</v>
      </c>
      <c r="ABR50" s="7">
        <f t="shared" si="802"/>
        <v>0</v>
      </c>
      <c r="ABS50" s="7">
        <f t="shared" si="803"/>
        <v>0</v>
      </c>
      <c r="ABT50" s="7">
        <f t="shared" si="804"/>
        <v>0</v>
      </c>
      <c r="ABU50" s="7">
        <f t="shared" si="805"/>
        <v>0</v>
      </c>
      <c r="ABV50" s="7">
        <f t="shared" si="806"/>
        <v>0</v>
      </c>
      <c r="ABW50" s="7">
        <f t="shared" si="807"/>
        <v>0</v>
      </c>
      <c r="ABX50" s="7">
        <f t="shared" si="808"/>
        <v>0</v>
      </c>
      <c r="ABY50" s="7">
        <f t="shared" si="809"/>
        <v>0</v>
      </c>
      <c r="ABZ50" s="7">
        <f t="shared" si="810"/>
        <v>0</v>
      </c>
      <c r="ACA50" s="7">
        <f t="shared" si="811"/>
        <v>0</v>
      </c>
      <c r="ACB50" s="7">
        <f t="shared" si="812"/>
        <v>0</v>
      </c>
      <c r="ACC50" s="7">
        <f t="shared" si="813"/>
        <v>0</v>
      </c>
      <c r="ACD50" s="7">
        <f t="shared" si="814"/>
        <v>0</v>
      </c>
      <c r="ACE50" s="7">
        <f t="shared" si="815"/>
        <v>0</v>
      </c>
      <c r="ACF50" s="7">
        <f t="shared" si="816"/>
        <v>0</v>
      </c>
      <c r="ACG50" s="7">
        <f t="shared" si="817"/>
        <v>0</v>
      </c>
      <c r="ACH50" s="7">
        <f t="shared" si="818"/>
        <v>0</v>
      </c>
      <c r="ACI50" s="7">
        <f t="shared" si="819"/>
        <v>0</v>
      </c>
      <c r="ACJ50" s="7">
        <f t="shared" si="820"/>
        <v>0</v>
      </c>
      <c r="ACK50" s="7">
        <f t="shared" si="821"/>
        <v>0</v>
      </c>
      <c r="ACL50" s="7">
        <f t="shared" si="822"/>
        <v>0</v>
      </c>
      <c r="ACM50" s="7">
        <f t="shared" si="823"/>
        <v>0</v>
      </c>
      <c r="ACN50" s="7">
        <f t="shared" si="824"/>
        <v>0</v>
      </c>
      <c r="ACO50" s="7">
        <f t="shared" si="825"/>
        <v>0</v>
      </c>
      <c r="ACP50" s="7">
        <f t="shared" si="826"/>
        <v>0</v>
      </c>
      <c r="ACQ50" s="7">
        <f t="shared" si="827"/>
        <v>0</v>
      </c>
      <c r="ACR50" s="7">
        <f t="shared" si="828"/>
        <v>0</v>
      </c>
      <c r="ACS50" s="7">
        <f t="shared" si="829"/>
        <v>0</v>
      </c>
      <c r="ACT50" s="7">
        <f t="shared" si="830"/>
        <v>0</v>
      </c>
      <c r="ACU50" s="7">
        <f t="shared" si="831"/>
        <v>0</v>
      </c>
      <c r="ACV50" s="7">
        <f t="shared" si="832"/>
        <v>0</v>
      </c>
      <c r="ACW50" s="7">
        <f t="shared" si="833"/>
        <v>0</v>
      </c>
      <c r="ACX50" s="7">
        <f t="shared" si="834"/>
        <v>0</v>
      </c>
      <c r="ACY50" s="7">
        <f t="shared" si="835"/>
        <v>0</v>
      </c>
      <c r="ACZ50" s="7">
        <f t="shared" si="836"/>
        <v>0</v>
      </c>
      <c r="ADA50" s="7">
        <f t="shared" si="837"/>
        <v>0</v>
      </c>
      <c r="ADB50" s="7">
        <f t="shared" si="838"/>
        <v>0</v>
      </c>
      <c r="ADC50" s="7">
        <f t="shared" si="839"/>
        <v>0</v>
      </c>
      <c r="ADD50" s="7">
        <f t="shared" si="840"/>
        <v>0</v>
      </c>
      <c r="ADE50" s="7">
        <f t="shared" si="841"/>
        <v>0</v>
      </c>
      <c r="ADF50" s="7">
        <f t="shared" si="842"/>
        <v>0</v>
      </c>
      <c r="ADG50" s="7">
        <f t="shared" si="843"/>
        <v>0</v>
      </c>
      <c r="ADH50" s="7">
        <f t="shared" si="844"/>
        <v>0</v>
      </c>
      <c r="ADI50" s="7">
        <f t="shared" si="845"/>
        <v>0</v>
      </c>
      <c r="ADJ50" s="7">
        <f t="shared" si="846"/>
        <v>0</v>
      </c>
      <c r="ADK50" s="7">
        <f t="shared" si="847"/>
        <v>0</v>
      </c>
      <c r="ADL50" s="7">
        <f t="shared" si="848"/>
        <v>0</v>
      </c>
      <c r="ADM50" s="7">
        <f t="shared" si="849"/>
        <v>0</v>
      </c>
      <c r="ADN50" s="7">
        <f t="shared" si="850"/>
        <v>0</v>
      </c>
      <c r="ADO50" s="7">
        <f t="shared" si="851"/>
        <v>0</v>
      </c>
      <c r="ADP50" s="7">
        <f t="shared" si="852"/>
        <v>0</v>
      </c>
      <c r="ADQ50" s="7">
        <f t="shared" si="853"/>
        <v>0</v>
      </c>
      <c r="ADR50" s="7">
        <f t="shared" si="854"/>
        <v>0</v>
      </c>
      <c r="ADS50" s="7">
        <f t="shared" si="855"/>
        <v>0</v>
      </c>
      <c r="ADT50" s="7">
        <f t="shared" si="856"/>
        <v>0</v>
      </c>
      <c r="ADU50" s="7">
        <f t="shared" si="857"/>
        <v>0</v>
      </c>
      <c r="ADV50" s="7">
        <f t="shared" si="858"/>
        <v>0</v>
      </c>
      <c r="ADW50" s="7">
        <f t="shared" si="859"/>
        <v>0</v>
      </c>
      <c r="ADX50" s="7">
        <f t="shared" si="860"/>
        <v>0</v>
      </c>
      <c r="ADY50" s="7">
        <f t="shared" si="861"/>
        <v>0</v>
      </c>
      <c r="ADZ50" s="7">
        <f t="shared" si="862"/>
        <v>0</v>
      </c>
      <c r="AEA50" s="7">
        <f t="shared" si="863"/>
        <v>0</v>
      </c>
      <c r="AEB50" s="7">
        <f t="shared" si="864"/>
        <v>0</v>
      </c>
      <c r="AEC50" s="7">
        <f t="shared" si="865"/>
        <v>0</v>
      </c>
      <c r="AED50" s="7">
        <f t="shared" si="866"/>
        <v>0</v>
      </c>
      <c r="AEE50" s="7">
        <f t="shared" si="867"/>
        <v>0</v>
      </c>
      <c r="AEF50" s="7">
        <f t="shared" si="868"/>
        <v>0</v>
      </c>
      <c r="AEG50" s="7">
        <f t="shared" si="869"/>
        <v>0</v>
      </c>
      <c r="AEH50" s="7">
        <f t="shared" si="870"/>
        <v>0</v>
      </c>
      <c r="AEI50" s="7">
        <f t="shared" si="871"/>
        <v>0</v>
      </c>
      <c r="AEJ50" s="7">
        <f t="shared" si="872"/>
        <v>0</v>
      </c>
      <c r="AEK50" s="7">
        <f t="shared" si="873"/>
        <v>0</v>
      </c>
      <c r="AEL50" s="7">
        <f t="shared" si="874"/>
        <v>0</v>
      </c>
      <c r="AEM50" s="7">
        <f t="shared" si="875"/>
        <v>0</v>
      </c>
      <c r="AEN50" s="7">
        <f t="shared" si="876"/>
        <v>0</v>
      </c>
      <c r="AEO50" s="7">
        <f t="shared" si="877"/>
        <v>0</v>
      </c>
      <c r="AEP50" s="7">
        <f t="shared" si="878"/>
        <v>0</v>
      </c>
      <c r="AEQ50" s="7">
        <f t="shared" si="879"/>
        <v>0</v>
      </c>
      <c r="AER50" s="7">
        <f t="shared" si="880"/>
        <v>0</v>
      </c>
      <c r="AES50" s="7">
        <f t="shared" si="881"/>
        <v>0</v>
      </c>
      <c r="AET50" s="7">
        <f t="shared" si="882"/>
        <v>0</v>
      </c>
      <c r="AEU50" s="7">
        <f t="shared" si="883"/>
        <v>0</v>
      </c>
      <c r="AEV50" s="7">
        <f t="shared" si="884"/>
        <v>0</v>
      </c>
      <c r="AEW50" s="7">
        <f t="shared" si="885"/>
        <v>0</v>
      </c>
      <c r="AEX50" s="7">
        <f t="shared" si="886"/>
        <v>0</v>
      </c>
      <c r="AEY50" s="7">
        <f t="shared" si="887"/>
        <v>0</v>
      </c>
      <c r="AEZ50" s="7">
        <f t="shared" si="888"/>
        <v>0</v>
      </c>
      <c r="AFA50" s="7">
        <f t="shared" si="889"/>
        <v>0</v>
      </c>
      <c r="AFB50" s="7">
        <f t="shared" si="890"/>
        <v>0</v>
      </c>
      <c r="AFC50" s="7">
        <f t="shared" si="891"/>
        <v>0</v>
      </c>
      <c r="AFD50" s="7">
        <f t="shared" si="892"/>
        <v>0</v>
      </c>
      <c r="AFE50" s="7">
        <f t="shared" si="893"/>
        <v>0</v>
      </c>
      <c r="AFF50" s="7">
        <f t="shared" si="894"/>
        <v>0</v>
      </c>
      <c r="AFG50" s="7">
        <f t="shared" si="895"/>
        <v>0</v>
      </c>
      <c r="AFH50" s="7">
        <f t="shared" si="896"/>
        <v>0</v>
      </c>
      <c r="AFI50" s="7">
        <f t="shared" si="897"/>
        <v>0</v>
      </c>
      <c r="AFJ50" s="7">
        <f t="shared" si="898"/>
        <v>0</v>
      </c>
      <c r="AFK50" s="7">
        <f t="shared" si="899"/>
        <v>0</v>
      </c>
      <c r="AFL50" s="7">
        <f t="shared" si="900"/>
        <v>0</v>
      </c>
      <c r="AFM50" s="7">
        <f t="shared" si="901"/>
        <v>0</v>
      </c>
      <c r="AFN50" s="7">
        <f t="shared" si="902"/>
        <v>0</v>
      </c>
      <c r="AFO50" s="7">
        <f t="shared" si="903"/>
        <v>0</v>
      </c>
      <c r="AFP50" s="7">
        <f t="shared" si="904"/>
        <v>0</v>
      </c>
      <c r="AFQ50" s="7">
        <f t="shared" si="905"/>
        <v>0</v>
      </c>
      <c r="AFR50" s="7">
        <f t="shared" si="906"/>
        <v>0</v>
      </c>
      <c r="AFS50" s="7">
        <f t="shared" si="907"/>
        <v>0</v>
      </c>
      <c r="AFT50" s="7">
        <f t="shared" si="908"/>
        <v>18.7</v>
      </c>
      <c r="AFU50" s="7">
        <f t="shared" si="909"/>
        <v>18</v>
      </c>
      <c r="AFV50" s="7">
        <f t="shared" si="910"/>
        <v>0.7</v>
      </c>
      <c r="AFW50" s="7">
        <f t="shared" si="911"/>
        <v>0</v>
      </c>
      <c r="AFX50" s="7">
        <f t="shared" si="912"/>
        <v>0</v>
      </c>
      <c r="AFY50" s="7">
        <f t="shared" si="913"/>
        <v>0</v>
      </c>
      <c r="AFZ50" s="7">
        <f t="shared" si="914"/>
        <v>0</v>
      </c>
      <c r="AGA50" s="7">
        <f t="shared" si="915"/>
        <v>0</v>
      </c>
      <c r="AGB50" s="7">
        <f t="shared" si="916"/>
        <v>0</v>
      </c>
      <c r="AGC50" s="7">
        <f t="shared" si="917"/>
        <v>0</v>
      </c>
      <c r="AGD50" s="7">
        <f t="shared" si="918"/>
        <v>0</v>
      </c>
      <c r="AGE50" s="7">
        <f t="shared" si="919"/>
        <v>0</v>
      </c>
      <c r="AGF50" s="7">
        <f t="shared" si="920"/>
        <v>0</v>
      </c>
      <c r="AGG50" s="7">
        <f t="shared" si="921"/>
        <v>0</v>
      </c>
      <c r="AGH50" s="7">
        <f t="shared" si="922"/>
        <v>0</v>
      </c>
      <c r="AGI50" s="7">
        <f t="shared" si="923"/>
        <v>0</v>
      </c>
      <c r="AGJ50" s="7">
        <f t="shared" si="924"/>
        <v>0</v>
      </c>
      <c r="AGK50" s="7">
        <f t="shared" si="925"/>
        <v>0</v>
      </c>
      <c r="AGL50" s="7">
        <f t="shared" si="926"/>
        <v>0</v>
      </c>
      <c r="AGM50" s="7">
        <f t="shared" si="927"/>
        <v>2</v>
      </c>
    </row>
    <row r="51" spans="1:871" ht="63.75" customHeight="1" x14ac:dyDescent="0.25">
      <c r="A51" s="6" t="s">
        <v>147</v>
      </c>
      <c r="B51" s="26" t="s">
        <v>116</v>
      </c>
      <c r="C51" s="25" t="s">
        <v>157</v>
      </c>
      <c r="D51" s="7">
        <f t="shared" si="701"/>
        <v>170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>
        <v>60</v>
      </c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16"/>
      <c r="BN51" s="16"/>
      <c r="BO51" s="16"/>
      <c r="BP51" s="16"/>
      <c r="BQ51" s="16"/>
      <c r="BR51" s="16"/>
      <c r="BS51" s="16"/>
      <c r="BT51" s="16">
        <v>15</v>
      </c>
      <c r="BU51" s="16"/>
      <c r="BV51" s="16"/>
      <c r="BW51" s="16"/>
      <c r="BX51" s="16"/>
      <c r="BY51" s="16"/>
      <c r="BZ51" s="16"/>
      <c r="CA51" s="16"/>
      <c r="CB51" s="16"/>
      <c r="CC51" s="16"/>
      <c r="CD51" s="16">
        <v>95</v>
      </c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7">
        <f t="shared" si="702"/>
        <v>60</v>
      </c>
      <c r="GT51" s="16"/>
      <c r="GU51" s="16"/>
      <c r="GV51" s="16"/>
      <c r="GW51" s="16"/>
      <c r="GX51" s="16"/>
      <c r="GY51" s="16">
        <v>60</v>
      </c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>
        <v>0</v>
      </c>
      <c r="HL51" s="16">
        <v>4</v>
      </c>
      <c r="HM51" s="7">
        <f t="shared" si="703"/>
        <v>170</v>
      </c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>
        <v>60</v>
      </c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  <c r="IW51" s="27"/>
      <c r="IX51" s="27"/>
      <c r="IY51" s="27"/>
      <c r="IZ51" s="27"/>
      <c r="JA51" s="27"/>
      <c r="JB51" s="27"/>
      <c r="JC51" s="27"/>
      <c r="JD51" s="27"/>
      <c r="JE51" s="27"/>
      <c r="JF51" s="27"/>
      <c r="JG51" s="27"/>
      <c r="JH51" s="27"/>
      <c r="JI51" s="27"/>
      <c r="JJ51" s="27"/>
      <c r="JK51" s="27"/>
      <c r="JL51" s="27"/>
      <c r="JM51" s="27"/>
      <c r="JN51" s="27"/>
      <c r="JO51" s="27"/>
      <c r="JP51" s="27"/>
      <c r="JQ51" s="27"/>
      <c r="JR51" s="27"/>
      <c r="JS51" s="27"/>
      <c r="JT51" s="27"/>
      <c r="JU51" s="27"/>
      <c r="JV51" s="16"/>
      <c r="JW51" s="16"/>
      <c r="JX51" s="16"/>
      <c r="JY51" s="16"/>
      <c r="JZ51" s="16"/>
      <c r="KA51" s="16"/>
      <c r="KB51" s="16"/>
      <c r="KC51" s="16">
        <v>15</v>
      </c>
      <c r="KD51" s="16"/>
      <c r="KE51" s="16"/>
      <c r="KF51" s="16"/>
      <c r="KG51" s="16"/>
      <c r="KH51" s="16"/>
      <c r="KI51" s="16"/>
      <c r="KJ51" s="16"/>
      <c r="KK51" s="16"/>
      <c r="KL51" s="16"/>
      <c r="KM51" s="16">
        <v>95</v>
      </c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7">
        <f t="shared" si="704"/>
        <v>60</v>
      </c>
      <c r="PC51" s="16"/>
      <c r="PD51" s="16"/>
      <c r="PE51" s="16"/>
      <c r="PF51" s="16"/>
      <c r="PG51" s="16"/>
      <c r="PH51" s="16">
        <v>60</v>
      </c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>
        <v>0</v>
      </c>
      <c r="PU51" s="16">
        <v>4</v>
      </c>
      <c r="PV51" s="7">
        <f t="shared" si="705"/>
        <v>170</v>
      </c>
      <c r="PW51" s="27"/>
      <c r="PX51" s="27"/>
      <c r="PY51" s="27"/>
      <c r="PZ51" s="27"/>
      <c r="QA51" s="27"/>
      <c r="QB51" s="27"/>
      <c r="QC51" s="27"/>
      <c r="QD51" s="27"/>
      <c r="QE51" s="27"/>
      <c r="QF51" s="27"/>
      <c r="QG51" s="27"/>
      <c r="QH51" s="27"/>
      <c r="QI51" s="27"/>
      <c r="QJ51" s="27"/>
      <c r="QK51" s="27"/>
      <c r="QL51" s="27">
        <v>60</v>
      </c>
      <c r="QM51" s="27"/>
      <c r="QN51" s="27"/>
      <c r="QO51" s="27"/>
      <c r="QP51" s="27"/>
      <c r="QQ51" s="27"/>
      <c r="QR51" s="27"/>
      <c r="QS51" s="27"/>
      <c r="QT51" s="27"/>
      <c r="QU51" s="27"/>
      <c r="QV51" s="27"/>
      <c r="QW51" s="27"/>
      <c r="QX51" s="27"/>
      <c r="QY51" s="27"/>
      <c r="QZ51" s="27"/>
      <c r="RA51" s="27"/>
      <c r="RB51" s="27"/>
      <c r="RC51" s="27"/>
      <c r="RD51" s="27"/>
      <c r="RE51" s="27"/>
      <c r="RF51" s="27"/>
      <c r="RG51" s="27"/>
      <c r="RH51" s="27"/>
      <c r="RI51" s="27"/>
      <c r="RJ51" s="27"/>
      <c r="RK51" s="27"/>
      <c r="RL51" s="27"/>
      <c r="RM51" s="27"/>
      <c r="RN51" s="27"/>
      <c r="RO51" s="27"/>
      <c r="RP51" s="27"/>
      <c r="RQ51" s="27"/>
      <c r="RR51" s="27"/>
      <c r="RS51" s="27"/>
      <c r="RT51" s="27"/>
      <c r="RU51" s="27"/>
      <c r="RV51" s="27"/>
      <c r="RW51" s="27"/>
      <c r="RX51" s="27"/>
      <c r="RY51" s="27"/>
      <c r="RZ51" s="27"/>
      <c r="SA51" s="27"/>
      <c r="SB51" s="27"/>
      <c r="SC51" s="27"/>
      <c r="SD51" s="27"/>
      <c r="SE51" s="16"/>
      <c r="SF51" s="16"/>
      <c r="SG51" s="16"/>
      <c r="SH51" s="16"/>
      <c r="SI51" s="16"/>
      <c r="SJ51" s="16"/>
      <c r="SK51" s="16"/>
      <c r="SL51" s="16">
        <v>15</v>
      </c>
      <c r="SM51" s="16"/>
      <c r="SN51" s="16"/>
      <c r="SO51" s="16"/>
      <c r="SP51" s="16"/>
      <c r="SQ51" s="16"/>
      <c r="SR51" s="16"/>
      <c r="SS51" s="16"/>
      <c r="ST51" s="16"/>
      <c r="SU51" s="16"/>
      <c r="SV51" s="16">
        <v>95</v>
      </c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7">
        <f t="shared" si="706"/>
        <v>60</v>
      </c>
      <c r="XL51" s="16"/>
      <c r="XM51" s="16"/>
      <c r="XN51" s="16"/>
      <c r="XO51" s="16"/>
      <c r="XP51" s="16"/>
      <c r="XQ51" s="16">
        <v>60</v>
      </c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>
        <v>0</v>
      </c>
      <c r="YD51" s="16">
        <v>4</v>
      </c>
      <c r="YE51" s="7">
        <f t="shared" si="711"/>
        <v>170</v>
      </c>
      <c r="YF51" s="7">
        <f t="shared" si="712"/>
        <v>0</v>
      </c>
      <c r="YG51" s="7">
        <f t="shared" si="713"/>
        <v>0</v>
      </c>
      <c r="YH51" s="7">
        <f t="shared" si="714"/>
        <v>0</v>
      </c>
      <c r="YI51" s="7">
        <f t="shared" si="715"/>
        <v>0</v>
      </c>
      <c r="YJ51" s="7">
        <f t="shared" si="716"/>
        <v>0</v>
      </c>
      <c r="YK51" s="7">
        <f t="shared" si="717"/>
        <v>0</v>
      </c>
      <c r="YL51" s="7">
        <f t="shared" si="718"/>
        <v>0</v>
      </c>
      <c r="YM51" s="7">
        <f t="shared" si="719"/>
        <v>0</v>
      </c>
      <c r="YN51" s="7">
        <f t="shared" si="720"/>
        <v>0</v>
      </c>
      <c r="YO51" s="7">
        <f t="shared" si="721"/>
        <v>0</v>
      </c>
      <c r="YP51" s="7">
        <f t="shared" si="722"/>
        <v>0</v>
      </c>
      <c r="YQ51" s="7">
        <f t="shared" si="723"/>
        <v>0</v>
      </c>
      <c r="YR51" s="7">
        <f t="shared" si="724"/>
        <v>0</v>
      </c>
      <c r="YS51" s="7">
        <f t="shared" si="725"/>
        <v>0</v>
      </c>
      <c r="YT51" s="7">
        <f t="shared" si="726"/>
        <v>0</v>
      </c>
      <c r="YU51" s="7">
        <f t="shared" si="727"/>
        <v>60</v>
      </c>
      <c r="YV51" s="7">
        <f t="shared" si="728"/>
        <v>0</v>
      </c>
      <c r="YW51" s="7">
        <f t="shared" si="729"/>
        <v>0</v>
      </c>
      <c r="YX51" s="7">
        <f t="shared" si="730"/>
        <v>0</v>
      </c>
      <c r="YY51" s="7">
        <f t="shared" si="731"/>
        <v>0</v>
      </c>
      <c r="YZ51" s="7">
        <f t="shared" si="732"/>
        <v>0</v>
      </c>
      <c r="ZA51" s="7">
        <f t="shared" si="733"/>
        <v>0</v>
      </c>
      <c r="ZB51" s="7">
        <f t="shared" si="734"/>
        <v>0</v>
      </c>
      <c r="ZC51" s="7">
        <f t="shared" si="735"/>
        <v>0</v>
      </c>
      <c r="ZD51" s="7">
        <f t="shared" si="736"/>
        <v>0</v>
      </c>
      <c r="ZE51" s="7">
        <f t="shared" si="737"/>
        <v>0</v>
      </c>
      <c r="ZF51" s="7">
        <f t="shared" si="738"/>
        <v>0</v>
      </c>
      <c r="ZG51" s="7">
        <f t="shared" si="739"/>
        <v>0</v>
      </c>
      <c r="ZH51" s="7">
        <f t="shared" si="740"/>
        <v>0</v>
      </c>
      <c r="ZI51" s="7">
        <f t="shared" si="741"/>
        <v>0</v>
      </c>
      <c r="ZJ51" s="7">
        <f t="shared" si="742"/>
        <v>0</v>
      </c>
      <c r="ZK51" s="7">
        <f t="shared" si="743"/>
        <v>0</v>
      </c>
      <c r="ZL51" s="7">
        <f t="shared" si="744"/>
        <v>0</v>
      </c>
      <c r="ZM51" s="7">
        <f t="shared" si="745"/>
        <v>0</v>
      </c>
      <c r="ZN51" s="7">
        <f t="shared" si="746"/>
        <v>0</v>
      </c>
      <c r="ZO51" s="7">
        <f t="shared" si="747"/>
        <v>0</v>
      </c>
      <c r="ZP51" s="7">
        <f t="shared" si="748"/>
        <v>0</v>
      </c>
      <c r="ZQ51" s="7">
        <f t="shared" si="749"/>
        <v>0</v>
      </c>
      <c r="ZR51" s="7">
        <f t="shared" si="750"/>
        <v>0</v>
      </c>
      <c r="ZS51" s="7">
        <f t="shared" si="751"/>
        <v>0</v>
      </c>
      <c r="ZT51" s="7">
        <f t="shared" si="752"/>
        <v>0</v>
      </c>
      <c r="ZU51" s="7">
        <f t="shared" si="753"/>
        <v>0</v>
      </c>
      <c r="ZV51" s="7">
        <f t="shared" si="754"/>
        <v>0</v>
      </c>
      <c r="ZW51" s="7">
        <f t="shared" si="755"/>
        <v>0</v>
      </c>
      <c r="ZX51" s="7">
        <f t="shared" si="756"/>
        <v>0</v>
      </c>
      <c r="ZY51" s="7">
        <f t="shared" si="757"/>
        <v>0</v>
      </c>
      <c r="ZZ51" s="7">
        <f t="shared" si="758"/>
        <v>0</v>
      </c>
      <c r="AAA51" s="7">
        <f t="shared" si="759"/>
        <v>0</v>
      </c>
      <c r="AAB51" s="7">
        <f t="shared" si="760"/>
        <v>0</v>
      </c>
      <c r="AAC51" s="7">
        <f t="shared" si="761"/>
        <v>0</v>
      </c>
      <c r="AAD51" s="7">
        <f t="shared" si="762"/>
        <v>0</v>
      </c>
      <c r="AAE51" s="7">
        <f t="shared" si="763"/>
        <v>0</v>
      </c>
      <c r="AAF51" s="7">
        <f t="shared" si="764"/>
        <v>0</v>
      </c>
      <c r="AAG51" s="7">
        <f t="shared" si="765"/>
        <v>0</v>
      </c>
      <c r="AAH51" s="7">
        <f t="shared" si="766"/>
        <v>0</v>
      </c>
      <c r="AAI51" s="7">
        <f t="shared" si="767"/>
        <v>0</v>
      </c>
      <c r="AAJ51" s="7">
        <f t="shared" si="768"/>
        <v>0</v>
      </c>
      <c r="AAK51" s="7">
        <f t="shared" si="769"/>
        <v>0</v>
      </c>
      <c r="AAL51" s="7">
        <f t="shared" si="770"/>
        <v>0</v>
      </c>
      <c r="AAM51" s="7">
        <f t="shared" si="771"/>
        <v>0</v>
      </c>
      <c r="AAN51" s="7">
        <f t="shared" si="772"/>
        <v>0</v>
      </c>
      <c r="AAO51" s="7">
        <f t="shared" si="773"/>
        <v>0</v>
      </c>
      <c r="AAP51" s="7">
        <f t="shared" si="774"/>
        <v>0</v>
      </c>
      <c r="AAQ51" s="7">
        <f t="shared" si="775"/>
        <v>0</v>
      </c>
      <c r="AAR51" s="7">
        <f t="shared" si="776"/>
        <v>0</v>
      </c>
      <c r="AAS51" s="7">
        <f t="shared" si="777"/>
        <v>0</v>
      </c>
      <c r="AAT51" s="7">
        <f t="shared" si="778"/>
        <v>0</v>
      </c>
      <c r="AAU51" s="7">
        <f t="shared" si="779"/>
        <v>15</v>
      </c>
      <c r="AAV51" s="7">
        <f t="shared" si="780"/>
        <v>0</v>
      </c>
      <c r="AAW51" s="7">
        <f t="shared" si="781"/>
        <v>0</v>
      </c>
      <c r="AAX51" s="7">
        <f t="shared" si="782"/>
        <v>0</v>
      </c>
      <c r="AAY51" s="7">
        <f t="shared" si="783"/>
        <v>0</v>
      </c>
      <c r="AAZ51" s="7">
        <f t="shared" si="784"/>
        <v>0</v>
      </c>
      <c r="ABA51" s="7">
        <f t="shared" si="785"/>
        <v>0</v>
      </c>
      <c r="ABB51" s="7">
        <f t="shared" si="786"/>
        <v>0</v>
      </c>
      <c r="ABC51" s="7">
        <f t="shared" si="787"/>
        <v>0</v>
      </c>
      <c r="ABD51" s="7">
        <f t="shared" si="788"/>
        <v>0</v>
      </c>
      <c r="ABE51" s="7">
        <f t="shared" si="789"/>
        <v>95</v>
      </c>
      <c r="ABF51" s="7">
        <f t="shared" si="790"/>
        <v>0</v>
      </c>
      <c r="ABG51" s="7">
        <f t="shared" si="791"/>
        <v>0</v>
      </c>
      <c r="ABH51" s="7">
        <f t="shared" si="792"/>
        <v>0</v>
      </c>
      <c r="ABI51" s="7">
        <f t="shared" si="793"/>
        <v>0</v>
      </c>
      <c r="ABJ51" s="7">
        <f t="shared" si="794"/>
        <v>0</v>
      </c>
      <c r="ABK51" s="7">
        <f t="shared" si="795"/>
        <v>0</v>
      </c>
      <c r="ABL51" s="7">
        <f t="shared" si="796"/>
        <v>0</v>
      </c>
      <c r="ABM51" s="7">
        <f t="shared" si="797"/>
        <v>0</v>
      </c>
      <c r="ABN51" s="7">
        <f t="shared" si="798"/>
        <v>0</v>
      </c>
      <c r="ABO51" s="7">
        <f t="shared" si="799"/>
        <v>0</v>
      </c>
      <c r="ABP51" s="7">
        <f t="shared" si="800"/>
        <v>0</v>
      </c>
      <c r="ABQ51" s="7">
        <f t="shared" si="801"/>
        <v>0</v>
      </c>
      <c r="ABR51" s="7">
        <f t="shared" si="802"/>
        <v>0</v>
      </c>
      <c r="ABS51" s="7">
        <f t="shared" si="803"/>
        <v>0</v>
      </c>
      <c r="ABT51" s="7">
        <f t="shared" si="804"/>
        <v>0</v>
      </c>
      <c r="ABU51" s="7">
        <f t="shared" si="805"/>
        <v>0</v>
      </c>
      <c r="ABV51" s="7">
        <f t="shared" si="806"/>
        <v>0</v>
      </c>
      <c r="ABW51" s="7">
        <f t="shared" si="807"/>
        <v>0</v>
      </c>
      <c r="ABX51" s="7">
        <f t="shared" si="808"/>
        <v>0</v>
      </c>
      <c r="ABY51" s="7">
        <f t="shared" si="809"/>
        <v>0</v>
      </c>
      <c r="ABZ51" s="7">
        <f t="shared" si="810"/>
        <v>0</v>
      </c>
      <c r="ACA51" s="7">
        <f t="shared" si="811"/>
        <v>0</v>
      </c>
      <c r="ACB51" s="7">
        <f t="shared" si="812"/>
        <v>0</v>
      </c>
      <c r="ACC51" s="7">
        <f t="shared" si="813"/>
        <v>0</v>
      </c>
      <c r="ACD51" s="7">
        <f t="shared" si="814"/>
        <v>0</v>
      </c>
      <c r="ACE51" s="7">
        <f t="shared" si="815"/>
        <v>0</v>
      </c>
      <c r="ACF51" s="7">
        <f t="shared" si="816"/>
        <v>0</v>
      </c>
      <c r="ACG51" s="7">
        <f t="shared" si="817"/>
        <v>0</v>
      </c>
      <c r="ACH51" s="7">
        <f t="shared" si="818"/>
        <v>0</v>
      </c>
      <c r="ACI51" s="7">
        <f t="shared" si="819"/>
        <v>0</v>
      </c>
      <c r="ACJ51" s="7">
        <f t="shared" si="820"/>
        <v>0</v>
      </c>
      <c r="ACK51" s="7">
        <f t="shared" si="821"/>
        <v>0</v>
      </c>
      <c r="ACL51" s="7">
        <f t="shared" si="822"/>
        <v>0</v>
      </c>
      <c r="ACM51" s="7">
        <f t="shared" si="823"/>
        <v>0</v>
      </c>
      <c r="ACN51" s="7">
        <f t="shared" si="824"/>
        <v>0</v>
      </c>
      <c r="ACO51" s="7">
        <f t="shared" si="825"/>
        <v>0</v>
      </c>
      <c r="ACP51" s="7">
        <f t="shared" si="826"/>
        <v>0</v>
      </c>
      <c r="ACQ51" s="7">
        <f t="shared" si="827"/>
        <v>0</v>
      </c>
      <c r="ACR51" s="7">
        <f t="shared" si="828"/>
        <v>0</v>
      </c>
      <c r="ACS51" s="7">
        <f t="shared" si="829"/>
        <v>0</v>
      </c>
      <c r="ACT51" s="7">
        <f t="shared" si="830"/>
        <v>0</v>
      </c>
      <c r="ACU51" s="7">
        <f t="shared" si="831"/>
        <v>0</v>
      </c>
      <c r="ACV51" s="7">
        <f t="shared" si="832"/>
        <v>0</v>
      </c>
      <c r="ACW51" s="7">
        <f t="shared" si="833"/>
        <v>0</v>
      </c>
      <c r="ACX51" s="7">
        <f t="shared" si="834"/>
        <v>0</v>
      </c>
      <c r="ACY51" s="7">
        <f t="shared" si="835"/>
        <v>0</v>
      </c>
      <c r="ACZ51" s="7">
        <f t="shared" si="836"/>
        <v>0</v>
      </c>
      <c r="ADA51" s="7">
        <f t="shared" si="837"/>
        <v>0</v>
      </c>
      <c r="ADB51" s="7">
        <f t="shared" si="838"/>
        <v>0</v>
      </c>
      <c r="ADC51" s="7">
        <f t="shared" si="839"/>
        <v>0</v>
      </c>
      <c r="ADD51" s="7">
        <f t="shared" si="840"/>
        <v>0</v>
      </c>
      <c r="ADE51" s="7">
        <f t="shared" si="841"/>
        <v>0</v>
      </c>
      <c r="ADF51" s="7">
        <f t="shared" si="842"/>
        <v>0</v>
      </c>
      <c r="ADG51" s="7">
        <f t="shared" si="843"/>
        <v>0</v>
      </c>
      <c r="ADH51" s="7">
        <f t="shared" si="844"/>
        <v>0</v>
      </c>
      <c r="ADI51" s="7">
        <f t="shared" si="845"/>
        <v>0</v>
      </c>
      <c r="ADJ51" s="7">
        <f t="shared" si="846"/>
        <v>0</v>
      </c>
      <c r="ADK51" s="7">
        <f t="shared" si="847"/>
        <v>0</v>
      </c>
      <c r="ADL51" s="7">
        <f t="shared" si="848"/>
        <v>0</v>
      </c>
      <c r="ADM51" s="7">
        <f t="shared" si="849"/>
        <v>0</v>
      </c>
      <c r="ADN51" s="7">
        <f t="shared" si="850"/>
        <v>0</v>
      </c>
      <c r="ADO51" s="7">
        <f t="shared" si="851"/>
        <v>0</v>
      </c>
      <c r="ADP51" s="7">
        <f t="shared" si="852"/>
        <v>0</v>
      </c>
      <c r="ADQ51" s="7">
        <f t="shared" si="853"/>
        <v>0</v>
      </c>
      <c r="ADR51" s="7">
        <f t="shared" si="854"/>
        <v>0</v>
      </c>
      <c r="ADS51" s="7">
        <f t="shared" si="855"/>
        <v>0</v>
      </c>
      <c r="ADT51" s="7">
        <f t="shared" si="856"/>
        <v>0</v>
      </c>
      <c r="ADU51" s="7">
        <f t="shared" si="857"/>
        <v>0</v>
      </c>
      <c r="ADV51" s="7">
        <f t="shared" si="858"/>
        <v>0</v>
      </c>
      <c r="ADW51" s="7">
        <f t="shared" si="859"/>
        <v>0</v>
      </c>
      <c r="ADX51" s="7">
        <f t="shared" si="860"/>
        <v>0</v>
      </c>
      <c r="ADY51" s="7">
        <f t="shared" si="861"/>
        <v>0</v>
      </c>
      <c r="ADZ51" s="7">
        <f t="shared" si="862"/>
        <v>0</v>
      </c>
      <c r="AEA51" s="7">
        <f t="shared" si="863"/>
        <v>0</v>
      </c>
      <c r="AEB51" s="7">
        <f t="shared" si="864"/>
        <v>0</v>
      </c>
      <c r="AEC51" s="7">
        <f t="shared" si="865"/>
        <v>0</v>
      </c>
      <c r="AED51" s="7">
        <f t="shared" si="866"/>
        <v>0</v>
      </c>
      <c r="AEE51" s="7">
        <f t="shared" si="867"/>
        <v>0</v>
      </c>
      <c r="AEF51" s="7">
        <f t="shared" si="868"/>
        <v>0</v>
      </c>
      <c r="AEG51" s="7">
        <f t="shared" si="869"/>
        <v>0</v>
      </c>
      <c r="AEH51" s="7">
        <f t="shared" si="870"/>
        <v>0</v>
      </c>
      <c r="AEI51" s="7">
        <f t="shared" si="871"/>
        <v>0</v>
      </c>
      <c r="AEJ51" s="7">
        <f t="shared" si="872"/>
        <v>0</v>
      </c>
      <c r="AEK51" s="7">
        <f t="shared" si="873"/>
        <v>0</v>
      </c>
      <c r="AEL51" s="7">
        <f t="shared" si="874"/>
        <v>0</v>
      </c>
      <c r="AEM51" s="7">
        <f t="shared" si="875"/>
        <v>0</v>
      </c>
      <c r="AEN51" s="7">
        <f t="shared" si="876"/>
        <v>0</v>
      </c>
      <c r="AEO51" s="7">
        <f t="shared" si="877"/>
        <v>0</v>
      </c>
      <c r="AEP51" s="7">
        <f t="shared" si="878"/>
        <v>0</v>
      </c>
      <c r="AEQ51" s="7">
        <f t="shared" si="879"/>
        <v>0</v>
      </c>
      <c r="AER51" s="7">
        <f t="shared" si="880"/>
        <v>0</v>
      </c>
      <c r="AES51" s="7">
        <f t="shared" si="881"/>
        <v>0</v>
      </c>
      <c r="AET51" s="7">
        <f t="shared" si="882"/>
        <v>0</v>
      </c>
      <c r="AEU51" s="7">
        <f t="shared" si="883"/>
        <v>0</v>
      </c>
      <c r="AEV51" s="7">
        <f t="shared" si="884"/>
        <v>0</v>
      </c>
      <c r="AEW51" s="7">
        <f t="shared" si="885"/>
        <v>0</v>
      </c>
      <c r="AEX51" s="7">
        <f t="shared" si="886"/>
        <v>0</v>
      </c>
      <c r="AEY51" s="7">
        <f t="shared" si="887"/>
        <v>0</v>
      </c>
      <c r="AEZ51" s="7">
        <f t="shared" si="888"/>
        <v>0</v>
      </c>
      <c r="AFA51" s="7">
        <f t="shared" si="889"/>
        <v>0</v>
      </c>
      <c r="AFB51" s="7">
        <f t="shared" si="890"/>
        <v>0</v>
      </c>
      <c r="AFC51" s="7">
        <f t="shared" si="891"/>
        <v>0</v>
      </c>
      <c r="AFD51" s="7">
        <f t="shared" si="892"/>
        <v>0</v>
      </c>
      <c r="AFE51" s="7">
        <f t="shared" si="893"/>
        <v>0</v>
      </c>
      <c r="AFF51" s="7">
        <f t="shared" si="894"/>
        <v>0</v>
      </c>
      <c r="AFG51" s="7">
        <f t="shared" si="895"/>
        <v>0</v>
      </c>
      <c r="AFH51" s="7">
        <f t="shared" si="896"/>
        <v>0</v>
      </c>
      <c r="AFI51" s="7">
        <f t="shared" si="897"/>
        <v>0</v>
      </c>
      <c r="AFJ51" s="7">
        <f t="shared" si="898"/>
        <v>0</v>
      </c>
      <c r="AFK51" s="7">
        <f t="shared" si="899"/>
        <v>0</v>
      </c>
      <c r="AFL51" s="7">
        <f t="shared" si="900"/>
        <v>0</v>
      </c>
      <c r="AFM51" s="7">
        <f t="shared" si="901"/>
        <v>0</v>
      </c>
      <c r="AFN51" s="7">
        <f t="shared" si="902"/>
        <v>0</v>
      </c>
      <c r="AFO51" s="7">
        <f t="shared" si="903"/>
        <v>0</v>
      </c>
      <c r="AFP51" s="7">
        <f t="shared" si="904"/>
        <v>0</v>
      </c>
      <c r="AFQ51" s="7">
        <f t="shared" si="905"/>
        <v>0</v>
      </c>
      <c r="AFR51" s="7">
        <f t="shared" si="906"/>
        <v>0</v>
      </c>
      <c r="AFS51" s="7">
        <f t="shared" si="907"/>
        <v>0</v>
      </c>
      <c r="AFT51" s="7">
        <f t="shared" si="908"/>
        <v>60</v>
      </c>
      <c r="AFU51" s="7">
        <f t="shared" si="909"/>
        <v>0</v>
      </c>
      <c r="AFV51" s="7">
        <f t="shared" si="910"/>
        <v>0</v>
      </c>
      <c r="AFW51" s="7">
        <f t="shared" si="911"/>
        <v>0</v>
      </c>
      <c r="AFX51" s="7">
        <f t="shared" si="912"/>
        <v>0</v>
      </c>
      <c r="AFY51" s="7">
        <f t="shared" si="913"/>
        <v>0</v>
      </c>
      <c r="AFZ51" s="7">
        <f t="shared" si="914"/>
        <v>60</v>
      </c>
      <c r="AGA51" s="7">
        <f t="shared" si="915"/>
        <v>0</v>
      </c>
      <c r="AGB51" s="7">
        <f t="shared" si="916"/>
        <v>0</v>
      </c>
      <c r="AGC51" s="7">
        <f t="shared" si="917"/>
        <v>0</v>
      </c>
      <c r="AGD51" s="7">
        <f t="shared" si="918"/>
        <v>0</v>
      </c>
      <c r="AGE51" s="7">
        <f t="shared" si="919"/>
        <v>0</v>
      </c>
      <c r="AGF51" s="7">
        <f t="shared" si="920"/>
        <v>0</v>
      </c>
      <c r="AGG51" s="7">
        <f t="shared" si="921"/>
        <v>0</v>
      </c>
      <c r="AGH51" s="7">
        <f t="shared" si="922"/>
        <v>0</v>
      </c>
      <c r="AGI51" s="7">
        <f t="shared" si="923"/>
        <v>0</v>
      </c>
      <c r="AGJ51" s="7">
        <f t="shared" si="924"/>
        <v>0</v>
      </c>
      <c r="AGK51" s="7">
        <f t="shared" si="925"/>
        <v>0</v>
      </c>
      <c r="AGL51" s="7">
        <f t="shared" si="926"/>
        <v>0</v>
      </c>
      <c r="AGM51" s="7">
        <f t="shared" si="927"/>
        <v>4</v>
      </c>
    </row>
    <row r="52" spans="1:871" ht="73.5" customHeight="1" x14ac:dyDescent="0.25">
      <c r="A52" s="6" t="s">
        <v>148</v>
      </c>
      <c r="B52" s="26" t="s">
        <v>117</v>
      </c>
      <c r="C52" s="25" t="s">
        <v>157</v>
      </c>
      <c r="D52" s="7">
        <f>SUM(E52:GR52)</f>
        <v>200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>
        <v>50</v>
      </c>
      <c r="Z52" s="27"/>
      <c r="AA52" s="27"/>
      <c r="AB52" s="27"/>
      <c r="AC52" s="27"/>
      <c r="AD52" s="27"/>
      <c r="AE52" s="27"/>
      <c r="AF52" s="27"/>
      <c r="AG52" s="27"/>
      <c r="AH52" s="27">
        <v>13</v>
      </c>
      <c r="AI52" s="27">
        <v>63</v>
      </c>
      <c r="AJ52" s="27"/>
      <c r="AK52" s="27">
        <v>23</v>
      </c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>
        <v>17</v>
      </c>
      <c r="BI52" s="27">
        <v>34</v>
      </c>
      <c r="BJ52" s="27"/>
      <c r="BK52" s="27"/>
      <c r="BL52" s="27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16"/>
      <c r="FS52" s="16"/>
      <c r="FT52" s="16"/>
      <c r="FU52" s="16"/>
      <c r="FV52" s="16"/>
      <c r="FW52" s="16"/>
      <c r="FX52" s="16"/>
      <c r="FY52" s="16"/>
      <c r="FZ52" s="16"/>
      <c r="GA52" s="16"/>
      <c r="GB52" s="16"/>
      <c r="GC52" s="16"/>
      <c r="GD52" s="16"/>
      <c r="GE52" s="16"/>
      <c r="GF52" s="16"/>
      <c r="GG52" s="16"/>
      <c r="GH52" s="16"/>
      <c r="GI52" s="16"/>
      <c r="GJ52" s="16"/>
      <c r="GK52" s="16"/>
      <c r="GL52" s="16"/>
      <c r="GM52" s="16"/>
      <c r="GN52" s="16"/>
      <c r="GO52" s="16"/>
      <c r="GP52" s="16"/>
      <c r="GQ52" s="16"/>
      <c r="GR52" s="16"/>
      <c r="GS52" s="7">
        <f t="shared" si="702"/>
        <v>48</v>
      </c>
      <c r="GT52" s="16"/>
      <c r="GU52" s="16"/>
      <c r="GV52" s="16"/>
      <c r="GW52" s="16"/>
      <c r="GX52" s="16"/>
      <c r="GY52" s="16"/>
      <c r="GZ52" s="16"/>
      <c r="HA52" s="16"/>
      <c r="HB52" s="16"/>
      <c r="HC52" s="16"/>
      <c r="HD52" s="16">
        <v>24</v>
      </c>
      <c r="HE52" s="16"/>
      <c r="HF52" s="16"/>
      <c r="HG52" s="16">
        <v>24</v>
      </c>
      <c r="HH52" s="16"/>
      <c r="HI52" s="16"/>
      <c r="HJ52" s="16"/>
      <c r="HK52" s="16">
        <v>0</v>
      </c>
      <c r="HL52" s="16">
        <v>23</v>
      </c>
      <c r="HM52" s="7">
        <f t="shared" si="703"/>
        <v>200</v>
      </c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>
        <v>50</v>
      </c>
      <c r="II52" s="27"/>
      <c r="IJ52" s="27"/>
      <c r="IK52" s="27"/>
      <c r="IL52" s="27"/>
      <c r="IM52" s="27"/>
      <c r="IN52" s="27"/>
      <c r="IO52" s="27"/>
      <c r="IP52" s="27"/>
      <c r="IQ52" s="27">
        <v>13</v>
      </c>
      <c r="IR52" s="27">
        <v>63</v>
      </c>
      <c r="IS52" s="27"/>
      <c r="IT52" s="27">
        <v>23</v>
      </c>
      <c r="IU52" s="27"/>
      <c r="IV52" s="27"/>
      <c r="IW52" s="27"/>
      <c r="IX52" s="27"/>
      <c r="IY52" s="27"/>
      <c r="IZ52" s="27"/>
      <c r="JA52" s="27"/>
      <c r="JB52" s="27"/>
      <c r="JC52" s="27"/>
      <c r="JD52" s="27"/>
      <c r="JE52" s="27"/>
      <c r="JF52" s="27"/>
      <c r="JG52" s="27"/>
      <c r="JH52" s="27"/>
      <c r="JI52" s="27"/>
      <c r="JJ52" s="27"/>
      <c r="JK52" s="27"/>
      <c r="JL52" s="27"/>
      <c r="JM52" s="27"/>
      <c r="JN52" s="27"/>
      <c r="JO52" s="27"/>
      <c r="JP52" s="27"/>
      <c r="JQ52" s="27">
        <v>17</v>
      </c>
      <c r="JR52" s="27">
        <v>34</v>
      </c>
      <c r="JS52" s="27"/>
      <c r="JT52" s="27"/>
      <c r="JU52" s="27"/>
      <c r="JV52" s="16"/>
      <c r="JW52" s="16"/>
      <c r="JX52" s="16"/>
      <c r="JY52" s="16"/>
      <c r="JZ52" s="16"/>
      <c r="KA52" s="16"/>
      <c r="KB52" s="16"/>
      <c r="KC52" s="16"/>
      <c r="KD52" s="16"/>
      <c r="KE52" s="16"/>
      <c r="KF52" s="16"/>
      <c r="KG52" s="16"/>
      <c r="KH52" s="16"/>
      <c r="KI52" s="16"/>
      <c r="KJ52" s="16"/>
      <c r="KK52" s="16"/>
      <c r="KL52" s="16"/>
      <c r="KM52" s="16"/>
      <c r="KN52" s="16"/>
      <c r="KO52" s="16"/>
      <c r="KP52" s="16"/>
      <c r="KQ52" s="16"/>
      <c r="KR52" s="16"/>
      <c r="KS52" s="16"/>
      <c r="KT52" s="16"/>
      <c r="KU52" s="16"/>
      <c r="KV52" s="16"/>
      <c r="KW52" s="16"/>
      <c r="KX52" s="16"/>
      <c r="KY52" s="16"/>
      <c r="KZ52" s="16"/>
      <c r="LA52" s="16"/>
      <c r="LB52" s="16"/>
      <c r="LC52" s="16"/>
      <c r="LD52" s="16"/>
      <c r="LE52" s="16"/>
      <c r="LF52" s="16"/>
      <c r="LG52" s="16"/>
      <c r="LH52" s="16"/>
      <c r="LI52" s="16"/>
      <c r="LJ52" s="16"/>
      <c r="LK52" s="16"/>
      <c r="LL52" s="16"/>
      <c r="LM52" s="16"/>
      <c r="LN52" s="16"/>
      <c r="LO52" s="16"/>
      <c r="LP52" s="16"/>
      <c r="LQ52" s="16"/>
      <c r="LR52" s="16"/>
      <c r="LS52" s="16"/>
      <c r="LT52" s="16"/>
      <c r="LU52" s="16"/>
      <c r="LV52" s="16"/>
      <c r="LW52" s="16"/>
      <c r="LX52" s="16"/>
      <c r="LY52" s="16"/>
      <c r="LZ52" s="16"/>
      <c r="MA52" s="16"/>
      <c r="MB52" s="16"/>
      <c r="MC52" s="16"/>
      <c r="MD52" s="16"/>
      <c r="ME52" s="16"/>
      <c r="MF52" s="16"/>
      <c r="MG52" s="16"/>
      <c r="MH52" s="16"/>
      <c r="MI52" s="16"/>
      <c r="MJ52" s="16"/>
      <c r="MK52" s="16"/>
      <c r="ML52" s="16"/>
      <c r="MM52" s="16"/>
      <c r="MN52" s="16"/>
      <c r="MO52" s="16"/>
      <c r="MP52" s="16"/>
      <c r="MQ52" s="16"/>
      <c r="MR52" s="16"/>
      <c r="MS52" s="16"/>
      <c r="MT52" s="16"/>
      <c r="MU52" s="16"/>
      <c r="MV52" s="16"/>
      <c r="MW52" s="16"/>
      <c r="MX52" s="16"/>
      <c r="MY52" s="16"/>
      <c r="MZ52" s="16"/>
      <c r="NA52" s="16"/>
      <c r="NB52" s="16"/>
      <c r="NC52" s="16"/>
      <c r="ND52" s="16"/>
      <c r="NE52" s="16"/>
      <c r="NF52" s="16"/>
      <c r="NG52" s="16"/>
      <c r="NH52" s="16"/>
      <c r="NI52" s="16"/>
      <c r="NJ52" s="16"/>
      <c r="NK52" s="16"/>
      <c r="NL52" s="16"/>
      <c r="NM52" s="16"/>
      <c r="NN52" s="16"/>
      <c r="NO52" s="16"/>
      <c r="NP52" s="16"/>
      <c r="NQ52" s="16"/>
      <c r="NR52" s="16"/>
      <c r="NS52" s="16"/>
      <c r="NT52" s="16"/>
      <c r="NU52" s="16"/>
      <c r="NV52" s="16"/>
      <c r="NW52" s="16"/>
      <c r="NX52" s="16"/>
      <c r="NY52" s="16"/>
      <c r="NZ52" s="16"/>
      <c r="OA52" s="16"/>
      <c r="OB52" s="16"/>
      <c r="OC52" s="16"/>
      <c r="OD52" s="16"/>
      <c r="OE52" s="16"/>
      <c r="OF52" s="16"/>
      <c r="OG52" s="16"/>
      <c r="OH52" s="16"/>
      <c r="OI52" s="16"/>
      <c r="OJ52" s="16"/>
      <c r="OK52" s="16"/>
      <c r="OL52" s="16"/>
      <c r="OM52" s="16"/>
      <c r="ON52" s="16"/>
      <c r="OO52" s="16"/>
      <c r="OP52" s="16"/>
      <c r="OQ52" s="16"/>
      <c r="OR52" s="16"/>
      <c r="OS52" s="16"/>
      <c r="OT52" s="16"/>
      <c r="OU52" s="16"/>
      <c r="OV52" s="16"/>
      <c r="OW52" s="16"/>
      <c r="OX52" s="16"/>
      <c r="OY52" s="16"/>
      <c r="OZ52" s="16"/>
      <c r="PA52" s="16"/>
      <c r="PB52" s="7">
        <f t="shared" si="704"/>
        <v>48</v>
      </c>
      <c r="PC52" s="16"/>
      <c r="PD52" s="16"/>
      <c r="PE52" s="16"/>
      <c r="PF52" s="16"/>
      <c r="PG52" s="16"/>
      <c r="PH52" s="16"/>
      <c r="PI52" s="16"/>
      <c r="PJ52" s="16"/>
      <c r="PK52" s="16"/>
      <c r="PL52" s="16"/>
      <c r="PM52" s="16">
        <v>24</v>
      </c>
      <c r="PN52" s="16"/>
      <c r="PO52" s="16"/>
      <c r="PP52" s="16">
        <v>24</v>
      </c>
      <c r="PQ52" s="16"/>
      <c r="PR52" s="16"/>
      <c r="PS52" s="16"/>
      <c r="PT52" s="16">
        <v>0</v>
      </c>
      <c r="PU52" s="16">
        <v>23</v>
      </c>
      <c r="PV52" s="7">
        <f t="shared" si="705"/>
        <v>200</v>
      </c>
      <c r="PW52" s="27"/>
      <c r="PX52" s="27"/>
      <c r="PY52" s="27"/>
      <c r="PZ52" s="27"/>
      <c r="QA52" s="27"/>
      <c r="QB52" s="27"/>
      <c r="QC52" s="27"/>
      <c r="QD52" s="27"/>
      <c r="QE52" s="27"/>
      <c r="QF52" s="27"/>
      <c r="QG52" s="27"/>
      <c r="QH52" s="27"/>
      <c r="QI52" s="27"/>
      <c r="QJ52" s="27"/>
      <c r="QK52" s="27"/>
      <c r="QL52" s="27"/>
      <c r="QM52" s="27"/>
      <c r="QN52" s="27"/>
      <c r="QO52" s="27"/>
      <c r="QP52" s="27"/>
      <c r="QQ52" s="27">
        <v>50</v>
      </c>
      <c r="QR52" s="27"/>
      <c r="QS52" s="27"/>
      <c r="QT52" s="27"/>
      <c r="QU52" s="27"/>
      <c r="QV52" s="27"/>
      <c r="QW52" s="27"/>
      <c r="QX52" s="27"/>
      <c r="QY52" s="27"/>
      <c r="QZ52" s="27">
        <v>13</v>
      </c>
      <c r="RA52" s="27">
        <v>63</v>
      </c>
      <c r="RB52" s="27"/>
      <c r="RC52" s="27">
        <v>23</v>
      </c>
      <c r="RD52" s="27"/>
      <c r="RE52" s="27"/>
      <c r="RF52" s="27"/>
      <c r="RG52" s="27"/>
      <c r="RH52" s="27"/>
      <c r="RI52" s="27"/>
      <c r="RJ52" s="27"/>
      <c r="RK52" s="27"/>
      <c r="RL52" s="27"/>
      <c r="RM52" s="27"/>
      <c r="RN52" s="27"/>
      <c r="RO52" s="27"/>
      <c r="RP52" s="27"/>
      <c r="RQ52" s="27"/>
      <c r="RR52" s="27"/>
      <c r="RS52" s="27"/>
      <c r="RT52" s="27"/>
      <c r="RU52" s="27"/>
      <c r="RV52" s="27"/>
      <c r="RW52" s="27"/>
      <c r="RX52" s="27"/>
      <c r="RY52" s="27"/>
      <c r="RZ52" s="27">
        <v>17</v>
      </c>
      <c r="SA52" s="27">
        <v>34</v>
      </c>
      <c r="SB52" s="27"/>
      <c r="SC52" s="27"/>
      <c r="SD52" s="27"/>
      <c r="SE52" s="16"/>
      <c r="SF52" s="16"/>
      <c r="SG52" s="16"/>
      <c r="SH52" s="16"/>
      <c r="SI52" s="16"/>
      <c r="SJ52" s="16"/>
      <c r="SK52" s="16"/>
      <c r="SL52" s="16"/>
      <c r="SM52" s="16"/>
      <c r="SN52" s="16"/>
      <c r="SO52" s="16"/>
      <c r="SP52" s="16"/>
      <c r="SQ52" s="16"/>
      <c r="SR52" s="16"/>
      <c r="SS52" s="16"/>
      <c r="ST52" s="16"/>
      <c r="SU52" s="16"/>
      <c r="SV52" s="16"/>
      <c r="SW52" s="16"/>
      <c r="SX52" s="16"/>
      <c r="SY52" s="16"/>
      <c r="SZ52" s="16"/>
      <c r="TA52" s="16"/>
      <c r="TB52" s="16"/>
      <c r="TC52" s="16"/>
      <c r="TD52" s="16"/>
      <c r="TE52" s="16"/>
      <c r="TF52" s="16"/>
      <c r="TG52" s="16"/>
      <c r="TH52" s="16"/>
      <c r="TI52" s="16"/>
      <c r="TJ52" s="16"/>
      <c r="TK52" s="16"/>
      <c r="TL52" s="16"/>
      <c r="TM52" s="16"/>
      <c r="TN52" s="16"/>
      <c r="TO52" s="16"/>
      <c r="TP52" s="16"/>
      <c r="TQ52" s="16"/>
      <c r="TR52" s="16"/>
      <c r="TS52" s="16"/>
      <c r="TT52" s="16"/>
      <c r="TU52" s="16"/>
      <c r="TV52" s="16"/>
      <c r="TW52" s="16"/>
      <c r="TX52" s="16"/>
      <c r="TY52" s="16"/>
      <c r="TZ52" s="16"/>
      <c r="UA52" s="16"/>
      <c r="UB52" s="16"/>
      <c r="UC52" s="16"/>
      <c r="UD52" s="16"/>
      <c r="UE52" s="16"/>
      <c r="UF52" s="16"/>
      <c r="UG52" s="16"/>
      <c r="UH52" s="16"/>
      <c r="UI52" s="16"/>
      <c r="UJ52" s="16"/>
      <c r="UK52" s="16"/>
      <c r="UL52" s="16"/>
      <c r="UM52" s="16"/>
      <c r="UN52" s="16"/>
      <c r="UO52" s="16"/>
      <c r="UP52" s="16"/>
      <c r="UQ52" s="16"/>
      <c r="UR52" s="16"/>
      <c r="US52" s="16"/>
      <c r="UT52" s="16"/>
      <c r="UU52" s="16"/>
      <c r="UV52" s="16"/>
      <c r="UW52" s="16"/>
      <c r="UX52" s="16"/>
      <c r="UY52" s="16"/>
      <c r="UZ52" s="16"/>
      <c r="VA52" s="16"/>
      <c r="VB52" s="16"/>
      <c r="VC52" s="16"/>
      <c r="VD52" s="16"/>
      <c r="VE52" s="16"/>
      <c r="VF52" s="16"/>
      <c r="VG52" s="16"/>
      <c r="VH52" s="16"/>
      <c r="VI52" s="16"/>
      <c r="VJ52" s="16"/>
      <c r="VK52" s="16"/>
      <c r="VL52" s="16"/>
      <c r="VM52" s="16"/>
      <c r="VN52" s="16"/>
      <c r="VO52" s="16"/>
      <c r="VP52" s="16"/>
      <c r="VQ52" s="16"/>
      <c r="VR52" s="16"/>
      <c r="VS52" s="16"/>
      <c r="VT52" s="16"/>
      <c r="VU52" s="16"/>
      <c r="VV52" s="16"/>
      <c r="VW52" s="16"/>
      <c r="VX52" s="16"/>
      <c r="VY52" s="16"/>
      <c r="VZ52" s="16"/>
      <c r="WA52" s="16"/>
      <c r="WB52" s="16"/>
      <c r="WC52" s="16"/>
      <c r="WD52" s="16"/>
      <c r="WE52" s="16"/>
      <c r="WF52" s="16"/>
      <c r="WG52" s="16"/>
      <c r="WH52" s="16"/>
      <c r="WI52" s="16"/>
      <c r="WJ52" s="16"/>
      <c r="WK52" s="16"/>
      <c r="WL52" s="16"/>
      <c r="WM52" s="16"/>
      <c r="WN52" s="16"/>
      <c r="WO52" s="16"/>
      <c r="WP52" s="16"/>
      <c r="WQ52" s="16"/>
      <c r="WR52" s="16"/>
      <c r="WS52" s="16"/>
      <c r="WT52" s="16"/>
      <c r="WU52" s="16"/>
      <c r="WV52" s="16"/>
      <c r="WW52" s="16"/>
      <c r="WX52" s="16"/>
      <c r="WY52" s="16"/>
      <c r="WZ52" s="16"/>
      <c r="XA52" s="16"/>
      <c r="XB52" s="16"/>
      <c r="XC52" s="16"/>
      <c r="XD52" s="16"/>
      <c r="XE52" s="16"/>
      <c r="XF52" s="16"/>
      <c r="XG52" s="16"/>
      <c r="XH52" s="16"/>
      <c r="XI52" s="16"/>
      <c r="XJ52" s="16"/>
      <c r="XK52" s="7">
        <f t="shared" si="706"/>
        <v>48</v>
      </c>
      <c r="XL52" s="16"/>
      <c r="XM52" s="16"/>
      <c r="XN52" s="16"/>
      <c r="XO52" s="16"/>
      <c r="XP52" s="16"/>
      <c r="XQ52" s="16"/>
      <c r="XR52" s="16"/>
      <c r="XS52" s="16"/>
      <c r="XT52" s="16"/>
      <c r="XU52" s="16"/>
      <c r="XV52" s="16">
        <v>24</v>
      </c>
      <c r="XW52" s="16"/>
      <c r="XX52" s="16"/>
      <c r="XY52" s="16">
        <v>24</v>
      </c>
      <c r="XZ52" s="16"/>
      <c r="YA52" s="16"/>
      <c r="YB52" s="16"/>
      <c r="YC52" s="16">
        <v>0</v>
      </c>
      <c r="YD52" s="16">
        <v>23</v>
      </c>
      <c r="YE52" s="7">
        <f t="shared" si="711"/>
        <v>200</v>
      </c>
      <c r="YF52" s="7">
        <f t="shared" si="712"/>
        <v>0</v>
      </c>
      <c r="YG52" s="7">
        <f t="shared" si="713"/>
        <v>0</v>
      </c>
      <c r="YH52" s="7">
        <f t="shared" si="714"/>
        <v>0</v>
      </c>
      <c r="YI52" s="7">
        <f t="shared" si="715"/>
        <v>0</v>
      </c>
      <c r="YJ52" s="7">
        <f t="shared" si="716"/>
        <v>0</v>
      </c>
      <c r="YK52" s="7">
        <f t="shared" si="717"/>
        <v>0</v>
      </c>
      <c r="YL52" s="7">
        <f t="shared" si="718"/>
        <v>0</v>
      </c>
      <c r="YM52" s="7">
        <f t="shared" si="719"/>
        <v>0</v>
      </c>
      <c r="YN52" s="7">
        <f t="shared" si="720"/>
        <v>0</v>
      </c>
      <c r="YO52" s="7">
        <f t="shared" si="721"/>
        <v>0</v>
      </c>
      <c r="YP52" s="7">
        <f t="shared" si="722"/>
        <v>0</v>
      </c>
      <c r="YQ52" s="7">
        <f t="shared" si="723"/>
        <v>0</v>
      </c>
      <c r="YR52" s="7">
        <f t="shared" si="724"/>
        <v>0</v>
      </c>
      <c r="YS52" s="7">
        <f t="shared" si="725"/>
        <v>0</v>
      </c>
      <c r="YT52" s="7">
        <f t="shared" si="726"/>
        <v>0</v>
      </c>
      <c r="YU52" s="7">
        <f t="shared" si="727"/>
        <v>0</v>
      </c>
      <c r="YV52" s="7">
        <f t="shared" si="728"/>
        <v>0</v>
      </c>
      <c r="YW52" s="7">
        <f t="shared" si="729"/>
        <v>0</v>
      </c>
      <c r="YX52" s="7">
        <f t="shared" si="730"/>
        <v>0</v>
      </c>
      <c r="YY52" s="7">
        <f t="shared" si="731"/>
        <v>0</v>
      </c>
      <c r="YZ52" s="7">
        <f t="shared" si="732"/>
        <v>50</v>
      </c>
      <c r="ZA52" s="7">
        <f t="shared" si="733"/>
        <v>0</v>
      </c>
      <c r="ZB52" s="7">
        <f t="shared" si="734"/>
        <v>0</v>
      </c>
      <c r="ZC52" s="7">
        <f t="shared" si="735"/>
        <v>0</v>
      </c>
      <c r="ZD52" s="7">
        <f t="shared" si="736"/>
        <v>0</v>
      </c>
      <c r="ZE52" s="7">
        <f t="shared" si="737"/>
        <v>0</v>
      </c>
      <c r="ZF52" s="7">
        <f t="shared" si="738"/>
        <v>0</v>
      </c>
      <c r="ZG52" s="7">
        <f t="shared" si="739"/>
        <v>0</v>
      </c>
      <c r="ZH52" s="7">
        <f t="shared" si="740"/>
        <v>0</v>
      </c>
      <c r="ZI52" s="7">
        <f t="shared" si="741"/>
        <v>13</v>
      </c>
      <c r="ZJ52" s="7">
        <f t="shared" si="742"/>
        <v>63</v>
      </c>
      <c r="ZK52" s="7">
        <f t="shared" si="743"/>
        <v>0</v>
      </c>
      <c r="ZL52" s="7">
        <f t="shared" si="744"/>
        <v>23</v>
      </c>
      <c r="ZM52" s="7">
        <f t="shared" si="745"/>
        <v>0</v>
      </c>
      <c r="ZN52" s="7">
        <f t="shared" si="746"/>
        <v>0</v>
      </c>
      <c r="ZO52" s="7">
        <f t="shared" si="747"/>
        <v>0</v>
      </c>
      <c r="ZP52" s="7">
        <f t="shared" si="748"/>
        <v>0</v>
      </c>
      <c r="ZQ52" s="7">
        <f t="shared" si="749"/>
        <v>0</v>
      </c>
      <c r="ZR52" s="7">
        <f t="shared" si="750"/>
        <v>0</v>
      </c>
      <c r="ZS52" s="7">
        <f t="shared" si="751"/>
        <v>0</v>
      </c>
      <c r="ZT52" s="7">
        <f t="shared" si="752"/>
        <v>0</v>
      </c>
      <c r="ZU52" s="7">
        <f t="shared" si="753"/>
        <v>0</v>
      </c>
      <c r="ZV52" s="7">
        <f t="shared" si="754"/>
        <v>0</v>
      </c>
      <c r="ZW52" s="7">
        <f t="shared" si="755"/>
        <v>0</v>
      </c>
      <c r="ZX52" s="7">
        <f t="shared" si="756"/>
        <v>0</v>
      </c>
      <c r="ZY52" s="7">
        <f t="shared" si="757"/>
        <v>0</v>
      </c>
      <c r="ZZ52" s="7">
        <f t="shared" si="758"/>
        <v>0</v>
      </c>
      <c r="AAA52" s="7">
        <f t="shared" si="759"/>
        <v>0</v>
      </c>
      <c r="AAB52" s="7">
        <f t="shared" si="760"/>
        <v>0</v>
      </c>
      <c r="AAC52" s="7">
        <f t="shared" si="761"/>
        <v>0</v>
      </c>
      <c r="AAD52" s="7">
        <f t="shared" si="762"/>
        <v>0</v>
      </c>
      <c r="AAE52" s="7">
        <f t="shared" si="763"/>
        <v>0</v>
      </c>
      <c r="AAF52" s="7">
        <f t="shared" si="764"/>
        <v>0</v>
      </c>
      <c r="AAG52" s="7">
        <f t="shared" si="765"/>
        <v>0</v>
      </c>
      <c r="AAH52" s="7">
        <f t="shared" si="766"/>
        <v>0</v>
      </c>
      <c r="AAI52" s="7">
        <f t="shared" si="767"/>
        <v>17</v>
      </c>
      <c r="AAJ52" s="7">
        <f t="shared" si="768"/>
        <v>34</v>
      </c>
      <c r="AAK52" s="7">
        <f t="shared" si="769"/>
        <v>0</v>
      </c>
      <c r="AAL52" s="7">
        <f t="shared" si="770"/>
        <v>0</v>
      </c>
      <c r="AAM52" s="7">
        <f t="shared" si="771"/>
        <v>0</v>
      </c>
      <c r="AAN52" s="7">
        <f t="shared" si="772"/>
        <v>0</v>
      </c>
      <c r="AAO52" s="7">
        <f t="shared" si="773"/>
        <v>0</v>
      </c>
      <c r="AAP52" s="7">
        <f t="shared" si="774"/>
        <v>0</v>
      </c>
      <c r="AAQ52" s="7">
        <f t="shared" si="775"/>
        <v>0</v>
      </c>
      <c r="AAR52" s="7">
        <f t="shared" si="776"/>
        <v>0</v>
      </c>
      <c r="AAS52" s="7">
        <f t="shared" si="777"/>
        <v>0</v>
      </c>
      <c r="AAT52" s="7">
        <f t="shared" si="778"/>
        <v>0</v>
      </c>
      <c r="AAU52" s="7">
        <f t="shared" si="779"/>
        <v>0</v>
      </c>
      <c r="AAV52" s="7">
        <f t="shared" si="780"/>
        <v>0</v>
      </c>
      <c r="AAW52" s="7">
        <f t="shared" si="781"/>
        <v>0</v>
      </c>
      <c r="AAX52" s="7">
        <f t="shared" si="782"/>
        <v>0</v>
      </c>
      <c r="AAY52" s="7">
        <f t="shared" si="783"/>
        <v>0</v>
      </c>
      <c r="AAZ52" s="7">
        <f t="shared" si="784"/>
        <v>0</v>
      </c>
      <c r="ABA52" s="7">
        <f t="shared" si="785"/>
        <v>0</v>
      </c>
      <c r="ABB52" s="7">
        <f t="shared" si="786"/>
        <v>0</v>
      </c>
      <c r="ABC52" s="7">
        <f t="shared" si="787"/>
        <v>0</v>
      </c>
      <c r="ABD52" s="7">
        <f t="shared" si="788"/>
        <v>0</v>
      </c>
      <c r="ABE52" s="7">
        <f t="shared" si="789"/>
        <v>0</v>
      </c>
      <c r="ABF52" s="7">
        <f t="shared" si="790"/>
        <v>0</v>
      </c>
      <c r="ABG52" s="7">
        <f t="shared" si="791"/>
        <v>0</v>
      </c>
      <c r="ABH52" s="7">
        <f t="shared" si="792"/>
        <v>0</v>
      </c>
      <c r="ABI52" s="7">
        <f t="shared" si="793"/>
        <v>0</v>
      </c>
      <c r="ABJ52" s="7">
        <f t="shared" si="794"/>
        <v>0</v>
      </c>
      <c r="ABK52" s="7">
        <f t="shared" si="795"/>
        <v>0</v>
      </c>
      <c r="ABL52" s="7">
        <f t="shared" si="796"/>
        <v>0</v>
      </c>
      <c r="ABM52" s="7">
        <f t="shared" si="797"/>
        <v>0</v>
      </c>
      <c r="ABN52" s="7">
        <f t="shared" si="798"/>
        <v>0</v>
      </c>
      <c r="ABO52" s="7">
        <f t="shared" si="799"/>
        <v>0</v>
      </c>
      <c r="ABP52" s="7">
        <f t="shared" si="800"/>
        <v>0</v>
      </c>
      <c r="ABQ52" s="7">
        <f t="shared" si="801"/>
        <v>0</v>
      </c>
      <c r="ABR52" s="7">
        <f t="shared" si="802"/>
        <v>0</v>
      </c>
      <c r="ABS52" s="7">
        <f t="shared" si="803"/>
        <v>0</v>
      </c>
      <c r="ABT52" s="7">
        <f t="shared" si="804"/>
        <v>0</v>
      </c>
      <c r="ABU52" s="7">
        <f t="shared" si="805"/>
        <v>0</v>
      </c>
      <c r="ABV52" s="7">
        <f t="shared" si="806"/>
        <v>0</v>
      </c>
      <c r="ABW52" s="7">
        <f t="shared" si="807"/>
        <v>0</v>
      </c>
      <c r="ABX52" s="7">
        <f t="shared" si="808"/>
        <v>0</v>
      </c>
      <c r="ABY52" s="7">
        <f t="shared" si="809"/>
        <v>0</v>
      </c>
      <c r="ABZ52" s="7">
        <f t="shared" si="810"/>
        <v>0</v>
      </c>
      <c r="ACA52" s="7">
        <f t="shared" si="811"/>
        <v>0</v>
      </c>
      <c r="ACB52" s="7">
        <f t="shared" si="812"/>
        <v>0</v>
      </c>
      <c r="ACC52" s="7">
        <f t="shared" si="813"/>
        <v>0</v>
      </c>
      <c r="ACD52" s="7">
        <f t="shared" si="814"/>
        <v>0</v>
      </c>
      <c r="ACE52" s="7">
        <f t="shared" si="815"/>
        <v>0</v>
      </c>
      <c r="ACF52" s="7">
        <f t="shared" si="816"/>
        <v>0</v>
      </c>
      <c r="ACG52" s="7">
        <f t="shared" si="817"/>
        <v>0</v>
      </c>
      <c r="ACH52" s="7">
        <f t="shared" si="818"/>
        <v>0</v>
      </c>
      <c r="ACI52" s="7">
        <f t="shared" si="819"/>
        <v>0</v>
      </c>
      <c r="ACJ52" s="7">
        <f t="shared" si="820"/>
        <v>0</v>
      </c>
      <c r="ACK52" s="7">
        <f t="shared" si="821"/>
        <v>0</v>
      </c>
      <c r="ACL52" s="7">
        <f t="shared" si="822"/>
        <v>0</v>
      </c>
      <c r="ACM52" s="7">
        <f t="shared" si="823"/>
        <v>0</v>
      </c>
      <c r="ACN52" s="7">
        <f t="shared" si="824"/>
        <v>0</v>
      </c>
      <c r="ACO52" s="7">
        <f t="shared" si="825"/>
        <v>0</v>
      </c>
      <c r="ACP52" s="7">
        <f t="shared" si="826"/>
        <v>0</v>
      </c>
      <c r="ACQ52" s="7">
        <f t="shared" si="827"/>
        <v>0</v>
      </c>
      <c r="ACR52" s="7">
        <f t="shared" si="828"/>
        <v>0</v>
      </c>
      <c r="ACS52" s="7">
        <f t="shared" si="829"/>
        <v>0</v>
      </c>
      <c r="ACT52" s="7">
        <f t="shared" si="830"/>
        <v>0</v>
      </c>
      <c r="ACU52" s="7">
        <f t="shared" si="831"/>
        <v>0</v>
      </c>
      <c r="ACV52" s="7">
        <f t="shared" si="832"/>
        <v>0</v>
      </c>
      <c r="ACW52" s="7">
        <f t="shared" si="833"/>
        <v>0</v>
      </c>
      <c r="ACX52" s="7">
        <f t="shared" si="834"/>
        <v>0</v>
      </c>
      <c r="ACY52" s="7">
        <f t="shared" si="835"/>
        <v>0</v>
      </c>
      <c r="ACZ52" s="7">
        <f t="shared" si="836"/>
        <v>0</v>
      </c>
      <c r="ADA52" s="7">
        <f t="shared" si="837"/>
        <v>0</v>
      </c>
      <c r="ADB52" s="7">
        <f t="shared" si="838"/>
        <v>0</v>
      </c>
      <c r="ADC52" s="7">
        <f t="shared" si="839"/>
        <v>0</v>
      </c>
      <c r="ADD52" s="7">
        <f t="shared" si="840"/>
        <v>0</v>
      </c>
      <c r="ADE52" s="7">
        <f t="shared" si="841"/>
        <v>0</v>
      </c>
      <c r="ADF52" s="7">
        <f t="shared" si="842"/>
        <v>0</v>
      </c>
      <c r="ADG52" s="7">
        <f t="shared" si="843"/>
        <v>0</v>
      </c>
      <c r="ADH52" s="7">
        <f t="shared" si="844"/>
        <v>0</v>
      </c>
      <c r="ADI52" s="7">
        <f t="shared" si="845"/>
        <v>0</v>
      </c>
      <c r="ADJ52" s="7">
        <f t="shared" si="846"/>
        <v>0</v>
      </c>
      <c r="ADK52" s="7">
        <f t="shared" si="847"/>
        <v>0</v>
      </c>
      <c r="ADL52" s="7">
        <f t="shared" si="848"/>
        <v>0</v>
      </c>
      <c r="ADM52" s="7">
        <f t="shared" si="849"/>
        <v>0</v>
      </c>
      <c r="ADN52" s="7">
        <f t="shared" si="850"/>
        <v>0</v>
      </c>
      <c r="ADO52" s="7">
        <f t="shared" si="851"/>
        <v>0</v>
      </c>
      <c r="ADP52" s="7">
        <f t="shared" si="852"/>
        <v>0</v>
      </c>
      <c r="ADQ52" s="7">
        <f t="shared" si="853"/>
        <v>0</v>
      </c>
      <c r="ADR52" s="7">
        <f t="shared" si="854"/>
        <v>0</v>
      </c>
      <c r="ADS52" s="7">
        <f t="shared" si="855"/>
        <v>0</v>
      </c>
      <c r="ADT52" s="7">
        <f t="shared" si="856"/>
        <v>0</v>
      </c>
      <c r="ADU52" s="7">
        <f t="shared" si="857"/>
        <v>0</v>
      </c>
      <c r="ADV52" s="7">
        <f t="shared" si="858"/>
        <v>0</v>
      </c>
      <c r="ADW52" s="7">
        <f t="shared" si="859"/>
        <v>0</v>
      </c>
      <c r="ADX52" s="7">
        <f t="shared" si="860"/>
        <v>0</v>
      </c>
      <c r="ADY52" s="7">
        <f t="shared" si="861"/>
        <v>0</v>
      </c>
      <c r="ADZ52" s="7">
        <f t="shared" si="862"/>
        <v>0</v>
      </c>
      <c r="AEA52" s="7">
        <f t="shared" si="863"/>
        <v>0</v>
      </c>
      <c r="AEB52" s="7">
        <f t="shared" si="864"/>
        <v>0</v>
      </c>
      <c r="AEC52" s="7">
        <f t="shared" si="865"/>
        <v>0</v>
      </c>
      <c r="AED52" s="7">
        <f t="shared" si="866"/>
        <v>0</v>
      </c>
      <c r="AEE52" s="7">
        <f t="shared" si="867"/>
        <v>0</v>
      </c>
      <c r="AEF52" s="7">
        <f t="shared" si="868"/>
        <v>0</v>
      </c>
      <c r="AEG52" s="7">
        <f t="shared" si="869"/>
        <v>0</v>
      </c>
      <c r="AEH52" s="7">
        <f t="shared" si="870"/>
        <v>0</v>
      </c>
      <c r="AEI52" s="7">
        <f t="shared" si="871"/>
        <v>0</v>
      </c>
      <c r="AEJ52" s="7">
        <f t="shared" si="872"/>
        <v>0</v>
      </c>
      <c r="AEK52" s="7">
        <f t="shared" si="873"/>
        <v>0</v>
      </c>
      <c r="AEL52" s="7">
        <f t="shared" si="874"/>
        <v>0</v>
      </c>
      <c r="AEM52" s="7">
        <f t="shared" si="875"/>
        <v>0</v>
      </c>
      <c r="AEN52" s="7">
        <f t="shared" si="876"/>
        <v>0</v>
      </c>
      <c r="AEO52" s="7">
        <f t="shared" si="877"/>
        <v>0</v>
      </c>
      <c r="AEP52" s="7">
        <f t="shared" si="878"/>
        <v>0</v>
      </c>
      <c r="AEQ52" s="7">
        <f t="shared" si="879"/>
        <v>0</v>
      </c>
      <c r="AER52" s="7">
        <f t="shared" si="880"/>
        <v>0</v>
      </c>
      <c r="AES52" s="7">
        <f t="shared" si="881"/>
        <v>0</v>
      </c>
      <c r="AET52" s="7">
        <f t="shared" si="882"/>
        <v>0</v>
      </c>
      <c r="AEU52" s="7">
        <f t="shared" si="883"/>
        <v>0</v>
      </c>
      <c r="AEV52" s="7">
        <f t="shared" si="884"/>
        <v>0</v>
      </c>
      <c r="AEW52" s="7">
        <f t="shared" si="885"/>
        <v>0</v>
      </c>
      <c r="AEX52" s="7">
        <f t="shared" si="886"/>
        <v>0</v>
      </c>
      <c r="AEY52" s="7">
        <f t="shared" si="887"/>
        <v>0</v>
      </c>
      <c r="AEZ52" s="7">
        <f t="shared" si="888"/>
        <v>0</v>
      </c>
      <c r="AFA52" s="7">
        <f t="shared" si="889"/>
        <v>0</v>
      </c>
      <c r="AFB52" s="7">
        <f t="shared" si="890"/>
        <v>0</v>
      </c>
      <c r="AFC52" s="7">
        <f t="shared" si="891"/>
        <v>0</v>
      </c>
      <c r="AFD52" s="7">
        <f t="shared" si="892"/>
        <v>0</v>
      </c>
      <c r="AFE52" s="7">
        <f t="shared" si="893"/>
        <v>0</v>
      </c>
      <c r="AFF52" s="7">
        <f t="shared" si="894"/>
        <v>0</v>
      </c>
      <c r="AFG52" s="7">
        <f t="shared" si="895"/>
        <v>0</v>
      </c>
      <c r="AFH52" s="7">
        <f t="shared" si="896"/>
        <v>0</v>
      </c>
      <c r="AFI52" s="7">
        <f t="shared" si="897"/>
        <v>0</v>
      </c>
      <c r="AFJ52" s="7">
        <f t="shared" si="898"/>
        <v>0</v>
      </c>
      <c r="AFK52" s="7">
        <f t="shared" si="899"/>
        <v>0</v>
      </c>
      <c r="AFL52" s="7">
        <f t="shared" si="900"/>
        <v>0</v>
      </c>
      <c r="AFM52" s="7">
        <f t="shared" si="901"/>
        <v>0</v>
      </c>
      <c r="AFN52" s="7">
        <f t="shared" si="902"/>
        <v>0</v>
      </c>
      <c r="AFO52" s="7">
        <f t="shared" si="903"/>
        <v>0</v>
      </c>
      <c r="AFP52" s="7">
        <f t="shared" si="904"/>
        <v>0</v>
      </c>
      <c r="AFQ52" s="7">
        <f t="shared" si="905"/>
        <v>0</v>
      </c>
      <c r="AFR52" s="7">
        <f t="shared" si="906"/>
        <v>0</v>
      </c>
      <c r="AFS52" s="7">
        <f t="shared" si="907"/>
        <v>0</v>
      </c>
      <c r="AFT52" s="7">
        <f t="shared" si="908"/>
        <v>48</v>
      </c>
      <c r="AFU52" s="7">
        <f t="shared" si="909"/>
        <v>0</v>
      </c>
      <c r="AFV52" s="7">
        <f t="shared" si="910"/>
        <v>0</v>
      </c>
      <c r="AFW52" s="7">
        <f t="shared" si="911"/>
        <v>0</v>
      </c>
      <c r="AFX52" s="7">
        <f t="shared" si="912"/>
        <v>0</v>
      </c>
      <c r="AFY52" s="7">
        <f t="shared" si="913"/>
        <v>0</v>
      </c>
      <c r="AFZ52" s="7">
        <f t="shared" si="914"/>
        <v>0</v>
      </c>
      <c r="AGA52" s="7">
        <f t="shared" si="915"/>
        <v>0</v>
      </c>
      <c r="AGB52" s="7">
        <f t="shared" si="916"/>
        <v>0</v>
      </c>
      <c r="AGC52" s="7">
        <f t="shared" si="917"/>
        <v>0</v>
      </c>
      <c r="AGD52" s="7">
        <f t="shared" si="918"/>
        <v>0</v>
      </c>
      <c r="AGE52" s="7">
        <f t="shared" si="919"/>
        <v>24</v>
      </c>
      <c r="AGF52" s="7">
        <f t="shared" si="920"/>
        <v>0</v>
      </c>
      <c r="AGG52" s="7">
        <f t="shared" si="921"/>
        <v>0</v>
      </c>
      <c r="AGH52" s="7">
        <f t="shared" si="922"/>
        <v>24</v>
      </c>
      <c r="AGI52" s="7">
        <f t="shared" si="923"/>
        <v>0</v>
      </c>
      <c r="AGJ52" s="7">
        <f t="shared" si="924"/>
        <v>0</v>
      </c>
      <c r="AGK52" s="7">
        <f t="shared" si="925"/>
        <v>0</v>
      </c>
      <c r="AGL52" s="7">
        <f t="shared" si="926"/>
        <v>0</v>
      </c>
      <c r="AGM52" s="7">
        <f t="shared" si="927"/>
        <v>23</v>
      </c>
    </row>
    <row r="53" spans="1:871" ht="60.75" customHeight="1" x14ac:dyDescent="0.25">
      <c r="A53" s="6" t="s">
        <v>149</v>
      </c>
      <c r="B53" s="26" t="s">
        <v>118</v>
      </c>
      <c r="C53" s="27" t="s">
        <v>158</v>
      </c>
      <c r="D53" s="7">
        <f>SUM(E53:GR53)</f>
        <v>422</v>
      </c>
      <c r="E53" s="27">
        <v>161</v>
      </c>
      <c r="F53" s="27"/>
      <c r="G53" s="27">
        <v>211</v>
      </c>
      <c r="H53" s="27"/>
      <c r="I53" s="27">
        <f>15+20</f>
        <v>35</v>
      </c>
      <c r="J53" s="27"/>
      <c r="K53" s="27">
        <v>3</v>
      </c>
      <c r="L53" s="27"/>
      <c r="M53" s="27">
        <v>4</v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>
        <v>2</v>
      </c>
      <c r="AS53" s="27"/>
      <c r="AT53" s="27"/>
      <c r="AU53" s="27">
        <v>3</v>
      </c>
      <c r="AV53" s="27"/>
      <c r="AW53" s="27">
        <v>1</v>
      </c>
      <c r="AX53" s="27">
        <v>2</v>
      </c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  <c r="GL53" s="16"/>
      <c r="GM53" s="16"/>
      <c r="GN53" s="16"/>
      <c r="GO53" s="16"/>
      <c r="GP53" s="16"/>
      <c r="GQ53" s="16"/>
      <c r="GR53" s="16"/>
      <c r="GS53" s="7">
        <f t="shared" si="702"/>
        <v>135</v>
      </c>
      <c r="GT53" s="16">
        <v>108</v>
      </c>
      <c r="GU53" s="16"/>
      <c r="GV53" s="16"/>
      <c r="GW53" s="16"/>
      <c r="GX53" s="16"/>
      <c r="GY53" s="16"/>
      <c r="GZ53" s="16"/>
      <c r="HA53" s="16"/>
      <c r="HB53" s="16"/>
      <c r="HC53" s="16"/>
      <c r="HD53" s="16"/>
      <c r="HE53" s="16">
        <v>27</v>
      </c>
      <c r="HF53" s="16"/>
      <c r="HG53" s="16"/>
      <c r="HH53" s="16"/>
      <c r="HI53" s="16"/>
      <c r="HJ53" s="16"/>
      <c r="HK53" s="16">
        <v>0</v>
      </c>
      <c r="HL53" s="16">
        <v>20</v>
      </c>
      <c r="HM53" s="7">
        <f t="shared" si="703"/>
        <v>422</v>
      </c>
      <c r="HN53" s="27">
        <v>161</v>
      </c>
      <c r="HO53" s="27"/>
      <c r="HP53" s="27">
        <v>211</v>
      </c>
      <c r="HQ53" s="27"/>
      <c r="HR53" s="27">
        <f>15+20</f>
        <v>35</v>
      </c>
      <c r="HS53" s="27"/>
      <c r="HT53" s="27">
        <v>3</v>
      </c>
      <c r="HU53" s="27"/>
      <c r="HV53" s="27">
        <v>4</v>
      </c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  <c r="IW53" s="27"/>
      <c r="IX53" s="27"/>
      <c r="IY53" s="27"/>
      <c r="IZ53" s="27"/>
      <c r="JA53" s="27">
        <v>2</v>
      </c>
      <c r="JB53" s="27"/>
      <c r="JC53" s="27"/>
      <c r="JD53" s="27">
        <v>3</v>
      </c>
      <c r="JE53" s="27"/>
      <c r="JF53" s="27">
        <v>1</v>
      </c>
      <c r="JG53" s="27">
        <v>2</v>
      </c>
      <c r="JH53" s="27"/>
      <c r="JI53" s="27"/>
      <c r="JJ53" s="27"/>
      <c r="JK53" s="27"/>
      <c r="JL53" s="27"/>
      <c r="JM53" s="27"/>
      <c r="JN53" s="27"/>
      <c r="JO53" s="27"/>
      <c r="JP53" s="27"/>
      <c r="JQ53" s="27"/>
      <c r="JR53" s="27"/>
      <c r="JS53" s="27"/>
      <c r="JT53" s="27"/>
      <c r="JU53" s="27"/>
      <c r="JV53" s="16"/>
      <c r="JW53" s="16"/>
      <c r="JX53" s="16"/>
      <c r="JY53" s="16"/>
      <c r="JZ53" s="16"/>
      <c r="KA53" s="16"/>
      <c r="KB53" s="16"/>
      <c r="KC53" s="16"/>
      <c r="KD53" s="16"/>
      <c r="KE53" s="16"/>
      <c r="KF53" s="16"/>
      <c r="KG53" s="16"/>
      <c r="KH53" s="16"/>
      <c r="KI53" s="16"/>
      <c r="KJ53" s="16"/>
      <c r="KK53" s="16"/>
      <c r="KL53" s="16"/>
      <c r="KM53" s="16"/>
      <c r="KN53" s="16"/>
      <c r="KO53" s="16"/>
      <c r="KP53" s="16"/>
      <c r="KQ53" s="16"/>
      <c r="KR53" s="16"/>
      <c r="KS53" s="16"/>
      <c r="KT53" s="16"/>
      <c r="KU53" s="16"/>
      <c r="KV53" s="16"/>
      <c r="KW53" s="16"/>
      <c r="KX53" s="16"/>
      <c r="KY53" s="16"/>
      <c r="KZ53" s="16"/>
      <c r="LA53" s="16"/>
      <c r="LB53" s="16"/>
      <c r="LC53" s="16"/>
      <c r="LD53" s="16"/>
      <c r="LE53" s="16"/>
      <c r="LF53" s="16"/>
      <c r="LG53" s="16"/>
      <c r="LH53" s="16"/>
      <c r="LI53" s="16"/>
      <c r="LJ53" s="16"/>
      <c r="LK53" s="16"/>
      <c r="LL53" s="16"/>
      <c r="LM53" s="16"/>
      <c r="LN53" s="16"/>
      <c r="LO53" s="16"/>
      <c r="LP53" s="16"/>
      <c r="LQ53" s="16"/>
      <c r="LR53" s="16"/>
      <c r="LS53" s="16"/>
      <c r="LT53" s="16"/>
      <c r="LU53" s="16"/>
      <c r="LV53" s="16"/>
      <c r="LW53" s="16"/>
      <c r="LX53" s="16"/>
      <c r="LY53" s="16"/>
      <c r="LZ53" s="16"/>
      <c r="MA53" s="16"/>
      <c r="MB53" s="16"/>
      <c r="MC53" s="16"/>
      <c r="MD53" s="16"/>
      <c r="ME53" s="16"/>
      <c r="MF53" s="16"/>
      <c r="MG53" s="16"/>
      <c r="MH53" s="16"/>
      <c r="MI53" s="16"/>
      <c r="MJ53" s="16"/>
      <c r="MK53" s="16"/>
      <c r="ML53" s="16"/>
      <c r="MM53" s="16"/>
      <c r="MN53" s="16"/>
      <c r="MO53" s="16"/>
      <c r="MP53" s="16"/>
      <c r="MQ53" s="16"/>
      <c r="MR53" s="16"/>
      <c r="MS53" s="16"/>
      <c r="MT53" s="16"/>
      <c r="MU53" s="16"/>
      <c r="MV53" s="16"/>
      <c r="MW53" s="16"/>
      <c r="MX53" s="16"/>
      <c r="MY53" s="16"/>
      <c r="MZ53" s="16"/>
      <c r="NA53" s="16"/>
      <c r="NB53" s="16"/>
      <c r="NC53" s="16"/>
      <c r="ND53" s="16"/>
      <c r="NE53" s="16"/>
      <c r="NF53" s="16"/>
      <c r="NG53" s="16"/>
      <c r="NH53" s="16"/>
      <c r="NI53" s="16"/>
      <c r="NJ53" s="16"/>
      <c r="NK53" s="16"/>
      <c r="NL53" s="16"/>
      <c r="NM53" s="16"/>
      <c r="NN53" s="16"/>
      <c r="NO53" s="16"/>
      <c r="NP53" s="16"/>
      <c r="NQ53" s="16"/>
      <c r="NR53" s="16"/>
      <c r="NS53" s="16"/>
      <c r="NT53" s="16"/>
      <c r="NU53" s="16"/>
      <c r="NV53" s="16"/>
      <c r="NW53" s="16"/>
      <c r="NX53" s="16"/>
      <c r="NY53" s="16"/>
      <c r="NZ53" s="16"/>
      <c r="OA53" s="16"/>
      <c r="OB53" s="16"/>
      <c r="OC53" s="16"/>
      <c r="OD53" s="16"/>
      <c r="OE53" s="16"/>
      <c r="OF53" s="16"/>
      <c r="OG53" s="16"/>
      <c r="OH53" s="16"/>
      <c r="OI53" s="16"/>
      <c r="OJ53" s="16"/>
      <c r="OK53" s="16"/>
      <c r="OL53" s="16"/>
      <c r="OM53" s="16"/>
      <c r="ON53" s="16"/>
      <c r="OO53" s="16"/>
      <c r="OP53" s="16"/>
      <c r="OQ53" s="16"/>
      <c r="OR53" s="16"/>
      <c r="OS53" s="16"/>
      <c r="OT53" s="16"/>
      <c r="OU53" s="16"/>
      <c r="OV53" s="16"/>
      <c r="OW53" s="16"/>
      <c r="OX53" s="16"/>
      <c r="OY53" s="16"/>
      <c r="OZ53" s="16"/>
      <c r="PA53" s="16"/>
      <c r="PB53" s="7">
        <f t="shared" si="704"/>
        <v>135</v>
      </c>
      <c r="PC53" s="16">
        <v>108</v>
      </c>
      <c r="PD53" s="16"/>
      <c r="PE53" s="16"/>
      <c r="PF53" s="16"/>
      <c r="PG53" s="16"/>
      <c r="PH53" s="16"/>
      <c r="PI53" s="16"/>
      <c r="PJ53" s="16"/>
      <c r="PK53" s="16"/>
      <c r="PL53" s="16"/>
      <c r="PM53" s="16"/>
      <c r="PN53" s="16">
        <v>27</v>
      </c>
      <c r="PO53" s="16"/>
      <c r="PP53" s="16"/>
      <c r="PQ53" s="16"/>
      <c r="PR53" s="16"/>
      <c r="PS53" s="16"/>
      <c r="PT53" s="16">
        <v>0</v>
      </c>
      <c r="PU53" s="16">
        <v>20</v>
      </c>
      <c r="PV53" s="7">
        <f t="shared" si="705"/>
        <v>429</v>
      </c>
      <c r="PW53" s="27">
        <f>40+117</f>
        <v>157</v>
      </c>
      <c r="PX53" s="27"/>
      <c r="PY53" s="27">
        <v>219</v>
      </c>
      <c r="PZ53" s="27"/>
      <c r="QA53" s="27">
        <v>35</v>
      </c>
      <c r="QB53" s="27"/>
      <c r="QC53" s="27">
        <v>2</v>
      </c>
      <c r="QD53" s="27"/>
      <c r="QE53" s="27">
        <v>5</v>
      </c>
      <c r="QF53" s="27"/>
      <c r="QG53" s="27"/>
      <c r="QH53" s="27"/>
      <c r="QI53" s="27"/>
      <c r="QJ53" s="27"/>
      <c r="QK53" s="27"/>
      <c r="QL53" s="27"/>
      <c r="QM53" s="27"/>
      <c r="QN53" s="27"/>
      <c r="QO53" s="27"/>
      <c r="QP53" s="27"/>
      <c r="QQ53" s="27"/>
      <c r="QR53" s="27"/>
      <c r="QS53" s="27"/>
      <c r="QT53" s="27"/>
      <c r="QU53" s="27"/>
      <c r="QV53" s="27"/>
      <c r="QW53" s="27"/>
      <c r="QX53" s="27"/>
      <c r="QY53" s="27"/>
      <c r="QZ53" s="27"/>
      <c r="RA53" s="27"/>
      <c r="RB53" s="27"/>
      <c r="RC53" s="27"/>
      <c r="RD53" s="27"/>
      <c r="RE53" s="27"/>
      <c r="RF53" s="27"/>
      <c r="RG53" s="27"/>
      <c r="RH53" s="27"/>
      <c r="RI53" s="27"/>
      <c r="RJ53" s="27">
        <v>2</v>
      </c>
      <c r="RK53" s="27"/>
      <c r="RL53" s="27">
        <v>1</v>
      </c>
      <c r="RM53" s="27">
        <v>5</v>
      </c>
      <c r="RN53" s="27"/>
      <c r="RO53" s="27">
        <v>1</v>
      </c>
      <c r="RP53" s="27">
        <v>2</v>
      </c>
      <c r="RQ53" s="27"/>
      <c r="RR53" s="27"/>
      <c r="RS53" s="27"/>
      <c r="RT53" s="27"/>
      <c r="RU53" s="27"/>
      <c r="RV53" s="27"/>
      <c r="RW53" s="27"/>
      <c r="RX53" s="27"/>
      <c r="RY53" s="27"/>
      <c r="RZ53" s="27"/>
      <c r="SA53" s="27"/>
      <c r="SB53" s="27"/>
      <c r="SC53" s="27"/>
      <c r="SD53" s="27"/>
      <c r="SE53" s="16"/>
      <c r="SF53" s="16"/>
      <c r="SG53" s="16"/>
      <c r="SH53" s="16"/>
      <c r="SI53" s="16"/>
      <c r="SJ53" s="16"/>
      <c r="SK53" s="16"/>
      <c r="SL53" s="16"/>
      <c r="SM53" s="16"/>
      <c r="SN53" s="16"/>
      <c r="SO53" s="16"/>
      <c r="SP53" s="16"/>
      <c r="SQ53" s="16"/>
      <c r="SR53" s="16"/>
      <c r="SS53" s="16"/>
      <c r="ST53" s="16"/>
      <c r="SU53" s="16"/>
      <c r="SV53" s="16"/>
      <c r="SW53" s="16"/>
      <c r="SX53" s="16"/>
      <c r="SY53" s="16"/>
      <c r="SZ53" s="16"/>
      <c r="TA53" s="16"/>
      <c r="TB53" s="16"/>
      <c r="TC53" s="16"/>
      <c r="TD53" s="16"/>
      <c r="TE53" s="16"/>
      <c r="TF53" s="16"/>
      <c r="TG53" s="16"/>
      <c r="TH53" s="16"/>
      <c r="TI53" s="16"/>
      <c r="TJ53" s="16"/>
      <c r="TK53" s="16"/>
      <c r="TL53" s="16"/>
      <c r="TM53" s="16"/>
      <c r="TN53" s="16"/>
      <c r="TO53" s="16"/>
      <c r="TP53" s="16"/>
      <c r="TQ53" s="16"/>
      <c r="TR53" s="16"/>
      <c r="TS53" s="16"/>
      <c r="TT53" s="16"/>
      <c r="TU53" s="16"/>
      <c r="TV53" s="16"/>
      <c r="TW53" s="16"/>
      <c r="TX53" s="16"/>
      <c r="TY53" s="16"/>
      <c r="TZ53" s="16"/>
      <c r="UA53" s="16"/>
      <c r="UB53" s="16"/>
      <c r="UC53" s="16"/>
      <c r="UD53" s="16"/>
      <c r="UE53" s="16"/>
      <c r="UF53" s="16"/>
      <c r="UG53" s="16"/>
      <c r="UH53" s="16"/>
      <c r="UI53" s="16"/>
      <c r="UJ53" s="16"/>
      <c r="UK53" s="16"/>
      <c r="UL53" s="16"/>
      <c r="UM53" s="16"/>
      <c r="UN53" s="16"/>
      <c r="UO53" s="16"/>
      <c r="UP53" s="16"/>
      <c r="UQ53" s="16"/>
      <c r="UR53" s="16"/>
      <c r="US53" s="16"/>
      <c r="UT53" s="16"/>
      <c r="UU53" s="16"/>
      <c r="UV53" s="16"/>
      <c r="UW53" s="16"/>
      <c r="UX53" s="16"/>
      <c r="UY53" s="16"/>
      <c r="UZ53" s="16"/>
      <c r="VA53" s="16"/>
      <c r="VB53" s="16"/>
      <c r="VC53" s="16"/>
      <c r="VD53" s="16"/>
      <c r="VE53" s="16"/>
      <c r="VF53" s="16"/>
      <c r="VG53" s="16"/>
      <c r="VH53" s="16"/>
      <c r="VI53" s="16"/>
      <c r="VJ53" s="16"/>
      <c r="VK53" s="16"/>
      <c r="VL53" s="16"/>
      <c r="VM53" s="16"/>
      <c r="VN53" s="16"/>
      <c r="VO53" s="16"/>
      <c r="VP53" s="16"/>
      <c r="VQ53" s="16"/>
      <c r="VR53" s="16"/>
      <c r="VS53" s="16"/>
      <c r="VT53" s="16"/>
      <c r="VU53" s="16"/>
      <c r="VV53" s="16"/>
      <c r="VW53" s="16"/>
      <c r="VX53" s="16"/>
      <c r="VY53" s="16"/>
      <c r="VZ53" s="16"/>
      <c r="WA53" s="16"/>
      <c r="WB53" s="16"/>
      <c r="WC53" s="16"/>
      <c r="WD53" s="16"/>
      <c r="WE53" s="16"/>
      <c r="WF53" s="16"/>
      <c r="WG53" s="16"/>
      <c r="WH53" s="16"/>
      <c r="WI53" s="16"/>
      <c r="WJ53" s="16"/>
      <c r="WK53" s="16"/>
      <c r="WL53" s="16"/>
      <c r="WM53" s="16"/>
      <c r="WN53" s="16"/>
      <c r="WO53" s="16"/>
      <c r="WP53" s="16"/>
      <c r="WQ53" s="16"/>
      <c r="WR53" s="16"/>
      <c r="WS53" s="16"/>
      <c r="WT53" s="16"/>
      <c r="WU53" s="16"/>
      <c r="WV53" s="16"/>
      <c r="WW53" s="16"/>
      <c r="WX53" s="16"/>
      <c r="WY53" s="16"/>
      <c r="WZ53" s="16"/>
      <c r="XA53" s="16"/>
      <c r="XB53" s="16"/>
      <c r="XC53" s="16"/>
      <c r="XD53" s="16"/>
      <c r="XE53" s="16"/>
      <c r="XF53" s="16"/>
      <c r="XG53" s="16"/>
      <c r="XH53" s="16"/>
      <c r="XI53" s="16"/>
      <c r="XJ53" s="16"/>
      <c r="XK53" s="7">
        <f t="shared" si="706"/>
        <v>135</v>
      </c>
      <c r="XL53" s="16">
        <v>108</v>
      </c>
      <c r="XM53" s="16"/>
      <c r="XN53" s="16"/>
      <c r="XO53" s="16"/>
      <c r="XP53" s="16"/>
      <c r="XQ53" s="16"/>
      <c r="XR53" s="16"/>
      <c r="XS53" s="16"/>
      <c r="XT53" s="16"/>
      <c r="XU53" s="16"/>
      <c r="XV53" s="16"/>
      <c r="XW53" s="16">
        <v>27</v>
      </c>
      <c r="XX53" s="16"/>
      <c r="XY53" s="16"/>
      <c r="XZ53" s="16"/>
      <c r="YA53" s="16"/>
      <c r="YB53" s="16"/>
      <c r="YC53" s="16">
        <v>0</v>
      </c>
      <c r="YD53" s="16">
        <v>20</v>
      </c>
      <c r="YE53" s="7">
        <f t="shared" si="711"/>
        <v>424.4</v>
      </c>
      <c r="YF53" s="7">
        <f t="shared" si="712"/>
        <v>159.69999999999999</v>
      </c>
      <c r="YG53" s="7">
        <f t="shared" si="713"/>
        <v>0</v>
      </c>
      <c r="YH53" s="7">
        <f t="shared" si="714"/>
        <v>213.7</v>
      </c>
      <c r="YI53" s="7">
        <f t="shared" si="715"/>
        <v>0</v>
      </c>
      <c r="YJ53" s="7">
        <f t="shared" si="716"/>
        <v>35</v>
      </c>
      <c r="YK53" s="7">
        <f t="shared" si="717"/>
        <v>0</v>
      </c>
      <c r="YL53" s="7">
        <f t="shared" si="718"/>
        <v>2.7</v>
      </c>
      <c r="YM53" s="7">
        <f t="shared" si="719"/>
        <v>0</v>
      </c>
      <c r="YN53" s="7">
        <f t="shared" si="720"/>
        <v>4.3</v>
      </c>
      <c r="YO53" s="7">
        <f t="shared" si="721"/>
        <v>0</v>
      </c>
      <c r="YP53" s="7">
        <f t="shared" si="722"/>
        <v>0</v>
      </c>
      <c r="YQ53" s="7">
        <f t="shared" si="723"/>
        <v>0</v>
      </c>
      <c r="YR53" s="7">
        <f t="shared" si="724"/>
        <v>0</v>
      </c>
      <c r="YS53" s="7">
        <f t="shared" si="725"/>
        <v>0</v>
      </c>
      <c r="YT53" s="7">
        <f t="shared" si="726"/>
        <v>0</v>
      </c>
      <c r="YU53" s="7">
        <f t="shared" si="727"/>
        <v>0</v>
      </c>
      <c r="YV53" s="7">
        <f t="shared" si="728"/>
        <v>0</v>
      </c>
      <c r="YW53" s="7">
        <f t="shared" si="729"/>
        <v>0</v>
      </c>
      <c r="YX53" s="7">
        <f t="shared" si="730"/>
        <v>0</v>
      </c>
      <c r="YY53" s="7">
        <f t="shared" si="731"/>
        <v>0</v>
      </c>
      <c r="YZ53" s="7">
        <f t="shared" si="732"/>
        <v>0</v>
      </c>
      <c r="ZA53" s="7">
        <f t="shared" si="733"/>
        <v>0</v>
      </c>
      <c r="ZB53" s="7">
        <f t="shared" si="734"/>
        <v>0</v>
      </c>
      <c r="ZC53" s="7">
        <f t="shared" si="735"/>
        <v>0</v>
      </c>
      <c r="ZD53" s="7">
        <f t="shared" si="736"/>
        <v>0</v>
      </c>
      <c r="ZE53" s="7">
        <f t="shared" si="737"/>
        <v>0</v>
      </c>
      <c r="ZF53" s="7">
        <f t="shared" si="738"/>
        <v>0</v>
      </c>
      <c r="ZG53" s="7">
        <f t="shared" si="739"/>
        <v>0</v>
      </c>
      <c r="ZH53" s="7">
        <f t="shared" si="740"/>
        <v>0</v>
      </c>
      <c r="ZI53" s="7">
        <f t="shared" si="741"/>
        <v>0</v>
      </c>
      <c r="ZJ53" s="7">
        <f t="shared" si="742"/>
        <v>0</v>
      </c>
      <c r="ZK53" s="7">
        <f t="shared" si="743"/>
        <v>0</v>
      </c>
      <c r="ZL53" s="7">
        <f t="shared" si="744"/>
        <v>0</v>
      </c>
      <c r="ZM53" s="7">
        <f t="shared" si="745"/>
        <v>0</v>
      </c>
      <c r="ZN53" s="7">
        <f t="shared" si="746"/>
        <v>0</v>
      </c>
      <c r="ZO53" s="7">
        <f t="shared" si="747"/>
        <v>0</v>
      </c>
      <c r="ZP53" s="7">
        <f t="shared" si="748"/>
        <v>0</v>
      </c>
      <c r="ZQ53" s="7">
        <f t="shared" si="749"/>
        <v>0</v>
      </c>
      <c r="ZR53" s="7">
        <f t="shared" si="750"/>
        <v>0</v>
      </c>
      <c r="ZS53" s="7">
        <f t="shared" si="751"/>
        <v>2</v>
      </c>
      <c r="ZT53" s="7">
        <f t="shared" si="752"/>
        <v>0</v>
      </c>
      <c r="ZU53" s="7">
        <f t="shared" si="753"/>
        <v>0.3</v>
      </c>
      <c r="ZV53" s="7">
        <f t="shared" si="754"/>
        <v>3.7</v>
      </c>
      <c r="ZW53" s="7">
        <f t="shared" si="755"/>
        <v>0</v>
      </c>
      <c r="ZX53" s="7">
        <f t="shared" si="756"/>
        <v>1</v>
      </c>
      <c r="ZY53" s="7">
        <f t="shared" si="757"/>
        <v>2</v>
      </c>
      <c r="ZZ53" s="7">
        <f t="shared" si="758"/>
        <v>0</v>
      </c>
      <c r="AAA53" s="7">
        <f t="shared" si="759"/>
        <v>0</v>
      </c>
      <c r="AAB53" s="7">
        <f t="shared" si="760"/>
        <v>0</v>
      </c>
      <c r="AAC53" s="7">
        <f t="shared" si="761"/>
        <v>0</v>
      </c>
      <c r="AAD53" s="7">
        <f t="shared" si="762"/>
        <v>0</v>
      </c>
      <c r="AAE53" s="7">
        <f t="shared" si="763"/>
        <v>0</v>
      </c>
      <c r="AAF53" s="7">
        <f t="shared" si="764"/>
        <v>0</v>
      </c>
      <c r="AAG53" s="7">
        <f t="shared" si="765"/>
        <v>0</v>
      </c>
      <c r="AAH53" s="7">
        <f t="shared" si="766"/>
        <v>0</v>
      </c>
      <c r="AAI53" s="7">
        <f t="shared" si="767"/>
        <v>0</v>
      </c>
      <c r="AAJ53" s="7">
        <f t="shared" si="768"/>
        <v>0</v>
      </c>
      <c r="AAK53" s="7">
        <f t="shared" si="769"/>
        <v>0</v>
      </c>
      <c r="AAL53" s="7">
        <f t="shared" si="770"/>
        <v>0</v>
      </c>
      <c r="AAM53" s="7">
        <f t="shared" si="771"/>
        <v>0</v>
      </c>
      <c r="AAN53" s="7">
        <f t="shared" si="772"/>
        <v>0</v>
      </c>
      <c r="AAO53" s="7">
        <f t="shared" si="773"/>
        <v>0</v>
      </c>
      <c r="AAP53" s="7">
        <f t="shared" si="774"/>
        <v>0</v>
      </c>
      <c r="AAQ53" s="7">
        <f t="shared" si="775"/>
        <v>0</v>
      </c>
      <c r="AAR53" s="7">
        <f t="shared" si="776"/>
        <v>0</v>
      </c>
      <c r="AAS53" s="7">
        <f t="shared" si="777"/>
        <v>0</v>
      </c>
      <c r="AAT53" s="7">
        <f t="shared" si="778"/>
        <v>0</v>
      </c>
      <c r="AAU53" s="7">
        <f t="shared" si="779"/>
        <v>0</v>
      </c>
      <c r="AAV53" s="7">
        <f t="shared" si="780"/>
        <v>0</v>
      </c>
      <c r="AAW53" s="7">
        <f t="shared" si="781"/>
        <v>0</v>
      </c>
      <c r="AAX53" s="7">
        <f t="shared" si="782"/>
        <v>0</v>
      </c>
      <c r="AAY53" s="7">
        <f t="shared" si="783"/>
        <v>0</v>
      </c>
      <c r="AAZ53" s="7">
        <f t="shared" si="784"/>
        <v>0</v>
      </c>
      <c r="ABA53" s="7">
        <f t="shared" si="785"/>
        <v>0</v>
      </c>
      <c r="ABB53" s="7">
        <f t="shared" si="786"/>
        <v>0</v>
      </c>
      <c r="ABC53" s="7">
        <f t="shared" si="787"/>
        <v>0</v>
      </c>
      <c r="ABD53" s="7">
        <f t="shared" si="788"/>
        <v>0</v>
      </c>
      <c r="ABE53" s="7">
        <f t="shared" si="789"/>
        <v>0</v>
      </c>
      <c r="ABF53" s="7">
        <f t="shared" si="790"/>
        <v>0</v>
      </c>
      <c r="ABG53" s="7">
        <f t="shared" si="791"/>
        <v>0</v>
      </c>
      <c r="ABH53" s="7">
        <f t="shared" si="792"/>
        <v>0</v>
      </c>
      <c r="ABI53" s="7">
        <f t="shared" si="793"/>
        <v>0</v>
      </c>
      <c r="ABJ53" s="7">
        <f t="shared" si="794"/>
        <v>0</v>
      </c>
      <c r="ABK53" s="7">
        <f t="shared" si="795"/>
        <v>0</v>
      </c>
      <c r="ABL53" s="7">
        <f t="shared" si="796"/>
        <v>0</v>
      </c>
      <c r="ABM53" s="7">
        <f t="shared" si="797"/>
        <v>0</v>
      </c>
      <c r="ABN53" s="7">
        <f t="shared" si="798"/>
        <v>0</v>
      </c>
      <c r="ABO53" s="7">
        <f t="shared" si="799"/>
        <v>0</v>
      </c>
      <c r="ABP53" s="7">
        <f t="shared" si="800"/>
        <v>0</v>
      </c>
      <c r="ABQ53" s="7">
        <f t="shared" si="801"/>
        <v>0</v>
      </c>
      <c r="ABR53" s="7">
        <f t="shared" si="802"/>
        <v>0</v>
      </c>
      <c r="ABS53" s="7">
        <f t="shared" si="803"/>
        <v>0</v>
      </c>
      <c r="ABT53" s="7">
        <f t="shared" si="804"/>
        <v>0</v>
      </c>
      <c r="ABU53" s="7">
        <f t="shared" si="805"/>
        <v>0</v>
      </c>
      <c r="ABV53" s="7">
        <f t="shared" si="806"/>
        <v>0</v>
      </c>
      <c r="ABW53" s="7">
        <f t="shared" si="807"/>
        <v>0</v>
      </c>
      <c r="ABX53" s="7">
        <f t="shared" si="808"/>
        <v>0</v>
      </c>
      <c r="ABY53" s="7">
        <f t="shared" si="809"/>
        <v>0</v>
      </c>
      <c r="ABZ53" s="7">
        <f t="shared" si="810"/>
        <v>0</v>
      </c>
      <c r="ACA53" s="7">
        <f t="shared" si="811"/>
        <v>0</v>
      </c>
      <c r="ACB53" s="7">
        <f t="shared" si="812"/>
        <v>0</v>
      </c>
      <c r="ACC53" s="7">
        <f t="shared" si="813"/>
        <v>0</v>
      </c>
      <c r="ACD53" s="7">
        <f t="shared" si="814"/>
        <v>0</v>
      </c>
      <c r="ACE53" s="7">
        <f t="shared" si="815"/>
        <v>0</v>
      </c>
      <c r="ACF53" s="7">
        <f t="shared" si="816"/>
        <v>0</v>
      </c>
      <c r="ACG53" s="7">
        <f t="shared" si="817"/>
        <v>0</v>
      </c>
      <c r="ACH53" s="7">
        <f t="shared" si="818"/>
        <v>0</v>
      </c>
      <c r="ACI53" s="7">
        <f t="shared" si="819"/>
        <v>0</v>
      </c>
      <c r="ACJ53" s="7">
        <f t="shared" si="820"/>
        <v>0</v>
      </c>
      <c r="ACK53" s="7">
        <f t="shared" si="821"/>
        <v>0</v>
      </c>
      <c r="ACL53" s="7">
        <f t="shared" si="822"/>
        <v>0</v>
      </c>
      <c r="ACM53" s="7">
        <f t="shared" si="823"/>
        <v>0</v>
      </c>
      <c r="ACN53" s="7">
        <f t="shared" si="824"/>
        <v>0</v>
      </c>
      <c r="ACO53" s="7">
        <f t="shared" si="825"/>
        <v>0</v>
      </c>
      <c r="ACP53" s="7">
        <f t="shared" si="826"/>
        <v>0</v>
      </c>
      <c r="ACQ53" s="7">
        <f t="shared" si="827"/>
        <v>0</v>
      </c>
      <c r="ACR53" s="7">
        <f t="shared" si="828"/>
        <v>0</v>
      </c>
      <c r="ACS53" s="7">
        <f t="shared" si="829"/>
        <v>0</v>
      </c>
      <c r="ACT53" s="7">
        <f t="shared" si="830"/>
        <v>0</v>
      </c>
      <c r="ACU53" s="7">
        <f t="shared" si="831"/>
        <v>0</v>
      </c>
      <c r="ACV53" s="7">
        <f t="shared" si="832"/>
        <v>0</v>
      </c>
      <c r="ACW53" s="7">
        <f t="shared" si="833"/>
        <v>0</v>
      </c>
      <c r="ACX53" s="7">
        <f t="shared" si="834"/>
        <v>0</v>
      </c>
      <c r="ACY53" s="7">
        <f t="shared" si="835"/>
        <v>0</v>
      </c>
      <c r="ACZ53" s="7">
        <f t="shared" si="836"/>
        <v>0</v>
      </c>
      <c r="ADA53" s="7">
        <f t="shared" si="837"/>
        <v>0</v>
      </c>
      <c r="ADB53" s="7">
        <f t="shared" si="838"/>
        <v>0</v>
      </c>
      <c r="ADC53" s="7">
        <f t="shared" si="839"/>
        <v>0</v>
      </c>
      <c r="ADD53" s="7">
        <f t="shared" si="840"/>
        <v>0</v>
      </c>
      <c r="ADE53" s="7">
        <f t="shared" si="841"/>
        <v>0</v>
      </c>
      <c r="ADF53" s="7">
        <f t="shared" si="842"/>
        <v>0</v>
      </c>
      <c r="ADG53" s="7">
        <f t="shared" si="843"/>
        <v>0</v>
      </c>
      <c r="ADH53" s="7">
        <f t="shared" si="844"/>
        <v>0</v>
      </c>
      <c r="ADI53" s="7">
        <f t="shared" si="845"/>
        <v>0</v>
      </c>
      <c r="ADJ53" s="7">
        <f t="shared" si="846"/>
        <v>0</v>
      </c>
      <c r="ADK53" s="7">
        <f t="shared" si="847"/>
        <v>0</v>
      </c>
      <c r="ADL53" s="7">
        <f t="shared" si="848"/>
        <v>0</v>
      </c>
      <c r="ADM53" s="7">
        <f t="shared" si="849"/>
        <v>0</v>
      </c>
      <c r="ADN53" s="7">
        <f t="shared" si="850"/>
        <v>0</v>
      </c>
      <c r="ADO53" s="7">
        <f t="shared" si="851"/>
        <v>0</v>
      </c>
      <c r="ADP53" s="7">
        <f t="shared" si="852"/>
        <v>0</v>
      </c>
      <c r="ADQ53" s="7">
        <f t="shared" si="853"/>
        <v>0</v>
      </c>
      <c r="ADR53" s="7">
        <f t="shared" si="854"/>
        <v>0</v>
      </c>
      <c r="ADS53" s="7">
        <f t="shared" si="855"/>
        <v>0</v>
      </c>
      <c r="ADT53" s="7">
        <f t="shared" si="856"/>
        <v>0</v>
      </c>
      <c r="ADU53" s="7">
        <f t="shared" si="857"/>
        <v>0</v>
      </c>
      <c r="ADV53" s="7">
        <f t="shared" si="858"/>
        <v>0</v>
      </c>
      <c r="ADW53" s="7">
        <f t="shared" si="859"/>
        <v>0</v>
      </c>
      <c r="ADX53" s="7">
        <f t="shared" si="860"/>
        <v>0</v>
      </c>
      <c r="ADY53" s="7">
        <f t="shared" si="861"/>
        <v>0</v>
      </c>
      <c r="ADZ53" s="7">
        <f t="shared" si="862"/>
        <v>0</v>
      </c>
      <c r="AEA53" s="7">
        <f t="shared" si="863"/>
        <v>0</v>
      </c>
      <c r="AEB53" s="7">
        <f t="shared" si="864"/>
        <v>0</v>
      </c>
      <c r="AEC53" s="7">
        <f t="shared" si="865"/>
        <v>0</v>
      </c>
      <c r="AED53" s="7">
        <f t="shared" si="866"/>
        <v>0</v>
      </c>
      <c r="AEE53" s="7">
        <f t="shared" si="867"/>
        <v>0</v>
      </c>
      <c r="AEF53" s="7">
        <f t="shared" si="868"/>
        <v>0</v>
      </c>
      <c r="AEG53" s="7">
        <f t="shared" si="869"/>
        <v>0</v>
      </c>
      <c r="AEH53" s="7">
        <f t="shared" si="870"/>
        <v>0</v>
      </c>
      <c r="AEI53" s="7">
        <f t="shared" si="871"/>
        <v>0</v>
      </c>
      <c r="AEJ53" s="7">
        <f t="shared" si="872"/>
        <v>0</v>
      </c>
      <c r="AEK53" s="7">
        <f t="shared" si="873"/>
        <v>0</v>
      </c>
      <c r="AEL53" s="7">
        <f t="shared" si="874"/>
        <v>0</v>
      </c>
      <c r="AEM53" s="7">
        <f t="shared" si="875"/>
        <v>0</v>
      </c>
      <c r="AEN53" s="7">
        <f t="shared" si="876"/>
        <v>0</v>
      </c>
      <c r="AEO53" s="7">
        <f t="shared" si="877"/>
        <v>0</v>
      </c>
      <c r="AEP53" s="7">
        <f t="shared" si="878"/>
        <v>0</v>
      </c>
      <c r="AEQ53" s="7">
        <f t="shared" si="879"/>
        <v>0</v>
      </c>
      <c r="AER53" s="7">
        <f t="shared" si="880"/>
        <v>0</v>
      </c>
      <c r="AES53" s="7">
        <f t="shared" si="881"/>
        <v>0</v>
      </c>
      <c r="AET53" s="7">
        <f t="shared" si="882"/>
        <v>0</v>
      </c>
      <c r="AEU53" s="7">
        <f t="shared" si="883"/>
        <v>0</v>
      </c>
      <c r="AEV53" s="7">
        <f t="shared" si="884"/>
        <v>0</v>
      </c>
      <c r="AEW53" s="7">
        <f t="shared" si="885"/>
        <v>0</v>
      </c>
      <c r="AEX53" s="7">
        <f t="shared" si="886"/>
        <v>0</v>
      </c>
      <c r="AEY53" s="7">
        <f t="shared" si="887"/>
        <v>0</v>
      </c>
      <c r="AEZ53" s="7">
        <f t="shared" si="888"/>
        <v>0</v>
      </c>
      <c r="AFA53" s="7">
        <f t="shared" si="889"/>
        <v>0</v>
      </c>
      <c r="AFB53" s="7">
        <f t="shared" si="890"/>
        <v>0</v>
      </c>
      <c r="AFC53" s="7">
        <f t="shared" si="891"/>
        <v>0</v>
      </c>
      <c r="AFD53" s="7">
        <f t="shared" si="892"/>
        <v>0</v>
      </c>
      <c r="AFE53" s="7">
        <f t="shared" si="893"/>
        <v>0</v>
      </c>
      <c r="AFF53" s="7">
        <f t="shared" si="894"/>
        <v>0</v>
      </c>
      <c r="AFG53" s="7">
        <f t="shared" si="895"/>
        <v>0</v>
      </c>
      <c r="AFH53" s="7">
        <f t="shared" si="896"/>
        <v>0</v>
      </c>
      <c r="AFI53" s="7">
        <f t="shared" si="897"/>
        <v>0</v>
      </c>
      <c r="AFJ53" s="7">
        <f t="shared" si="898"/>
        <v>0</v>
      </c>
      <c r="AFK53" s="7">
        <f t="shared" si="899"/>
        <v>0</v>
      </c>
      <c r="AFL53" s="7">
        <f t="shared" si="900"/>
        <v>0</v>
      </c>
      <c r="AFM53" s="7">
        <f t="shared" si="901"/>
        <v>0</v>
      </c>
      <c r="AFN53" s="7">
        <f t="shared" si="902"/>
        <v>0</v>
      </c>
      <c r="AFO53" s="7">
        <f t="shared" si="903"/>
        <v>0</v>
      </c>
      <c r="AFP53" s="7">
        <f t="shared" si="904"/>
        <v>0</v>
      </c>
      <c r="AFQ53" s="7">
        <f t="shared" si="905"/>
        <v>0</v>
      </c>
      <c r="AFR53" s="7">
        <f t="shared" si="906"/>
        <v>0</v>
      </c>
      <c r="AFS53" s="7">
        <f t="shared" si="907"/>
        <v>0</v>
      </c>
      <c r="AFT53" s="7">
        <f t="shared" si="908"/>
        <v>135</v>
      </c>
      <c r="AFU53" s="7">
        <f t="shared" si="909"/>
        <v>108</v>
      </c>
      <c r="AFV53" s="7">
        <f t="shared" si="910"/>
        <v>0</v>
      </c>
      <c r="AFW53" s="7">
        <f t="shared" si="911"/>
        <v>0</v>
      </c>
      <c r="AFX53" s="7">
        <f t="shared" si="912"/>
        <v>0</v>
      </c>
      <c r="AFY53" s="7">
        <f t="shared" si="913"/>
        <v>0</v>
      </c>
      <c r="AFZ53" s="7">
        <f t="shared" si="914"/>
        <v>0</v>
      </c>
      <c r="AGA53" s="7">
        <f t="shared" si="915"/>
        <v>0</v>
      </c>
      <c r="AGB53" s="7">
        <f t="shared" si="916"/>
        <v>0</v>
      </c>
      <c r="AGC53" s="7">
        <f t="shared" si="917"/>
        <v>0</v>
      </c>
      <c r="AGD53" s="7">
        <f t="shared" si="918"/>
        <v>0</v>
      </c>
      <c r="AGE53" s="7">
        <f t="shared" si="919"/>
        <v>0</v>
      </c>
      <c r="AGF53" s="7">
        <f t="shared" si="920"/>
        <v>27</v>
      </c>
      <c r="AGG53" s="7">
        <f t="shared" si="921"/>
        <v>0</v>
      </c>
      <c r="AGH53" s="7">
        <f t="shared" si="922"/>
        <v>0</v>
      </c>
      <c r="AGI53" s="7">
        <f t="shared" si="923"/>
        <v>0</v>
      </c>
      <c r="AGJ53" s="7">
        <f t="shared" si="924"/>
        <v>0</v>
      </c>
      <c r="AGK53" s="7">
        <f t="shared" si="925"/>
        <v>0</v>
      </c>
      <c r="AGL53" s="7">
        <f t="shared" si="926"/>
        <v>0</v>
      </c>
      <c r="AGM53" s="7">
        <f t="shared" si="927"/>
        <v>20</v>
      </c>
    </row>
    <row r="54" spans="1:871" ht="50.25" customHeight="1" x14ac:dyDescent="0.25">
      <c r="A54" s="6" t="s">
        <v>150</v>
      </c>
      <c r="B54" s="26" t="s">
        <v>119</v>
      </c>
      <c r="C54" s="27" t="s">
        <v>158</v>
      </c>
      <c r="D54" s="7">
        <f t="shared" si="701"/>
        <v>444</v>
      </c>
      <c r="E54" s="27">
        <f>55+156</f>
        <v>211</v>
      </c>
      <c r="F54" s="27"/>
      <c r="G54" s="27">
        <v>184</v>
      </c>
      <c r="H54" s="27"/>
      <c r="I54" s="27">
        <f>20+20</f>
        <v>40</v>
      </c>
      <c r="J54" s="27"/>
      <c r="K54" s="27"/>
      <c r="L54" s="27"/>
      <c r="M54" s="27">
        <v>1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>
        <v>2</v>
      </c>
      <c r="AU54" s="27">
        <v>6</v>
      </c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  <c r="FF54" s="16"/>
      <c r="FG54" s="16"/>
      <c r="FH54" s="16"/>
      <c r="FI54" s="16"/>
      <c r="FJ54" s="16"/>
      <c r="FK54" s="16"/>
      <c r="FL54" s="16"/>
      <c r="FM54" s="16"/>
      <c r="FN54" s="16"/>
      <c r="FO54" s="16"/>
      <c r="FP54" s="16"/>
      <c r="FQ54" s="16"/>
      <c r="FR54" s="16"/>
      <c r="FS54" s="16"/>
      <c r="FT54" s="16"/>
      <c r="FU54" s="16"/>
      <c r="FV54" s="16"/>
      <c r="FW54" s="16"/>
      <c r="FX54" s="16"/>
      <c r="FY54" s="16"/>
      <c r="FZ54" s="16"/>
      <c r="GA54" s="16"/>
      <c r="GB54" s="16"/>
      <c r="GC54" s="16"/>
      <c r="GD54" s="16"/>
      <c r="GE54" s="16"/>
      <c r="GF54" s="16"/>
      <c r="GG54" s="16"/>
      <c r="GH54" s="16"/>
      <c r="GI54" s="16"/>
      <c r="GJ54" s="16"/>
      <c r="GK54" s="16"/>
      <c r="GL54" s="16"/>
      <c r="GM54" s="16"/>
      <c r="GN54" s="16"/>
      <c r="GO54" s="16"/>
      <c r="GP54" s="16"/>
      <c r="GQ54" s="16"/>
      <c r="GR54" s="16"/>
      <c r="GS54" s="7">
        <f t="shared" si="702"/>
        <v>25</v>
      </c>
      <c r="GT54" s="16">
        <v>25</v>
      </c>
      <c r="GU54" s="16"/>
      <c r="GV54" s="16"/>
      <c r="GW54" s="16"/>
      <c r="GX54" s="16"/>
      <c r="GY54" s="16"/>
      <c r="GZ54" s="16"/>
      <c r="HA54" s="16"/>
      <c r="HB54" s="16"/>
      <c r="HC54" s="16"/>
      <c r="HD54" s="16"/>
      <c r="HE54" s="16"/>
      <c r="HF54" s="16"/>
      <c r="HG54" s="16"/>
      <c r="HH54" s="16"/>
      <c r="HI54" s="16"/>
      <c r="HJ54" s="16"/>
      <c r="HK54" s="16">
        <v>1</v>
      </c>
      <c r="HL54" s="16">
        <v>18</v>
      </c>
      <c r="HM54" s="7">
        <f t="shared" si="703"/>
        <v>444</v>
      </c>
      <c r="HN54" s="27">
        <f>55+156</f>
        <v>211</v>
      </c>
      <c r="HO54" s="27"/>
      <c r="HP54" s="27">
        <v>184</v>
      </c>
      <c r="HQ54" s="27"/>
      <c r="HR54" s="27">
        <f>20+20</f>
        <v>40</v>
      </c>
      <c r="HS54" s="27"/>
      <c r="HT54" s="27"/>
      <c r="HU54" s="27"/>
      <c r="HV54" s="27">
        <v>1</v>
      </c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  <c r="IW54" s="27"/>
      <c r="IX54" s="27"/>
      <c r="IY54" s="27"/>
      <c r="IZ54" s="27"/>
      <c r="JA54" s="27"/>
      <c r="JB54" s="27"/>
      <c r="JC54" s="27">
        <v>2</v>
      </c>
      <c r="JD54" s="27">
        <v>6</v>
      </c>
      <c r="JE54" s="27"/>
      <c r="JF54" s="27"/>
      <c r="JG54" s="27"/>
      <c r="JH54" s="27"/>
      <c r="JI54" s="27"/>
      <c r="JJ54" s="27"/>
      <c r="JK54" s="27"/>
      <c r="JL54" s="27"/>
      <c r="JM54" s="27"/>
      <c r="JN54" s="27"/>
      <c r="JO54" s="27"/>
      <c r="JP54" s="27"/>
      <c r="JQ54" s="27"/>
      <c r="JR54" s="27"/>
      <c r="JS54" s="27"/>
      <c r="JT54" s="27"/>
      <c r="JU54" s="27"/>
      <c r="JV54" s="16"/>
      <c r="JW54" s="16"/>
      <c r="JX54" s="16"/>
      <c r="JY54" s="16"/>
      <c r="JZ54" s="16"/>
      <c r="KA54" s="16"/>
      <c r="KB54" s="16"/>
      <c r="KC54" s="16"/>
      <c r="KD54" s="16"/>
      <c r="KE54" s="16"/>
      <c r="KF54" s="16"/>
      <c r="KG54" s="16"/>
      <c r="KH54" s="16"/>
      <c r="KI54" s="16"/>
      <c r="KJ54" s="16"/>
      <c r="KK54" s="16"/>
      <c r="KL54" s="16"/>
      <c r="KM54" s="16"/>
      <c r="KN54" s="16"/>
      <c r="KO54" s="16"/>
      <c r="KP54" s="16"/>
      <c r="KQ54" s="16"/>
      <c r="KR54" s="16"/>
      <c r="KS54" s="16"/>
      <c r="KT54" s="16"/>
      <c r="KU54" s="16"/>
      <c r="KV54" s="16"/>
      <c r="KW54" s="16"/>
      <c r="KX54" s="16"/>
      <c r="KY54" s="16"/>
      <c r="KZ54" s="16"/>
      <c r="LA54" s="16"/>
      <c r="LB54" s="16"/>
      <c r="LC54" s="16"/>
      <c r="LD54" s="16"/>
      <c r="LE54" s="16"/>
      <c r="LF54" s="16"/>
      <c r="LG54" s="16"/>
      <c r="LH54" s="16"/>
      <c r="LI54" s="16"/>
      <c r="LJ54" s="16"/>
      <c r="LK54" s="16"/>
      <c r="LL54" s="16"/>
      <c r="LM54" s="16"/>
      <c r="LN54" s="16"/>
      <c r="LO54" s="16"/>
      <c r="LP54" s="16"/>
      <c r="LQ54" s="16"/>
      <c r="LR54" s="16"/>
      <c r="LS54" s="16"/>
      <c r="LT54" s="16"/>
      <c r="LU54" s="16"/>
      <c r="LV54" s="16"/>
      <c r="LW54" s="16"/>
      <c r="LX54" s="16"/>
      <c r="LY54" s="16"/>
      <c r="LZ54" s="16"/>
      <c r="MA54" s="16"/>
      <c r="MB54" s="16"/>
      <c r="MC54" s="16"/>
      <c r="MD54" s="16"/>
      <c r="ME54" s="16"/>
      <c r="MF54" s="16"/>
      <c r="MG54" s="16"/>
      <c r="MH54" s="16"/>
      <c r="MI54" s="16"/>
      <c r="MJ54" s="16"/>
      <c r="MK54" s="16"/>
      <c r="ML54" s="16"/>
      <c r="MM54" s="16"/>
      <c r="MN54" s="16"/>
      <c r="MO54" s="16"/>
      <c r="MP54" s="16"/>
      <c r="MQ54" s="16"/>
      <c r="MR54" s="16"/>
      <c r="MS54" s="16"/>
      <c r="MT54" s="16"/>
      <c r="MU54" s="16"/>
      <c r="MV54" s="16"/>
      <c r="MW54" s="16"/>
      <c r="MX54" s="16"/>
      <c r="MY54" s="16"/>
      <c r="MZ54" s="16"/>
      <c r="NA54" s="16"/>
      <c r="NB54" s="16"/>
      <c r="NC54" s="16"/>
      <c r="ND54" s="16"/>
      <c r="NE54" s="16"/>
      <c r="NF54" s="16"/>
      <c r="NG54" s="16"/>
      <c r="NH54" s="16"/>
      <c r="NI54" s="16"/>
      <c r="NJ54" s="16"/>
      <c r="NK54" s="16"/>
      <c r="NL54" s="16"/>
      <c r="NM54" s="16"/>
      <c r="NN54" s="16"/>
      <c r="NO54" s="16"/>
      <c r="NP54" s="16"/>
      <c r="NQ54" s="16"/>
      <c r="NR54" s="16"/>
      <c r="NS54" s="16"/>
      <c r="NT54" s="16"/>
      <c r="NU54" s="16"/>
      <c r="NV54" s="16"/>
      <c r="NW54" s="16"/>
      <c r="NX54" s="16"/>
      <c r="NY54" s="16"/>
      <c r="NZ54" s="16"/>
      <c r="OA54" s="16"/>
      <c r="OB54" s="16"/>
      <c r="OC54" s="16"/>
      <c r="OD54" s="16"/>
      <c r="OE54" s="16"/>
      <c r="OF54" s="16"/>
      <c r="OG54" s="16"/>
      <c r="OH54" s="16"/>
      <c r="OI54" s="16"/>
      <c r="OJ54" s="16"/>
      <c r="OK54" s="16"/>
      <c r="OL54" s="16"/>
      <c r="OM54" s="16"/>
      <c r="ON54" s="16"/>
      <c r="OO54" s="16"/>
      <c r="OP54" s="16"/>
      <c r="OQ54" s="16"/>
      <c r="OR54" s="16"/>
      <c r="OS54" s="16"/>
      <c r="OT54" s="16"/>
      <c r="OU54" s="16"/>
      <c r="OV54" s="16"/>
      <c r="OW54" s="16"/>
      <c r="OX54" s="16"/>
      <c r="OY54" s="16"/>
      <c r="OZ54" s="16"/>
      <c r="PA54" s="16"/>
      <c r="PB54" s="7">
        <f t="shared" si="704"/>
        <v>25</v>
      </c>
      <c r="PC54" s="16">
        <v>25</v>
      </c>
      <c r="PD54" s="16"/>
      <c r="PE54" s="16"/>
      <c r="PF54" s="16"/>
      <c r="PG54" s="16"/>
      <c r="PH54" s="16"/>
      <c r="PI54" s="16"/>
      <c r="PJ54" s="16"/>
      <c r="PK54" s="16"/>
      <c r="PL54" s="16"/>
      <c r="PM54" s="16"/>
      <c r="PN54" s="16"/>
      <c r="PO54" s="16"/>
      <c r="PP54" s="16"/>
      <c r="PQ54" s="16"/>
      <c r="PR54" s="16"/>
      <c r="PS54" s="16"/>
      <c r="PT54" s="16">
        <v>1</v>
      </c>
      <c r="PU54" s="16">
        <v>18</v>
      </c>
      <c r="PV54" s="7">
        <f t="shared" si="705"/>
        <v>479</v>
      </c>
      <c r="PW54" s="27">
        <f>55+168</f>
        <v>223</v>
      </c>
      <c r="PX54" s="27"/>
      <c r="PY54" s="27">
        <v>201</v>
      </c>
      <c r="PZ54" s="27"/>
      <c r="QA54" s="27">
        <f>25+20</f>
        <v>45</v>
      </c>
      <c r="QB54" s="27"/>
      <c r="QC54" s="27"/>
      <c r="QD54" s="27"/>
      <c r="QE54" s="27">
        <v>1</v>
      </c>
      <c r="QF54" s="27"/>
      <c r="QG54" s="27"/>
      <c r="QH54" s="27"/>
      <c r="QI54" s="27"/>
      <c r="QJ54" s="27"/>
      <c r="QK54" s="27"/>
      <c r="QL54" s="27"/>
      <c r="QM54" s="27"/>
      <c r="QN54" s="27"/>
      <c r="QO54" s="27"/>
      <c r="QP54" s="27"/>
      <c r="QQ54" s="27"/>
      <c r="QR54" s="27"/>
      <c r="QS54" s="27"/>
      <c r="QT54" s="27"/>
      <c r="QU54" s="27"/>
      <c r="QV54" s="27"/>
      <c r="QW54" s="27"/>
      <c r="QX54" s="27"/>
      <c r="QY54" s="27"/>
      <c r="QZ54" s="27"/>
      <c r="RA54" s="27"/>
      <c r="RB54" s="27"/>
      <c r="RC54" s="27"/>
      <c r="RD54" s="27"/>
      <c r="RE54" s="27"/>
      <c r="RF54" s="27"/>
      <c r="RG54" s="27"/>
      <c r="RH54" s="27"/>
      <c r="RI54" s="27"/>
      <c r="RJ54" s="27"/>
      <c r="RK54" s="27"/>
      <c r="RL54" s="27">
        <v>2</v>
      </c>
      <c r="RM54" s="27">
        <v>7</v>
      </c>
      <c r="RN54" s="27"/>
      <c r="RO54" s="27"/>
      <c r="RP54" s="27"/>
      <c r="RQ54" s="27"/>
      <c r="RR54" s="27"/>
      <c r="RS54" s="27"/>
      <c r="RT54" s="27"/>
      <c r="RU54" s="27"/>
      <c r="RV54" s="27"/>
      <c r="RW54" s="27"/>
      <c r="RX54" s="27"/>
      <c r="RY54" s="27"/>
      <c r="RZ54" s="27"/>
      <c r="SA54" s="27"/>
      <c r="SB54" s="27"/>
      <c r="SC54" s="27"/>
      <c r="SD54" s="27"/>
      <c r="SE54" s="16"/>
      <c r="SF54" s="16"/>
      <c r="SG54" s="16"/>
      <c r="SH54" s="16"/>
      <c r="SI54" s="16"/>
      <c r="SJ54" s="16"/>
      <c r="SK54" s="16"/>
      <c r="SL54" s="16"/>
      <c r="SM54" s="16"/>
      <c r="SN54" s="16"/>
      <c r="SO54" s="16"/>
      <c r="SP54" s="16"/>
      <c r="SQ54" s="16"/>
      <c r="SR54" s="16"/>
      <c r="SS54" s="16"/>
      <c r="ST54" s="16"/>
      <c r="SU54" s="16"/>
      <c r="SV54" s="16"/>
      <c r="SW54" s="16"/>
      <c r="SX54" s="16"/>
      <c r="SY54" s="16"/>
      <c r="SZ54" s="16"/>
      <c r="TA54" s="16"/>
      <c r="TB54" s="16"/>
      <c r="TC54" s="16"/>
      <c r="TD54" s="16"/>
      <c r="TE54" s="16"/>
      <c r="TF54" s="16"/>
      <c r="TG54" s="16"/>
      <c r="TH54" s="16"/>
      <c r="TI54" s="16"/>
      <c r="TJ54" s="16"/>
      <c r="TK54" s="16"/>
      <c r="TL54" s="16"/>
      <c r="TM54" s="16"/>
      <c r="TN54" s="16"/>
      <c r="TO54" s="16"/>
      <c r="TP54" s="16"/>
      <c r="TQ54" s="16"/>
      <c r="TR54" s="16"/>
      <c r="TS54" s="16"/>
      <c r="TT54" s="16"/>
      <c r="TU54" s="16"/>
      <c r="TV54" s="16"/>
      <c r="TW54" s="16"/>
      <c r="TX54" s="16"/>
      <c r="TY54" s="16"/>
      <c r="TZ54" s="16"/>
      <c r="UA54" s="16"/>
      <c r="UB54" s="16"/>
      <c r="UC54" s="16"/>
      <c r="UD54" s="16"/>
      <c r="UE54" s="16"/>
      <c r="UF54" s="16"/>
      <c r="UG54" s="16"/>
      <c r="UH54" s="16"/>
      <c r="UI54" s="16"/>
      <c r="UJ54" s="16"/>
      <c r="UK54" s="16"/>
      <c r="UL54" s="16"/>
      <c r="UM54" s="16"/>
      <c r="UN54" s="16"/>
      <c r="UO54" s="16"/>
      <c r="UP54" s="16"/>
      <c r="UQ54" s="16"/>
      <c r="UR54" s="16"/>
      <c r="US54" s="16"/>
      <c r="UT54" s="16"/>
      <c r="UU54" s="16"/>
      <c r="UV54" s="16"/>
      <c r="UW54" s="16"/>
      <c r="UX54" s="16"/>
      <c r="UY54" s="16"/>
      <c r="UZ54" s="16"/>
      <c r="VA54" s="16"/>
      <c r="VB54" s="16"/>
      <c r="VC54" s="16"/>
      <c r="VD54" s="16"/>
      <c r="VE54" s="16"/>
      <c r="VF54" s="16"/>
      <c r="VG54" s="16"/>
      <c r="VH54" s="16"/>
      <c r="VI54" s="16"/>
      <c r="VJ54" s="16"/>
      <c r="VK54" s="16"/>
      <c r="VL54" s="16"/>
      <c r="VM54" s="16"/>
      <c r="VN54" s="16"/>
      <c r="VO54" s="16"/>
      <c r="VP54" s="16"/>
      <c r="VQ54" s="16"/>
      <c r="VR54" s="16"/>
      <c r="VS54" s="16"/>
      <c r="VT54" s="16"/>
      <c r="VU54" s="16"/>
      <c r="VV54" s="16"/>
      <c r="VW54" s="16"/>
      <c r="VX54" s="16"/>
      <c r="VY54" s="16"/>
      <c r="VZ54" s="16"/>
      <c r="WA54" s="16"/>
      <c r="WB54" s="16"/>
      <c r="WC54" s="16"/>
      <c r="WD54" s="16"/>
      <c r="WE54" s="16"/>
      <c r="WF54" s="16"/>
      <c r="WG54" s="16"/>
      <c r="WH54" s="16"/>
      <c r="WI54" s="16"/>
      <c r="WJ54" s="16"/>
      <c r="WK54" s="16"/>
      <c r="WL54" s="16"/>
      <c r="WM54" s="16"/>
      <c r="WN54" s="16"/>
      <c r="WO54" s="16"/>
      <c r="WP54" s="16"/>
      <c r="WQ54" s="16"/>
      <c r="WR54" s="16"/>
      <c r="WS54" s="16"/>
      <c r="WT54" s="16"/>
      <c r="WU54" s="16"/>
      <c r="WV54" s="16"/>
      <c r="WW54" s="16"/>
      <c r="WX54" s="16"/>
      <c r="WY54" s="16"/>
      <c r="WZ54" s="16"/>
      <c r="XA54" s="16"/>
      <c r="XB54" s="16"/>
      <c r="XC54" s="16"/>
      <c r="XD54" s="16"/>
      <c r="XE54" s="16"/>
      <c r="XF54" s="16"/>
      <c r="XG54" s="16"/>
      <c r="XH54" s="16"/>
      <c r="XI54" s="16"/>
      <c r="XJ54" s="16"/>
      <c r="XK54" s="7">
        <f t="shared" si="706"/>
        <v>25</v>
      </c>
      <c r="XL54" s="16">
        <v>25</v>
      </c>
      <c r="XM54" s="16"/>
      <c r="XN54" s="16"/>
      <c r="XO54" s="16"/>
      <c r="XP54" s="16"/>
      <c r="XQ54" s="16"/>
      <c r="XR54" s="16"/>
      <c r="XS54" s="16"/>
      <c r="XT54" s="16"/>
      <c r="XU54" s="16"/>
      <c r="XV54" s="16"/>
      <c r="XW54" s="16"/>
      <c r="XX54" s="16"/>
      <c r="XY54" s="16"/>
      <c r="XZ54" s="16"/>
      <c r="YA54" s="16"/>
      <c r="YB54" s="16"/>
      <c r="YC54" s="16">
        <v>1</v>
      </c>
      <c r="YD54" s="16">
        <v>19</v>
      </c>
      <c r="YE54" s="7">
        <f t="shared" si="711"/>
        <v>455.7</v>
      </c>
      <c r="YF54" s="7">
        <f t="shared" si="712"/>
        <v>215</v>
      </c>
      <c r="YG54" s="7">
        <f t="shared" si="713"/>
        <v>0</v>
      </c>
      <c r="YH54" s="7">
        <f t="shared" si="714"/>
        <v>189.7</v>
      </c>
      <c r="YI54" s="7">
        <f t="shared" si="715"/>
        <v>0</v>
      </c>
      <c r="YJ54" s="7">
        <f t="shared" si="716"/>
        <v>41.7</v>
      </c>
      <c r="YK54" s="7">
        <f t="shared" si="717"/>
        <v>0</v>
      </c>
      <c r="YL54" s="7">
        <f t="shared" si="718"/>
        <v>0</v>
      </c>
      <c r="YM54" s="7">
        <f t="shared" si="719"/>
        <v>0</v>
      </c>
      <c r="YN54" s="7">
        <f t="shared" si="720"/>
        <v>1</v>
      </c>
      <c r="YO54" s="7">
        <f t="shared" si="721"/>
        <v>0</v>
      </c>
      <c r="YP54" s="7">
        <f t="shared" si="722"/>
        <v>0</v>
      </c>
      <c r="YQ54" s="7">
        <f t="shared" si="723"/>
        <v>0</v>
      </c>
      <c r="YR54" s="7">
        <f t="shared" si="724"/>
        <v>0</v>
      </c>
      <c r="YS54" s="7">
        <f t="shared" si="725"/>
        <v>0</v>
      </c>
      <c r="YT54" s="7">
        <f t="shared" si="726"/>
        <v>0</v>
      </c>
      <c r="YU54" s="7">
        <f t="shared" si="727"/>
        <v>0</v>
      </c>
      <c r="YV54" s="7">
        <f t="shared" si="728"/>
        <v>0</v>
      </c>
      <c r="YW54" s="7">
        <f t="shared" si="729"/>
        <v>0</v>
      </c>
      <c r="YX54" s="7">
        <f t="shared" si="730"/>
        <v>0</v>
      </c>
      <c r="YY54" s="7">
        <f t="shared" si="731"/>
        <v>0</v>
      </c>
      <c r="YZ54" s="7">
        <f t="shared" si="732"/>
        <v>0</v>
      </c>
      <c r="ZA54" s="7">
        <f t="shared" si="733"/>
        <v>0</v>
      </c>
      <c r="ZB54" s="7">
        <f t="shared" si="734"/>
        <v>0</v>
      </c>
      <c r="ZC54" s="7">
        <f t="shared" si="735"/>
        <v>0</v>
      </c>
      <c r="ZD54" s="7">
        <f t="shared" si="736"/>
        <v>0</v>
      </c>
      <c r="ZE54" s="7">
        <f t="shared" si="737"/>
        <v>0</v>
      </c>
      <c r="ZF54" s="7">
        <f t="shared" si="738"/>
        <v>0</v>
      </c>
      <c r="ZG54" s="7">
        <f t="shared" si="739"/>
        <v>0</v>
      </c>
      <c r="ZH54" s="7">
        <f t="shared" si="740"/>
        <v>0</v>
      </c>
      <c r="ZI54" s="7">
        <f t="shared" si="741"/>
        <v>0</v>
      </c>
      <c r="ZJ54" s="7">
        <f t="shared" si="742"/>
        <v>0</v>
      </c>
      <c r="ZK54" s="7">
        <f t="shared" si="743"/>
        <v>0</v>
      </c>
      <c r="ZL54" s="7">
        <f t="shared" si="744"/>
        <v>0</v>
      </c>
      <c r="ZM54" s="7">
        <f t="shared" si="745"/>
        <v>0</v>
      </c>
      <c r="ZN54" s="7">
        <f t="shared" si="746"/>
        <v>0</v>
      </c>
      <c r="ZO54" s="7">
        <f t="shared" si="747"/>
        <v>0</v>
      </c>
      <c r="ZP54" s="7">
        <f t="shared" si="748"/>
        <v>0</v>
      </c>
      <c r="ZQ54" s="7">
        <f t="shared" si="749"/>
        <v>0</v>
      </c>
      <c r="ZR54" s="7">
        <f t="shared" si="750"/>
        <v>0</v>
      </c>
      <c r="ZS54" s="7">
        <f t="shared" si="751"/>
        <v>0</v>
      </c>
      <c r="ZT54" s="7">
        <f t="shared" si="752"/>
        <v>0</v>
      </c>
      <c r="ZU54" s="7">
        <f t="shared" si="753"/>
        <v>2</v>
      </c>
      <c r="ZV54" s="7">
        <f t="shared" si="754"/>
        <v>6.3</v>
      </c>
      <c r="ZW54" s="7">
        <f t="shared" si="755"/>
        <v>0</v>
      </c>
      <c r="ZX54" s="7">
        <f t="shared" si="756"/>
        <v>0</v>
      </c>
      <c r="ZY54" s="7">
        <f t="shared" si="757"/>
        <v>0</v>
      </c>
      <c r="ZZ54" s="7">
        <f t="shared" si="758"/>
        <v>0</v>
      </c>
      <c r="AAA54" s="7">
        <f t="shared" si="759"/>
        <v>0</v>
      </c>
      <c r="AAB54" s="7">
        <f t="shared" si="760"/>
        <v>0</v>
      </c>
      <c r="AAC54" s="7">
        <f t="shared" si="761"/>
        <v>0</v>
      </c>
      <c r="AAD54" s="7">
        <f t="shared" si="762"/>
        <v>0</v>
      </c>
      <c r="AAE54" s="7">
        <f t="shared" si="763"/>
        <v>0</v>
      </c>
      <c r="AAF54" s="7">
        <f t="shared" si="764"/>
        <v>0</v>
      </c>
      <c r="AAG54" s="7">
        <f t="shared" si="765"/>
        <v>0</v>
      </c>
      <c r="AAH54" s="7">
        <f t="shared" si="766"/>
        <v>0</v>
      </c>
      <c r="AAI54" s="7">
        <f t="shared" si="767"/>
        <v>0</v>
      </c>
      <c r="AAJ54" s="7">
        <f t="shared" si="768"/>
        <v>0</v>
      </c>
      <c r="AAK54" s="7">
        <f t="shared" si="769"/>
        <v>0</v>
      </c>
      <c r="AAL54" s="7">
        <f t="shared" si="770"/>
        <v>0</v>
      </c>
      <c r="AAM54" s="7">
        <f t="shared" si="771"/>
        <v>0</v>
      </c>
      <c r="AAN54" s="7">
        <f t="shared" si="772"/>
        <v>0</v>
      </c>
      <c r="AAO54" s="7">
        <f t="shared" si="773"/>
        <v>0</v>
      </c>
      <c r="AAP54" s="7">
        <f t="shared" si="774"/>
        <v>0</v>
      </c>
      <c r="AAQ54" s="7">
        <f t="shared" si="775"/>
        <v>0</v>
      </c>
      <c r="AAR54" s="7">
        <f t="shared" si="776"/>
        <v>0</v>
      </c>
      <c r="AAS54" s="7">
        <f t="shared" si="777"/>
        <v>0</v>
      </c>
      <c r="AAT54" s="7">
        <f t="shared" si="778"/>
        <v>0</v>
      </c>
      <c r="AAU54" s="7">
        <f t="shared" si="779"/>
        <v>0</v>
      </c>
      <c r="AAV54" s="7">
        <f t="shared" si="780"/>
        <v>0</v>
      </c>
      <c r="AAW54" s="7">
        <f t="shared" si="781"/>
        <v>0</v>
      </c>
      <c r="AAX54" s="7">
        <f t="shared" si="782"/>
        <v>0</v>
      </c>
      <c r="AAY54" s="7">
        <f t="shared" si="783"/>
        <v>0</v>
      </c>
      <c r="AAZ54" s="7">
        <f t="shared" si="784"/>
        <v>0</v>
      </c>
      <c r="ABA54" s="7">
        <f t="shared" si="785"/>
        <v>0</v>
      </c>
      <c r="ABB54" s="7">
        <f t="shared" si="786"/>
        <v>0</v>
      </c>
      <c r="ABC54" s="7">
        <f t="shared" si="787"/>
        <v>0</v>
      </c>
      <c r="ABD54" s="7">
        <f t="shared" si="788"/>
        <v>0</v>
      </c>
      <c r="ABE54" s="7">
        <f t="shared" si="789"/>
        <v>0</v>
      </c>
      <c r="ABF54" s="7">
        <f t="shared" si="790"/>
        <v>0</v>
      </c>
      <c r="ABG54" s="7">
        <f t="shared" si="791"/>
        <v>0</v>
      </c>
      <c r="ABH54" s="7">
        <f t="shared" si="792"/>
        <v>0</v>
      </c>
      <c r="ABI54" s="7">
        <f t="shared" si="793"/>
        <v>0</v>
      </c>
      <c r="ABJ54" s="7">
        <f t="shared" si="794"/>
        <v>0</v>
      </c>
      <c r="ABK54" s="7">
        <f t="shared" si="795"/>
        <v>0</v>
      </c>
      <c r="ABL54" s="7">
        <f t="shared" si="796"/>
        <v>0</v>
      </c>
      <c r="ABM54" s="7">
        <f t="shared" si="797"/>
        <v>0</v>
      </c>
      <c r="ABN54" s="7">
        <f t="shared" si="798"/>
        <v>0</v>
      </c>
      <c r="ABO54" s="7">
        <f t="shared" si="799"/>
        <v>0</v>
      </c>
      <c r="ABP54" s="7">
        <f t="shared" si="800"/>
        <v>0</v>
      </c>
      <c r="ABQ54" s="7">
        <f t="shared" si="801"/>
        <v>0</v>
      </c>
      <c r="ABR54" s="7">
        <f t="shared" si="802"/>
        <v>0</v>
      </c>
      <c r="ABS54" s="7">
        <f t="shared" si="803"/>
        <v>0</v>
      </c>
      <c r="ABT54" s="7">
        <f t="shared" si="804"/>
        <v>0</v>
      </c>
      <c r="ABU54" s="7">
        <f t="shared" si="805"/>
        <v>0</v>
      </c>
      <c r="ABV54" s="7">
        <f t="shared" si="806"/>
        <v>0</v>
      </c>
      <c r="ABW54" s="7">
        <f t="shared" si="807"/>
        <v>0</v>
      </c>
      <c r="ABX54" s="7">
        <f t="shared" si="808"/>
        <v>0</v>
      </c>
      <c r="ABY54" s="7">
        <f t="shared" si="809"/>
        <v>0</v>
      </c>
      <c r="ABZ54" s="7">
        <f t="shared" si="810"/>
        <v>0</v>
      </c>
      <c r="ACA54" s="7">
        <f t="shared" si="811"/>
        <v>0</v>
      </c>
      <c r="ACB54" s="7">
        <f t="shared" si="812"/>
        <v>0</v>
      </c>
      <c r="ACC54" s="7">
        <f t="shared" si="813"/>
        <v>0</v>
      </c>
      <c r="ACD54" s="7">
        <f t="shared" si="814"/>
        <v>0</v>
      </c>
      <c r="ACE54" s="7">
        <f t="shared" si="815"/>
        <v>0</v>
      </c>
      <c r="ACF54" s="7">
        <f t="shared" si="816"/>
        <v>0</v>
      </c>
      <c r="ACG54" s="7">
        <f t="shared" si="817"/>
        <v>0</v>
      </c>
      <c r="ACH54" s="7">
        <f t="shared" si="818"/>
        <v>0</v>
      </c>
      <c r="ACI54" s="7">
        <f t="shared" si="819"/>
        <v>0</v>
      </c>
      <c r="ACJ54" s="7">
        <f t="shared" si="820"/>
        <v>0</v>
      </c>
      <c r="ACK54" s="7">
        <f t="shared" si="821"/>
        <v>0</v>
      </c>
      <c r="ACL54" s="7">
        <f t="shared" si="822"/>
        <v>0</v>
      </c>
      <c r="ACM54" s="7">
        <f t="shared" si="823"/>
        <v>0</v>
      </c>
      <c r="ACN54" s="7">
        <f t="shared" si="824"/>
        <v>0</v>
      </c>
      <c r="ACO54" s="7">
        <f t="shared" si="825"/>
        <v>0</v>
      </c>
      <c r="ACP54" s="7">
        <f t="shared" si="826"/>
        <v>0</v>
      </c>
      <c r="ACQ54" s="7">
        <f t="shared" si="827"/>
        <v>0</v>
      </c>
      <c r="ACR54" s="7">
        <f t="shared" si="828"/>
        <v>0</v>
      </c>
      <c r="ACS54" s="7">
        <f t="shared" si="829"/>
        <v>0</v>
      </c>
      <c r="ACT54" s="7">
        <f t="shared" si="830"/>
        <v>0</v>
      </c>
      <c r="ACU54" s="7">
        <f t="shared" si="831"/>
        <v>0</v>
      </c>
      <c r="ACV54" s="7">
        <f t="shared" si="832"/>
        <v>0</v>
      </c>
      <c r="ACW54" s="7">
        <f t="shared" si="833"/>
        <v>0</v>
      </c>
      <c r="ACX54" s="7">
        <f t="shared" si="834"/>
        <v>0</v>
      </c>
      <c r="ACY54" s="7">
        <f t="shared" si="835"/>
        <v>0</v>
      </c>
      <c r="ACZ54" s="7">
        <f t="shared" si="836"/>
        <v>0</v>
      </c>
      <c r="ADA54" s="7">
        <f t="shared" si="837"/>
        <v>0</v>
      </c>
      <c r="ADB54" s="7">
        <f t="shared" si="838"/>
        <v>0</v>
      </c>
      <c r="ADC54" s="7">
        <f t="shared" si="839"/>
        <v>0</v>
      </c>
      <c r="ADD54" s="7">
        <f t="shared" si="840"/>
        <v>0</v>
      </c>
      <c r="ADE54" s="7">
        <f t="shared" si="841"/>
        <v>0</v>
      </c>
      <c r="ADF54" s="7">
        <f t="shared" si="842"/>
        <v>0</v>
      </c>
      <c r="ADG54" s="7">
        <f t="shared" si="843"/>
        <v>0</v>
      </c>
      <c r="ADH54" s="7">
        <f t="shared" si="844"/>
        <v>0</v>
      </c>
      <c r="ADI54" s="7">
        <f t="shared" si="845"/>
        <v>0</v>
      </c>
      <c r="ADJ54" s="7">
        <f t="shared" si="846"/>
        <v>0</v>
      </c>
      <c r="ADK54" s="7">
        <f t="shared" si="847"/>
        <v>0</v>
      </c>
      <c r="ADL54" s="7">
        <f t="shared" si="848"/>
        <v>0</v>
      </c>
      <c r="ADM54" s="7">
        <f t="shared" si="849"/>
        <v>0</v>
      </c>
      <c r="ADN54" s="7">
        <f t="shared" si="850"/>
        <v>0</v>
      </c>
      <c r="ADO54" s="7">
        <f t="shared" si="851"/>
        <v>0</v>
      </c>
      <c r="ADP54" s="7">
        <f t="shared" si="852"/>
        <v>0</v>
      </c>
      <c r="ADQ54" s="7">
        <f t="shared" si="853"/>
        <v>0</v>
      </c>
      <c r="ADR54" s="7">
        <f t="shared" si="854"/>
        <v>0</v>
      </c>
      <c r="ADS54" s="7">
        <f t="shared" si="855"/>
        <v>0</v>
      </c>
      <c r="ADT54" s="7">
        <f t="shared" si="856"/>
        <v>0</v>
      </c>
      <c r="ADU54" s="7">
        <f t="shared" si="857"/>
        <v>0</v>
      </c>
      <c r="ADV54" s="7">
        <f t="shared" si="858"/>
        <v>0</v>
      </c>
      <c r="ADW54" s="7">
        <f t="shared" si="859"/>
        <v>0</v>
      </c>
      <c r="ADX54" s="7">
        <f t="shared" si="860"/>
        <v>0</v>
      </c>
      <c r="ADY54" s="7">
        <f t="shared" si="861"/>
        <v>0</v>
      </c>
      <c r="ADZ54" s="7">
        <f t="shared" si="862"/>
        <v>0</v>
      </c>
      <c r="AEA54" s="7">
        <f t="shared" si="863"/>
        <v>0</v>
      </c>
      <c r="AEB54" s="7">
        <f t="shared" si="864"/>
        <v>0</v>
      </c>
      <c r="AEC54" s="7">
        <f t="shared" si="865"/>
        <v>0</v>
      </c>
      <c r="AED54" s="7">
        <f t="shared" si="866"/>
        <v>0</v>
      </c>
      <c r="AEE54" s="7">
        <f t="shared" si="867"/>
        <v>0</v>
      </c>
      <c r="AEF54" s="7">
        <f t="shared" si="868"/>
        <v>0</v>
      </c>
      <c r="AEG54" s="7">
        <f t="shared" si="869"/>
        <v>0</v>
      </c>
      <c r="AEH54" s="7">
        <f t="shared" si="870"/>
        <v>0</v>
      </c>
      <c r="AEI54" s="7">
        <f t="shared" si="871"/>
        <v>0</v>
      </c>
      <c r="AEJ54" s="7">
        <f t="shared" si="872"/>
        <v>0</v>
      </c>
      <c r="AEK54" s="7">
        <f t="shared" si="873"/>
        <v>0</v>
      </c>
      <c r="AEL54" s="7">
        <f t="shared" si="874"/>
        <v>0</v>
      </c>
      <c r="AEM54" s="7">
        <f t="shared" si="875"/>
        <v>0</v>
      </c>
      <c r="AEN54" s="7">
        <f t="shared" si="876"/>
        <v>0</v>
      </c>
      <c r="AEO54" s="7">
        <f t="shared" si="877"/>
        <v>0</v>
      </c>
      <c r="AEP54" s="7">
        <f t="shared" si="878"/>
        <v>0</v>
      </c>
      <c r="AEQ54" s="7">
        <f t="shared" si="879"/>
        <v>0</v>
      </c>
      <c r="AER54" s="7">
        <f t="shared" si="880"/>
        <v>0</v>
      </c>
      <c r="AES54" s="7">
        <f t="shared" si="881"/>
        <v>0</v>
      </c>
      <c r="AET54" s="7">
        <f t="shared" si="882"/>
        <v>0</v>
      </c>
      <c r="AEU54" s="7">
        <f t="shared" si="883"/>
        <v>0</v>
      </c>
      <c r="AEV54" s="7">
        <f t="shared" si="884"/>
        <v>0</v>
      </c>
      <c r="AEW54" s="7">
        <f t="shared" si="885"/>
        <v>0</v>
      </c>
      <c r="AEX54" s="7">
        <f t="shared" si="886"/>
        <v>0</v>
      </c>
      <c r="AEY54" s="7">
        <f t="shared" si="887"/>
        <v>0</v>
      </c>
      <c r="AEZ54" s="7">
        <f t="shared" si="888"/>
        <v>0</v>
      </c>
      <c r="AFA54" s="7">
        <f t="shared" si="889"/>
        <v>0</v>
      </c>
      <c r="AFB54" s="7">
        <f t="shared" si="890"/>
        <v>0</v>
      </c>
      <c r="AFC54" s="7">
        <f t="shared" si="891"/>
        <v>0</v>
      </c>
      <c r="AFD54" s="7">
        <f t="shared" si="892"/>
        <v>0</v>
      </c>
      <c r="AFE54" s="7">
        <f t="shared" si="893"/>
        <v>0</v>
      </c>
      <c r="AFF54" s="7">
        <f t="shared" si="894"/>
        <v>0</v>
      </c>
      <c r="AFG54" s="7">
        <f t="shared" si="895"/>
        <v>0</v>
      </c>
      <c r="AFH54" s="7">
        <f t="shared" si="896"/>
        <v>0</v>
      </c>
      <c r="AFI54" s="7">
        <f t="shared" si="897"/>
        <v>0</v>
      </c>
      <c r="AFJ54" s="7">
        <f t="shared" si="898"/>
        <v>0</v>
      </c>
      <c r="AFK54" s="7">
        <f t="shared" si="899"/>
        <v>0</v>
      </c>
      <c r="AFL54" s="7">
        <f t="shared" si="900"/>
        <v>0</v>
      </c>
      <c r="AFM54" s="7">
        <f t="shared" si="901"/>
        <v>0</v>
      </c>
      <c r="AFN54" s="7">
        <f t="shared" si="902"/>
        <v>0</v>
      </c>
      <c r="AFO54" s="7">
        <f t="shared" si="903"/>
        <v>0</v>
      </c>
      <c r="AFP54" s="7">
        <f t="shared" si="904"/>
        <v>0</v>
      </c>
      <c r="AFQ54" s="7">
        <f t="shared" si="905"/>
        <v>0</v>
      </c>
      <c r="AFR54" s="7">
        <f t="shared" si="906"/>
        <v>0</v>
      </c>
      <c r="AFS54" s="7">
        <f t="shared" si="907"/>
        <v>0</v>
      </c>
      <c r="AFT54" s="7">
        <f t="shared" si="908"/>
        <v>25</v>
      </c>
      <c r="AFU54" s="7">
        <f t="shared" si="909"/>
        <v>25</v>
      </c>
      <c r="AFV54" s="7">
        <f t="shared" si="910"/>
        <v>0</v>
      </c>
      <c r="AFW54" s="7">
        <f t="shared" si="911"/>
        <v>0</v>
      </c>
      <c r="AFX54" s="7">
        <f t="shared" si="912"/>
        <v>0</v>
      </c>
      <c r="AFY54" s="7">
        <f t="shared" si="913"/>
        <v>0</v>
      </c>
      <c r="AFZ54" s="7">
        <f t="shared" si="914"/>
        <v>0</v>
      </c>
      <c r="AGA54" s="7">
        <f t="shared" si="915"/>
        <v>0</v>
      </c>
      <c r="AGB54" s="7">
        <f t="shared" si="916"/>
        <v>0</v>
      </c>
      <c r="AGC54" s="7">
        <f t="shared" si="917"/>
        <v>0</v>
      </c>
      <c r="AGD54" s="7">
        <f t="shared" si="918"/>
        <v>0</v>
      </c>
      <c r="AGE54" s="7">
        <f t="shared" si="919"/>
        <v>0</v>
      </c>
      <c r="AGF54" s="7">
        <f t="shared" si="920"/>
        <v>0</v>
      </c>
      <c r="AGG54" s="7">
        <f t="shared" si="921"/>
        <v>0</v>
      </c>
      <c r="AGH54" s="7">
        <f t="shared" si="922"/>
        <v>0</v>
      </c>
      <c r="AGI54" s="7">
        <f t="shared" si="923"/>
        <v>0</v>
      </c>
      <c r="AGJ54" s="7">
        <f t="shared" si="924"/>
        <v>0</v>
      </c>
      <c r="AGK54" s="7">
        <f t="shared" si="925"/>
        <v>0</v>
      </c>
      <c r="AGL54" s="7">
        <f t="shared" si="926"/>
        <v>1</v>
      </c>
      <c r="AGM54" s="7">
        <f t="shared" si="927"/>
        <v>18.3</v>
      </c>
    </row>
    <row r="55" spans="1:871" ht="55.5" customHeight="1" x14ac:dyDescent="0.25">
      <c r="A55" s="6" t="s">
        <v>151</v>
      </c>
      <c r="B55" s="26" t="s">
        <v>120</v>
      </c>
      <c r="C55" s="27" t="s">
        <v>158</v>
      </c>
      <c r="D55" s="7">
        <f t="shared" si="701"/>
        <v>381</v>
      </c>
      <c r="E55" s="27">
        <f>50+115</f>
        <v>165</v>
      </c>
      <c r="F55" s="27"/>
      <c r="G55" s="27">
        <v>184</v>
      </c>
      <c r="H55" s="27"/>
      <c r="I55" s="27">
        <f>10+9</f>
        <v>19</v>
      </c>
      <c r="J55" s="27"/>
      <c r="K55" s="27"/>
      <c r="L55" s="27"/>
      <c r="M55" s="27">
        <v>1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>
        <v>2</v>
      </c>
      <c r="AU55" s="27">
        <v>10</v>
      </c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16"/>
      <c r="FS55" s="16"/>
      <c r="FT55" s="16"/>
      <c r="FU55" s="16"/>
      <c r="FV55" s="16"/>
      <c r="FW55" s="16"/>
      <c r="FX55" s="16"/>
      <c r="FY55" s="16"/>
      <c r="FZ55" s="16"/>
      <c r="GA55" s="16"/>
      <c r="GB55" s="16"/>
      <c r="GC55" s="16"/>
      <c r="GD55" s="16"/>
      <c r="GE55" s="16"/>
      <c r="GF55" s="16"/>
      <c r="GG55" s="16"/>
      <c r="GH55" s="16"/>
      <c r="GI55" s="16"/>
      <c r="GJ55" s="16"/>
      <c r="GK55" s="16"/>
      <c r="GL55" s="16"/>
      <c r="GM55" s="16"/>
      <c r="GN55" s="16"/>
      <c r="GO55" s="16"/>
      <c r="GP55" s="16"/>
      <c r="GQ55" s="16"/>
      <c r="GR55" s="16"/>
      <c r="GS55" s="7">
        <f t="shared" si="702"/>
        <v>50</v>
      </c>
      <c r="GT55" s="16">
        <v>50</v>
      </c>
      <c r="GU55" s="16"/>
      <c r="GV55" s="16"/>
      <c r="GW55" s="16"/>
      <c r="GX55" s="16"/>
      <c r="GY55" s="16"/>
      <c r="GZ55" s="16"/>
      <c r="HA55" s="16"/>
      <c r="HB55" s="16"/>
      <c r="HC55" s="16"/>
      <c r="HD55" s="16"/>
      <c r="HE55" s="16"/>
      <c r="HF55" s="16"/>
      <c r="HG55" s="16"/>
      <c r="HH55" s="16"/>
      <c r="HI55" s="16"/>
      <c r="HJ55" s="16"/>
      <c r="HK55" s="16">
        <v>1</v>
      </c>
      <c r="HL55" s="16">
        <v>16</v>
      </c>
      <c r="HM55" s="7">
        <f t="shared" si="703"/>
        <v>381</v>
      </c>
      <c r="HN55" s="27">
        <f>50+115</f>
        <v>165</v>
      </c>
      <c r="HO55" s="27"/>
      <c r="HP55" s="27">
        <v>184</v>
      </c>
      <c r="HQ55" s="27"/>
      <c r="HR55" s="27">
        <f>10+9</f>
        <v>19</v>
      </c>
      <c r="HS55" s="27"/>
      <c r="HT55" s="27"/>
      <c r="HU55" s="27"/>
      <c r="HV55" s="27">
        <v>1</v>
      </c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  <c r="IW55" s="27"/>
      <c r="IX55" s="27"/>
      <c r="IY55" s="27"/>
      <c r="IZ55" s="27"/>
      <c r="JA55" s="27"/>
      <c r="JB55" s="27"/>
      <c r="JC55" s="27">
        <v>2</v>
      </c>
      <c r="JD55" s="27">
        <v>10</v>
      </c>
      <c r="JE55" s="27"/>
      <c r="JF55" s="27"/>
      <c r="JG55" s="27"/>
      <c r="JH55" s="27"/>
      <c r="JI55" s="27"/>
      <c r="JJ55" s="27"/>
      <c r="JK55" s="27"/>
      <c r="JL55" s="27"/>
      <c r="JM55" s="27"/>
      <c r="JN55" s="27"/>
      <c r="JO55" s="27"/>
      <c r="JP55" s="27"/>
      <c r="JQ55" s="27"/>
      <c r="JR55" s="27"/>
      <c r="JS55" s="27"/>
      <c r="JT55" s="27"/>
      <c r="JU55" s="27"/>
      <c r="JV55" s="16"/>
      <c r="JW55" s="16"/>
      <c r="JX55" s="16"/>
      <c r="JY55" s="16"/>
      <c r="JZ55" s="16"/>
      <c r="KA55" s="16"/>
      <c r="KB55" s="16"/>
      <c r="KC55" s="16"/>
      <c r="KD55" s="16"/>
      <c r="KE55" s="16"/>
      <c r="KF55" s="16"/>
      <c r="KG55" s="16"/>
      <c r="KH55" s="16"/>
      <c r="KI55" s="16"/>
      <c r="KJ55" s="16"/>
      <c r="KK55" s="16"/>
      <c r="KL55" s="16"/>
      <c r="KM55" s="16"/>
      <c r="KN55" s="16"/>
      <c r="KO55" s="16"/>
      <c r="KP55" s="16"/>
      <c r="KQ55" s="16"/>
      <c r="KR55" s="16"/>
      <c r="KS55" s="16"/>
      <c r="KT55" s="16"/>
      <c r="KU55" s="16"/>
      <c r="KV55" s="16"/>
      <c r="KW55" s="16"/>
      <c r="KX55" s="16"/>
      <c r="KY55" s="16"/>
      <c r="KZ55" s="16"/>
      <c r="LA55" s="16"/>
      <c r="LB55" s="16"/>
      <c r="LC55" s="16"/>
      <c r="LD55" s="16"/>
      <c r="LE55" s="16"/>
      <c r="LF55" s="16"/>
      <c r="LG55" s="16"/>
      <c r="LH55" s="16"/>
      <c r="LI55" s="16"/>
      <c r="LJ55" s="16"/>
      <c r="LK55" s="16"/>
      <c r="LL55" s="16"/>
      <c r="LM55" s="16"/>
      <c r="LN55" s="16"/>
      <c r="LO55" s="16"/>
      <c r="LP55" s="16"/>
      <c r="LQ55" s="16"/>
      <c r="LR55" s="16"/>
      <c r="LS55" s="16"/>
      <c r="LT55" s="16"/>
      <c r="LU55" s="16"/>
      <c r="LV55" s="16"/>
      <c r="LW55" s="16"/>
      <c r="LX55" s="16"/>
      <c r="LY55" s="16"/>
      <c r="LZ55" s="16"/>
      <c r="MA55" s="16"/>
      <c r="MB55" s="16"/>
      <c r="MC55" s="16"/>
      <c r="MD55" s="16"/>
      <c r="ME55" s="16"/>
      <c r="MF55" s="16"/>
      <c r="MG55" s="16"/>
      <c r="MH55" s="16"/>
      <c r="MI55" s="16"/>
      <c r="MJ55" s="16"/>
      <c r="MK55" s="16"/>
      <c r="ML55" s="16"/>
      <c r="MM55" s="16"/>
      <c r="MN55" s="16"/>
      <c r="MO55" s="16"/>
      <c r="MP55" s="16"/>
      <c r="MQ55" s="16"/>
      <c r="MR55" s="16"/>
      <c r="MS55" s="16"/>
      <c r="MT55" s="16"/>
      <c r="MU55" s="16"/>
      <c r="MV55" s="16"/>
      <c r="MW55" s="16"/>
      <c r="MX55" s="16"/>
      <c r="MY55" s="16"/>
      <c r="MZ55" s="16"/>
      <c r="NA55" s="16"/>
      <c r="NB55" s="16"/>
      <c r="NC55" s="16"/>
      <c r="ND55" s="16"/>
      <c r="NE55" s="16"/>
      <c r="NF55" s="16"/>
      <c r="NG55" s="16"/>
      <c r="NH55" s="16"/>
      <c r="NI55" s="16"/>
      <c r="NJ55" s="16"/>
      <c r="NK55" s="16"/>
      <c r="NL55" s="16"/>
      <c r="NM55" s="16"/>
      <c r="NN55" s="16"/>
      <c r="NO55" s="16"/>
      <c r="NP55" s="16"/>
      <c r="NQ55" s="16"/>
      <c r="NR55" s="16"/>
      <c r="NS55" s="16"/>
      <c r="NT55" s="16"/>
      <c r="NU55" s="16"/>
      <c r="NV55" s="16"/>
      <c r="NW55" s="16"/>
      <c r="NX55" s="16"/>
      <c r="NY55" s="16"/>
      <c r="NZ55" s="16"/>
      <c r="OA55" s="16"/>
      <c r="OB55" s="16"/>
      <c r="OC55" s="16"/>
      <c r="OD55" s="16"/>
      <c r="OE55" s="16"/>
      <c r="OF55" s="16"/>
      <c r="OG55" s="16"/>
      <c r="OH55" s="16"/>
      <c r="OI55" s="16"/>
      <c r="OJ55" s="16"/>
      <c r="OK55" s="16"/>
      <c r="OL55" s="16"/>
      <c r="OM55" s="16"/>
      <c r="ON55" s="16"/>
      <c r="OO55" s="16"/>
      <c r="OP55" s="16"/>
      <c r="OQ55" s="16"/>
      <c r="OR55" s="16"/>
      <c r="OS55" s="16"/>
      <c r="OT55" s="16"/>
      <c r="OU55" s="16"/>
      <c r="OV55" s="16"/>
      <c r="OW55" s="16"/>
      <c r="OX55" s="16"/>
      <c r="OY55" s="16"/>
      <c r="OZ55" s="16"/>
      <c r="PA55" s="16"/>
      <c r="PB55" s="7">
        <f t="shared" si="704"/>
        <v>50</v>
      </c>
      <c r="PC55" s="16">
        <v>50</v>
      </c>
      <c r="PD55" s="16"/>
      <c r="PE55" s="16"/>
      <c r="PF55" s="16"/>
      <c r="PG55" s="16"/>
      <c r="PH55" s="16"/>
      <c r="PI55" s="16"/>
      <c r="PJ55" s="16"/>
      <c r="PK55" s="16"/>
      <c r="PL55" s="16"/>
      <c r="PM55" s="16"/>
      <c r="PN55" s="16"/>
      <c r="PO55" s="16"/>
      <c r="PP55" s="16"/>
      <c r="PQ55" s="16"/>
      <c r="PR55" s="16"/>
      <c r="PS55" s="16"/>
      <c r="PT55" s="16">
        <v>1</v>
      </c>
      <c r="PU55" s="16">
        <v>16</v>
      </c>
      <c r="PV55" s="7">
        <f t="shared" si="705"/>
        <v>388</v>
      </c>
      <c r="PW55" s="27">
        <f>50+120</f>
        <v>170</v>
      </c>
      <c r="PX55" s="27"/>
      <c r="PY55" s="27">
        <v>185</v>
      </c>
      <c r="PZ55" s="27"/>
      <c r="QA55" s="27">
        <v>20</v>
      </c>
      <c r="QB55" s="27"/>
      <c r="QC55" s="27"/>
      <c r="QD55" s="27"/>
      <c r="QE55" s="27">
        <v>1</v>
      </c>
      <c r="QF55" s="27"/>
      <c r="QG55" s="27"/>
      <c r="QH55" s="27"/>
      <c r="QI55" s="27"/>
      <c r="QJ55" s="27"/>
      <c r="QK55" s="27"/>
      <c r="QL55" s="27"/>
      <c r="QM55" s="27"/>
      <c r="QN55" s="27"/>
      <c r="QO55" s="27"/>
      <c r="QP55" s="27"/>
      <c r="QQ55" s="27"/>
      <c r="QR55" s="27"/>
      <c r="QS55" s="27"/>
      <c r="QT55" s="27"/>
      <c r="QU55" s="27"/>
      <c r="QV55" s="27"/>
      <c r="QW55" s="27"/>
      <c r="QX55" s="27"/>
      <c r="QY55" s="27"/>
      <c r="QZ55" s="27"/>
      <c r="RA55" s="27"/>
      <c r="RB55" s="27"/>
      <c r="RC55" s="27"/>
      <c r="RD55" s="27"/>
      <c r="RE55" s="27"/>
      <c r="RF55" s="27"/>
      <c r="RG55" s="27"/>
      <c r="RH55" s="27"/>
      <c r="RI55" s="27"/>
      <c r="RJ55" s="27"/>
      <c r="RK55" s="27"/>
      <c r="RL55" s="27">
        <v>3</v>
      </c>
      <c r="RM55" s="27">
        <v>9</v>
      </c>
      <c r="RN55" s="27"/>
      <c r="RO55" s="27"/>
      <c r="RP55" s="27"/>
      <c r="RQ55" s="27"/>
      <c r="RR55" s="27"/>
      <c r="RS55" s="27"/>
      <c r="RT55" s="27"/>
      <c r="RU55" s="27"/>
      <c r="RV55" s="27"/>
      <c r="RW55" s="27"/>
      <c r="RX55" s="27"/>
      <c r="RY55" s="27"/>
      <c r="RZ55" s="27"/>
      <c r="SA55" s="27"/>
      <c r="SB55" s="27"/>
      <c r="SC55" s="27"/>
      <c r="SD55" s="27"/>
      <c r="SE55" s="16"/>
      <c r="SF55" s="16"/>
      <c r="SG55" s="16"/>
      <c r="SH55" s="16"/>
      <c r="SI55" s="16"/>
      <c r="SJ55" s="16"/>
      <c r="SK55" s="16"/>
      <c r="SL55" s="16"/>
      <c r="SM55" s="16"/>
      <c r="SN55" s="16"/>
      <c r="SO55" s="16"/>
      <c r="SP55" s="16"/>
      <c r="SQ55" s="16"/>
      <c r="SR55" s="16"/>
      <c r="SS55" s="16"/>
      <c r="ST55" s="16"/>
      <c r="SU55" s="16"/>
      <c r="SV55" s="16"/>
      <c r="SW55" s="16"/>
      <c r="SX55" s="16"/>
      <c r="SY55" s="16"/>
      <c r="SZ55" s="16"/>
      <c r="TA55" s="16"/>
      <c r="TB55" s="16"/>
      <c r="TC55" s="16"/>
      <c r="TD55" s="16"/>
      <c r="TE55" s="16"/>
      <c r="TF55" s="16"/>
      <c r="TG55" s="16"/>
      <c r="TH55" s="16"/>
      <c r="TI55" s="16"/>
      <c r="TJ55" s="16"/>
      <c r="TK55" s="16"/>
      <c r="TL55" s="16"/>
      <c r="TM55" s="16"/>
      <c r="TN55" s="16"/>
      <c r="TO55" s="16"/>
      <c r="TP55" s="16"/>
      <c r="TQ55" s="16"/>
      <c r="TR55" s="16"/>
      <c r="TS55" s="16"/>
      <c r="TT55" s="16"/>
      <c r="TU55" s="16"/>
      <c r="TV55" s="16"/>
      <c r="TW55" s="16"/>
      <c r="TX55" s="16"/>
      <c r="TY55" s="16"/>
      <c r="TZ55" s="16"/>
      <c r="UA55" s="16"/>
      <c r="UB55" s="16"/>
      <c r="UC55" s="16"/>
      <c r="UD55" s="16"/>
      <c r="UE55" s="16"/>
      <c r="UF55" s="16"/>
      <c r="UG55" s="16"/>
      <c r="UH55" s="16"/>
      <c r="UI55" s="16"/>
      <c r="UJ55" s="16"/>
      <c r="UK55" s="16"/>
      <c r="UL55" s="16"/>
      <c r="UM55" s="16"/>
      <c r="UN55" s="16"/>
      <c r="UO55" s="16"/>
      <c r="UP55" s="16"/>
      <c r="UQ55" s="16"/>
      <c r="UR55" s="16"/>
      <c r="US55" s="16"/>
      <c r="UT55" s="16"/>
      <c r="UU55" s="16"/>
      <c r="UV55" s="16"/>
      <c r="UW55" s="16"/>
      <c r="UX55" s="16"/>
      <c r="UY55" s="16"/>
      <c r="UZ55" s="16"/>
      <c r="VA55" s="16"/>
      <c r="VB55" s="16"/>
      <c r="VC55" s="16"/>
      <c r="VD55" s="16"/>
      <c r="VE55" s="16"/>
      <c r="VF55" s="16"/>
      <c r="VG55" s="16"/>
      <c r="VH55" s="16"/>
      <c r="VI55" s="16"/>
      <c r="VJ55" s="16"/>
      <c r="VK55" s="16"/>
      <c r="VL55" s="16"/>
      <c r="VM55" s="16"/>
      <c r="VN55" s="16"/>
      <c r="VO55" s="16"/>
      <c r="VP55" s="16"/>
      <c r="VQ55" s="16"/>
      <c r="VR55" s="16"/>
      <c r="VS55" s="16"/>
      <c r="VT55" s="16"/>
      <c r="VU55" s="16"/>
      <c r="VV55" s="16"/>
      <c r="VW55" s="16"/>
      <c r="VX55" s="16"/>
      <c r="VY55" s="16"/>
      <c r="VZ55" s="16"/>
      <c r="WA55" s="16"/>
      <c r="WB55" s="16"/>
      <c r="WC55" s="16"/>
      <c r="WD55" s="16"/>
      <c r="WE55" s="16"/>
      <c r="WF55" s="16"/>
      <c r="WG55" s="16"/>
      <c r="WH55" s="16"/>
      <c r="WI55" s="16"/>
      <c r="WJ55" s="16"/>
      <c r="WK55" s="16"/>
      <c r="WL55" s="16"/>
      <c r="WM55" s="16"/>
      <c r="WN55" s="16"/>
      <c r="WO55" s="16"/>
      <c r="WP55" s="16"/>
      <c r="WQ55" s="16"/>
      <c r="WR55" s="16"/>
      <c r="WS55" s="16"/>
      <c r="WT55" s="16"/>
      <c r="WU55" s="16"/>
      <c r="WV55" s="16"/>
      <c r="WW55" s="16"/>
      <c r="WX55" s="16"/>
      <c r="WY55" s="16"/>
      <c r="WZ55" s="16"/>
      <c r="XA55" s="16"/>
      <c r="XB55" s="16"/>
      <c r="XC55" s="16"/>
      <c r="XD55" s="16"/>
      <c r="XE55" s="16"/>
      <c r="XF55" s="16"/>
      <c r="XG55" s="16"/>
      <c r="XH55" s="16"/>
      <c r="XI55" s="16"/>
      <c r="XJ55" s="16"/>
      <c r="XK55" s="7">
        <f t="shared" si="706"/>
        <v>50</v>
      </c>
      <c r="XL55" s="16">
        <v>50</v>
      </c>
      <c r="XM55" s="16"/>
      <c r="XN55" s="16"/>
      <c r="XO55" s="16"/>
      <c r="XP55" s="16"/>
      <c r="XQ55" s="16"/>
      <c r="XR55" s="16"/>
      <c r="XS55" s="16"/>
      <c r="XT55" s="16"/>
      <c r="XU55" s="16"/>
      <c r="XV55" s="16"/>
      <c r="XW55" s="16"/>
      <c r="XX55" s="16"/>
      <c r="XY55" s="16"/>
      <c r="XZ55" s="16"/>
      <c r="YA55" s="16"/>
      <c r="YB55" s="16"/>
      <c r="YC55" s="16">
        <v>1</v>
      </c>
      <c r="YD55" s="16">
        <v>16</v>
      </c>
      <c r="YE55" s="7">
        <f t="shared" si="711"/>
        <v>383.3</v>
      </c>
      <c r="YF55" s="7">
        <f t="shared" si="712"/>
        <v>166.7</v>
      </c>
      <c r="YG55" s="7">
        <f t="shared" si="713"/>
        <v>0</v>
      </c>
      <c r="YH55" s="7">
        <f t="shared" si="714"/>
        <v>184.3</v>
      </c>
      <c r="YI55" s="7">
        <f t="shared" si="715"/>
        <v>0</v>
      </c>
      <c r="YJ55" s="7">
        <f t="shared" si="716"/>
        <v>19.3</v>
      </c>
      <c r="YK55" s="7">
        <f t="shared" si="717"/>
        <v>0</v>
      </c>
      <c r="YL55" s="7">
        <f t="shared" si="718"/>
        <v>0</v>
      </c>
      <c r="YM55" s="7">
        <f t="shared" si="719"/>
        <v>0</v>
      </c>
      <c r="YN55" s="7">
        <f t="shared" si="720"/>
        <v>1</v>
      </c>
      <c r="YO55" s="7">
        <f t="shared" si="721"/>
        <v>0</v>
      </c>
      <c r="YP55" s="7">
        <f t="shared" si="722"/>
        <v>0</v>
      </c>
      <c r="YQ55" s="7">
        <f t="shared" si="723"/>
        <v>0</v>
      </c>
      <c r="YR55" s="7">
        <f t="shared" si="724"/>
        <v>0</v>
      </c>
      <c r="YS55" s="7">
        <f t="shared" si="725"/>
        <v>0</v>
      </c>
      <c r="YT55" s="7">
        <f t="shared" si="726"/>
        <v>0</v>
      </c>
      <c r="YU55" s="7">
        <f t="shared" si="727"/>
        <v>0</v>
      </c>
      <c r="YV55" s="7">
        <f t="shared" si="728"/>
        <v>0</v>
      </c>
      <c r="YW55" s="7">
        <f t="shared" si="729"/>
        <v>0</v>
      </c>
      <c r="YX55" s="7">
        <f t="shared" si="730"/>
        <v>0</v>
      </c>
      <c r="YY55" s="7">
        <f t="shared" si="731"/>
        <v>0</v>
      </c>
      <c r="YZ55" s="7">
        <f t="shared" si="732"/>
        <v>0</v>
      </c>
      <c r="ZA55" s="7">
        <f t="shared" si="733"/>
        <v>0</v>
      </c>
      <c r="ZB55" s="7">
        <f t="shared" si="734"/>
        <v>0</v>
      </c>
      <c r="ZC55" s="7">
        <f t="shared" si="735"/>
        <v>0</v>
      </c>
      <c r="ZD55" s="7">
        <f t="shared" si="736"/>
        <v>0</v>
      </c>
      <c r="ZE55" s="7">
        <f t="shared" si="737"/>
        <v>0</v>
      </c>
      <c r="ZF55" s="7">
        <f t="shared" si="738"/>
        <v>0</v>
      </c>
      <c r="ZG55" s="7">
        <f t="shared" si="739"/>
        <v>0</v>
      </c>
      <c r="ZH55" s="7">
        <f t="shared" si="740"/>
        <v>0</v>
      </c>
      <c r="ZI55" s="7">
        <f t="shared" si="741"/>
        <v>0</v>
      </c>
      <c r="ZJ55" s="7">
        <f t="shared" si="742"/>
        <v>0</v>
      </c>
      <c r="ZK55" s="7">
        <f t="shared" si="743"/>
        <v>0</v>
      </c>
      <c r="ZL55" s="7">
        <f t="shared" si="744"/>
        <v>0</v>
      </c>
      <c r="ZM55" s="7">
        <f t="shared" si="745"/>
        <v>0</v>
      </c>
      <c r="ZN55" s="7">
        <f t="shared" si="746"/>
        <v>0</v>
      </c>
      <c r="ZO55" s="7">
        <f t="shared" si="747"/>
        <v>0</v>
      </c>
      <c r="ZP55" s="7">
        <f t="shared" si="748"/>
        <v>0</v>
      </c>
      <c r="ZQ55" s="7">
        <f t="shared" si="749"/>
        <v>0</v>
      </c>
      <c r="ZR55" s="7">
        <f t="shared" si="750"/>
        <v>0</v>
      </c>
      <c r="ZS55" s="7">
        <f t="shared" si="751"/>
        <v>0</v>
      </c>
      <c r="ZT55" s="7">
        <f t="shared" si="752"/>
        <v>0</v>
      </c>
      <c r="ZU55" s="7">
        <f t="shared" si="753"/>
        <v>2.2999999999999998</v>
      </c>
      <c r="ZV55" s="7">
        <f t="shared" si="754"/>
        <v>9.6999999999999993</v>
      </c>
      <c r="ZW55" s="7">
        <f t="shared" si="755"/>
        <v>0</v>
      </c>
      <c r="ZX55" s="7">
        <f t="shared" si="756"/>
        <v>0</v>
      </c>
      <c r="ZY55" s="7">
        <f t="shared" si="757"/>
        <v>0</v>
      </c>
      <c r="ZZ55" s="7">
        <f t="shared" si="758"/>
        <v>0</v>
      </c>
      <c r="AAA55" s="7">
        <f t="shared" si="759"/>
        <v>0</v>
      </c>
      <c r="AAB55" s="7">
        <f t="shared" si="760"/>
        <v>0</v>
      </c>
      <c r="AAC55" s="7">
        <f t="shared" si="761"/>
        <v>0</v>
      </c>
      <c r="AAD55" s="7">
        <f t="shared" si="762"/>
        <v>0</v>
      </c>
      <c r="AAE55" s="7">
        <f t="shared" si="763"/>
        <v>0</v>
      </c>
      <c r="AAF55" s="7">
        <f t="shared" si="764"/>
        <v>0</v>
      </c>
      <c r="AAG55" s="7">
        <f t="shared" si="765"/>
        <v>0</v>
      </c>
      <c r="AAH55" s="7">
        <f t="shared" si="766"/>
        <v>0</v>
      </c>
      <c r="AAI55" s="7">
        <f t="shared" si="767"/>
        <v>0</v>
      </c>
      <c r="AAJ55" s="7">
        <f t="shared" si="768"/>
        <v>0</v>
      </c>
      <c r="AAK55" s="7">
        <f t="shared" si="769"/>
        <v>0</v>
      </c>
      <c r="AAL55" s="7">
        <f t="shared" si="770"/>
        <v>0</v>
      </c>
      <c r="AAM55" s="7">
        <f t="shared" si="771"/>
        <v>0</v>
      </c>
      <c r="AAN55" s="7">
        <f t="shared" si="772"/>
        <v>0</v>
      </c>
      <c r="AAO55" s="7">
        <f t="shared" si="773"/>
        <v>0</v>
      </c>
      <c r="AAP55" s="7">
        <f t="shared" si="774"/>
        <v>0</v>
      </c>
      <c r="AAQ55" s="7">
        <f t="shared" si="775"/>
        <v>0</v>
      </c>
      <c r="AAR55" s="7">
        <f t="shared" si="776"/>
        <v>0</v>
      </c>
      <c r="AAS55" s="7">
        <f t="shared" si="777"/>
        <v>0</v>
      </c>
      <c r="AAT55" s="7">
        <f t="shared" si="778"/>
        <v>0</v>
      </c>
      <c r="AAU55" s="7">
        <f t="shared" si="779"/>
        <v>0</v>
      </c>
      <c r="AAV55" s="7">
        <f t="shared" si="780"/>
        <v>0</v>
      </c>
      <c r="AAW55" s="7">
        <f t="shared" si="781"/>
        <v>0</v>
      </c>
      <c r="AAX55" s="7">
        <f t="shared" si="782"/>
        <v>0</v>
      </c>
      <c r="AAY55" s="7">
        <f t="shared" si="783"/>
        <v>0</v>
      </c>
      <c r="AAZ55" s="7">
        <f t="shared" si="784"/>
        <v>0</v>
      </c>
      <c r="ABA55" s="7">
        <f t="shared" si="785"/>
        <v>0</v>
      </c>
      <c r="ABB55" s="7">
        <f t="shared" si="786"/>
        <v>0</v>
      </c>
      <c r="ABC55" s="7">
        <f t="shared" si="787"/>
        <v>0</v>
      </c>
      <c r="ABD55" s="7">
        <f t="shared" si="788"/>
        <v>0</v>
      </c>
      <c r="ABE55" s="7">
        <f t="shared" si="789"/>
        <v>0</v>
      </c>
      <c r="ABF55" s="7">
        <f t="shared" si="790"/>
        <v>0</v>
      </c>
      <c r="ABG55" s="7">
        <f t="shared" si="791"/>
        <v>0</v>
      </c>
      <c r="ABH55" s="7">
        <f t="shared" si="792"/>
        <v>0</v>
      </c>
      <c r="ABI55" s="7">
        <f t="shared" si="793"/>
        <v>0</v>
      </c>
      <c r="ABJ55" s="7">
        <f t="shared" si="794"/>
        <v>0</v>
      </c>
      <c r="ABK55" s="7">
        <f t="shared" si="795"/>
        <v>0</v>
      </c>
      <c r="ABL55" s="7">
        <f t="shared" si="796"/>
        <v>0</v>
      </c>
      <c r="ABM55" s="7">
        <f t="shared" si="797"/>
        <v>0</v>
      </c>
      <c r="ABN55" s="7">
        <f t="shared" si="798"/>
        <v>0</v>
      </c>
      <c r="ABO55" s="7">
        <f t="shared" si="799"/>
        <v>0</v>
      </c>
      <c r="ABP55" s="7">
        <f t="shared" si="800"/>
        <v>0</v>
      </c>
      <c r="ABQ55" s="7">
        <f t="shared" si="801"/>
        <v>0</v>
      </c>
      <c r="ABR55" s="7">
        <f t="shared" si="802"/>
        <v>0</v>
      </c>
      <c r="ABS55" s="7">
        <f t="shared" si="803"/>
        <v>0</v>
      </c>
      <c r="ABT55" s="7">
        <f t="shared" si="804"/>
        <v>0</v>
      </c>
      <c r="ABU55" s="7">
        <f t="shared" si="805"/>
        <v>0</v>
      </c>
      <c r="ABV55" s="7">
        <f t="shared" si="806"/>
        <v>0</v>
      </c>
      <c r="ABW55" s="7">
        <f t="shared" si="807"/>
        <v>0</v>
      </c>
      <c r="ABX55" s="7">
        <f t="shared" si="808"/>
        <v>0</v>
      </c>
      <c r="ABY55" s="7">
        <f t="shared" si="809"/>
        <v>0</v>
      </c>
      <c r="ABZ55" s="7">
        <f t="shared" si="810"/>
        <v>0</v>
      </c>
      <c r="ACA55" s="7">
        <f t="shared" si="811"/>
        <v>0</v>
      </c>
      <c r="ACB55" s="7">
        <f t="shared" si="812"/>
        <v>0</v>
      </c>
      <c r="ACC55" s="7">
        <f t="shared" si="813"/>
        <v>0</v>
      </c>
      <c r="ACD55" s="7">
        <f t="shared" si="814"/>
        <v>0</v>
      </c>
      <c r="ACE55" s="7">
        <f t="shared" si="815"/>
        <v>0</v>
      </c>
      <c r="ACF55" s="7">
        <f t="shared" si="816"/>
        <v>0</v>
      </c>
      <c r="ACG55" s="7">
        <f t="shared" si="817"/>
        <v>0</v>
      </c>
      <c r="ACH55" s="7">
        <f t="shared" si="818"/>
        <v>0</v>
      </c>
      <c r="ACI55" s="7">
        <f t="shared" si="819"/>
        <v>0</v>
      </c>
      <c r="ACJ55" s="7">
        <f t="shared" si="820"/>
        <v>0</v>
      </c>
      <c r="ACK55" s="7">
        <f t="shared" si="821"/>
        <v>0</v>
      </c>
      <c r="ACL55" s="7">
        <f t="shared" si="822"/>
        <v>0</v>
      </c>
      <c r="ACM55" s="7">
        <f t="shared" si="823"/>
        <v>0</v>
      </c>
      <c r="ACN55" s="7">
        <f t="shared" si="824"/>
        <v>0</v>
      </c>
      <c r="ACO55" s="7">
        <f t="shared" si="825"/>
        <v>0</v>
      </c>
      <c r="ACP55" s="7">
        <f t="shared" si="826"/>
        <v>0</v>
      </c>
      <c r="ACQ55" s="7">
        <f t="shared" si="827"/>
        <v>0</v>
      </c>
      <c r="ACR55" s="7">
        <f t="shared" si="828"/>
        <v>0</v>
      </c>
      <c r="ACS55" s="7">
        <f t="shared" si="829"/>
        <v>0</v>
      </c>
      <c r="ACT55" s="7">
        <f t="shared" si="830"/>
        <v>0</v>
      </c>
      <c r="ACU55" s="7">
        <f t="shared" si="831"/>
        <v>0</v>
      </c>
      <c r="ACV55" s="7">
        <f t="shared" si="832"/>
        <v>0</v>
      </c>
      <c r="ACW55" s="7">
        <f t="shared" si="833"/>
        <v>0</v>
      </c>
      <c r="ACX55" s="7">
        <f t="shared" si="834"/>
        <v>0</v>
      </c>
      <c r="ACY55" s="7">
        <f t="shared" si="835"/>
        <v>0</v>
      </c>
      <c r="ACZ55" s="7">
        <f t="shared" si="836"/>
        <v>0</v>
      </c>
      <c r="ADA55" s="7">
        <f t="shared" si="837"/>
        <v>0</v>
      </c>
      <c r="ADB55" s="7">
        <f t="shared" si="838"/>
        <v>0</v>
      </c>
      <c r="ADC55" s="7">
        <f t="shared" si="839"/>
        <v>0</v>
      </c>
      <c r="ADD55" s="7">
        <f t="shared" si="840"/>
        <v>0</v>
      </c>
      <c r="ADE55" s="7">
        <f t="shared" si="841"/>
        <v>0</v>
      </c>
      <c r="ADF55" s="7">
        <f t="shared" si="842"/>
        <v>0</v>
      </c>
      <c r="ADG55" s="7">
        <f t="shared" si="843"/>
        <v>0</v>
      </c>
      <c r="ADH55" s="7">
        <f t="shared" si="844"/>
        <v>0</v>
      </c>
      <c r="ADI55" s="7">
        <f t="shared" si="845"/>
        <v>0</v>
      </c>
      <c r="ADJ55" s="7">
        <f t="shared" si="846"/>
        <v>0</v>
      </c>
      <c r="ADK55" s="7">
        <f t="shared" si="847"/>
        <v>0</v>
      </c>
      <c r="ADL55" s="7">
        <f t="shared" si="848"/>
        <v>0</v>
      </c>
      <c r="ADM55" s="7">
        <f t="shared" si="849"/>
        <v>0</v>
      </c>
      <c r="ADN55" s="7">
        <f t="shared" si="850"/>
        <v>0</v>
      </c>
      <c r="ADO55" s="7">
        <f t="shared" si="851"/>
        <v>0</v>
      </c>
      <c r="ADP55" s="7">
        <f t="shared" si="852"/>
        <v>0</v>
      </c>
      <c r="ADQ55" s="7">
        <f t="shared" si="853"/>
        <v>0</v>
      </c>
      <c r="ADR55" s="7">
        <f t="shared" si="854"/>
        <v>0</v>
      </c>
      <c r="ADS55" s="7">
        <f t="shared" si="855"/>
        <v>0</v>
      </c>
      <c r="ADT55" s="7">
        <f t="shared" si="856"/>
        <v>0</v>
      </c>
      <c r="ADU55" s="7">
        <f t="shared" si="857"/>
        <v>0</v>
      </c>
      <c r="ADV55" s="7">
        <f t="shared" si="858"/>
        <v>0</v>
      </c>
      <c r="ADW55" s="7">
        <f t="shared" si="859"/>
        <v>0</v>
      </c>
      <c r="ADX55" s="7">
        <f t="shared" si="860"/>
        <v>0</v>
      </c>
      <c r="ADY55" s="7">
        <f t="shared" si="861"/>
        <v>0</v>
      </c>
      <c r="ADZ55" s="7">
        <f t="shared" si="862"/>
        <v>0</v>
      </c>
      <c r="AEA55" s="7">
        <f t="shared" si="863"/>
        <v>0</v>
      </c>
      <c r="AEB55" s="7">
        <f t="shared" si="864"/>
        <v>0</v>
      </c>
      <c r="AEC55" s="7">
        <f t="shared" si="865"/>
        <v>0</v>
      </c>
      <c r="AED55" s="7">
        <f t="shared" si="866"/>
        <v>0</v>
      </c>
      <c r="AEE55" s="7">
        <f t="shared" si="867"/>
        <v>0</v>
      </c>
      <c r="AEF55" s="7">
        <f t="shared" si="868"/>
        <v>0</v>
      </c>
      <c r="AEG55" s="7">
        <f t="shared" si="869"/>
        <v>0</v>
      </c>
      <c r="AEH55" s="7">
        <f t="shared" si="870"/>
        <v>0</v>
      </c>
      <c r="AEI55" s="7">
        <f t="shared" si="871"/>
        <v>0</v>
      </c>
      <c r="AEJ55" s="7">
        <f t="shared" si="872"/>
        <v>0</v>
      </c>
      <c r="AEK55" s="7">
        <f t="shared" si="873"/>
        <v>0</v>
      </c>
      <c r="AEL55" s="7">
        <f t="shared" si="874"/>
        <v>0</v>
      </c>
      <c r="AEM55" s="7">
        <f t="shared" si="875"/>
        <v>0</v>
      </c>
      <c r="AEN55" s="7">
        <f t="shared" si="876"/>
        <v>0</v>
      </c>
      <c r="AEO55" s="7">
        <f t="shared" si="877"/>
        <v>0</v>
      </c>
      <c r="AEP55" s="7">
        <f t="shared" si="878"/>
        <v>0</v>
      </c>
      <c r="AEQ55" s="7">
        <f t="shared" si="879"/>
        <v>0</v>
      </c>
      <c r="AER55" s="7">
        <f t="shared" si="880"/>
        <v>0</v>
      </c>
      <c r="AES55" s="7">
        <f t="shared" si="881"/>
        <v>0</v>
      </c>
      <c r="AET55" s="7">
        <f t="shared" si="882"/>
        <v>0</v>
      </c>
      <c r="AEU55" s="7">
        <f t="shared" si="883"/>
        <v>0</v>
      </c>
      <c r="AEV55" s="7">
        <f t="shared" si="884"/>
        <v>0</v>
      </c>
      <c r="AEW55" s="7">
        <f t="shared" si="885"/>
        <v>0</v>
      </c>
      <c r="AEX55" s="7">
        <f t="shared" si="886"/>
        <v>0</v>
      </c>
      <c r="AEY55" s="7">
        <f t="shared" si="887"/>
        <v>0</v>
      </c>
      <c r="AEZ55" s="7">
        <f t="shared" si="888"/>
        <v>0</v>
      </c>
      <c r="AFA55" s="7">
        <f t="shared" si="889"/>
        <v>0</v>
      </c>
      <c r="AFB55" s="7">
        <f t="shared" si="890"/>
        <v>0</v>
      </c>
      <c r="AFC55" s="7">
        <f t="shared" si="891"/>
        <v>0</v>
      </c>
      <c r="AFD55" s="7">
        <f t="shared" si="892"/>
        <v>0</v>
      </c>
      <c r="AFE55" s="7">
        <f t="shared" si="893"/>
        <v>0</v>
      </c>
      <c r="AFF55" s="7">
        <f t="shared" si="894"/>
        <v>0</v>
      </c>
      <c r="AFG55" s="7">
        <f t="shared" si="895"/>
        <v>0</v>
      </c>
      <c r="AFH55" s="7">
        <f t="shared" si="896"/>
        <v>0</v>
      </c>
      <c r="AFI55" s="7">
        <f t="shared" si="897"/>
        <v>0</v>
      </c>
      <c r="AFJ55" s="7">
        <f t="shared" si="898"/>
        <v>0</v>
      </c>
      <c r="AFK55" s="7">
        <f t="shared" si="899"/>
        <v>0</v>
      </c>
      <c r="AFL55" s="7">
        <f t="shared" si="900"/>
        <v>0</v>
      </c>
      <c r="AFM55" s="7">
        <f t="shared" si="901"/>
        <v>0</v>
      </c>
      <c r="AFN55" s="7">
        <f t="shared" si="902"/>
        <v>0</v>
      </c>
      <c r="AFO55" s="7">
        <f t="shared" si="903"/>
        <v>0</v>
      </c>
      <c r="AFP55" s="7">
        <f t="shared" si="904"/>
        <v>0</v>
      </c>
      <c r="AFQ55" s="7">
        <f t="shared" si="905"/>
        <v>0</v>
      </c>
      <c r="AFR55" s="7">
        <f t="shared" si="906"/>
        <v>0</v>
      </c>
      <c r="AFS55" s="7">
        <f t="shared" si="907"/>
        <v>0</v>
      </c>
      <c r="AFT55" s="7">
        <f t="shared" si="908"/>
        <v>50</v>
      </c>
      <c r="AFU55" s="7">
        <f t="shared" si="909"/>
        <v>50</v>
      </c>
      <c r="AFV55" s="7">
        <f t="shared" si="910"/>
        <v>0</v>
      </c>
      <c r="AFW55" s="7">
        <f t="shared" si="911"/>
        <v>0</v>
      </c>
      <c r="AFX55" s="7">
        <f t="shared" si="912"/>
        <v>0</v>
      </c>
      <c r="AFY55" s="7">
        <f t="shared" si="913"/>
        <v>0</v>
      </c>
      <c r="AFZ55" s="7">
        <f t="shared" si="914"/>
        <v>0</v>
      </c>
      <c r="AGA55" s="7">
        <f t="shared" si="915"/>
        <v>0</v>
      </c>
      <c r="AGB55" s="7">
        <f t="shared" si="916"/>
        <v>0</v>
      </c>
      <c r="AGC55" s="7">
        <f t="shared" si="917"/>
        <v>0</v>
      </c>
      <c r="AGD55" s="7">
        <f t="shared" si="918"/>
        <v>0</v>
      </c>
      <c r="AGE55" s="7">
        <f t="shared" si="919"/>
        <v>0</v>
      </c>
      <c r="AGF55" s="7">
        <f t="shared" si="920"/>
        <v>0</v>
      </c>
      <c r="AGG55" s="7">
        <f t="shared" si="921"/>
        <v>0</v>
      </c>
      <c r="AGH55" s="7">
        <f t="shared" si="922"/>
        <v>0</v>
      </c>
      <c r="AGI55" s="7">
        <f t="shared" si="923"/>
        <v>0</v>
      </c>
      <c r="AGJ55" s="7">
        <f t="shared" si="924"/>
        <v>0</v>
      </c>
      <c r="AGK55" s="7">
        <f t="shared" si="925"/>
        <v>0</v>
      </c>
      <c r="AGL55" s="7">
        <f t="shared" si="926"/>
        <v>1</v>
      </c>
      <c r="AGM55" s="7">
        <f t="shared" si="927"/>
        <v>16</v>
      </c>
    </row>
    <row r="56" spans="1:871" ht="61.5" customHeight="1" x14ac:dyDescent="0.25">
      <c r="A56" s="6" t="s">
        <v>152</v>
      </c>
      <c r="B56" s="26" t="s">
        <v>121</v>
      </c>
      <c r="C56" s="27" t="s">
        <v>158</v>
      </c>
      <c r="D56" s="7">
        <f t="shared" si="701"/>
        <v>534</v>
      </c>
      <c r="E56" s="27">
        <f>67+192</f>
        <v>259</v>
      </c>
      <c r="F56" s="27"/>
      <c r="G56" s="27">
        <v>241</v>
      </c>
      <c r="H56" s="27"/>
      <c r="I56" s="27">
        <f>13+12</f>
        <v>25</v>
      </c>
      <c r="J56" s="27"/>
      <c r="K56" s="27">
        <v>2</v>
      </c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>
        <v>2</v>
      </c>
      <c r="AS56" s="27"/>
      <c r="AT56" s="27"/>
      <c r="AU56" s="27">
        <v>4</v>
      </c>
      <c r="AV56" s="27"/>
      <c r="AW56" s="27">
        <v>1</v>
      </c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16"/>
      <c r="FS56" s="16"/>
      <c r="FT56" s="16"/>
      <c r="FU56" s="16"/>
      <c r="FV56" s="16"/>
      <c r="FW56" s="16"/>
      <c r="FX56" s="16"/>
      <c r="FY56" s="16"/>
      <c r="FZ56" s="16"/>
      <c r="GA56" s="16"/>
      <c r="GB56" s="16"/>
      <c r="GC56" s="16"/>
      <c r="GD56" s="16"/>
      <c r="GE56" s="16"/>
      <c r="GF56" s="16"/>
      <c r="GG56" s="16"/>
      <c r="GH56" s="16"/>
      <c r="GI56" s="16"/>
      <c r="GJ56" s="16"/>
      <c r="GK56" s="16"/>
      <c r="GL56" s="16"/>
      <c r="GM56" s="16"/>
      <c r="GN56" s="16"/>
      <c r="GO56" s="16"/>
      <c r="GP56" s="16"/>
      <c r="GQ56" s="16"/>
      <c r="GR56" s="16"/>
      <c r="GS56" s="7">
        <f t="shared" si="702"/>
        <v>26</v>
      </c>
      <c r="GT56" s="16">
        <v>26</v>
      </c>
      <c r="GU56" s="16"/>
      <c r="GV56" s="16"/>
      <c r="GW56" s="16"/>
      <c r="GX56" s="16"/>
      <c r="GY56" s="16"/>
      <c r="GZ56" s="16"/>
      <c r="HA56" s="16"/>
      <c r="HB56" s="16"/>
      <c r="HC56" s="16"/>
      <c r="HD56" s="16"/>
      <c r="HE56" s="16"/>
      <c r="HF56" s="16"/>
      <c r="HG56" s="16"/>
      <c r="HH56" s="16"/>
      <c r="HI56" s="16"/>
      <c r="HJ56" s="16"/>
      <c r="HK56" s="16">
        <v>2</v>
      </c>
      <c r="HL56" s="16">
        <v>23</v>
      </c>
      <c r="HM56" s="7">
        <f>SUM(HN56:PA56)</f>
        <v>536</v>
      </c>
      <c r="HN56" s="27">
        <f>67+192</f>
        <v>259</v>
      </c>
      <c r="HO56" s="27"/>
      <c r="HP56" s="27">
        <v>241</v>
      </c>
      <c r="HQ56" s="27"/>
      <c r="HR56" s="27">
        <f>13+12</f>
        <v>25</v>
      </c>
      <c r="HS56" s="27"/>
      <c r="HT56" s="27">
        <v>3</v>
      </c>
      <c r="HU56" s="27"/>
      <c r="HV56" s="27">
        <v>2</v>
      </c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  <c r="IW56" s="27"/>
      <c r="IX56" s="27"/>
      <c r="IY56" s="27"/>
      <c r="IZ56" s="27"/>
      <c r="JA56" s="27">
        <v>2</v>
      </c>
      <c r="JB56" s="27"/>
      <c r="JC56" s="27"/>
      <c r="JD56" s="27">
        <v>3</v>
      </c>
      <c r="JE56" s="27"/>
      <c r="JF56" s="27"/>
      <c r="JG56" s="27">
        <v>1</v>
      </c>
      <c r="JH56" s="27"/>
      <c r="JI56" s="27"/>
      <c r="JJ56" s="27"/>
      <c r="JK56" s="27"/>
      <c r="JL56" s="27"/>
      <c r="JM56" s="27"/>
      <c r="JN56" s="27"/>
      <c r="JO56" s="27"/>
      <c r="JP56" s="27"/>
      <c r="JQ56" s="27"/>
      <c r="JR56" s="27"/>
      <c r="JS56" s="27"/>
      <c r="JT56" s="27"/>
      <c r="JU56" s="27"/>
      <c r="JV56" s="16"/>
      <c r="JW56" s="16"/>
      <c r="JX56" s="16"/>
      <c r="JY56" s="16"/>
      <c r="JZ56" s="16"/>
      <c r="KA56" s="16"/>
      <c r="KB56" s="16"/>
      <c r="KC56" s="16"/>
      <c r="KD56" s="16"/>
      <c r="KE56" s="16"/>
      <c r="KF56" s="16"/>
      <c r="KG56" s="16"/>
      <c r="KH56" s="16"/>
      <c r="KI56" s="16"/>
      <c r="KJ56" s="16"/>
      <c r="KK56" s="16"/>
      <c r="KL56" s="16"/>
      <c r="KM56" s="16"/>
      <c r="KN56" s="16"/>
      <c r="KO56" s="16"/>
      <c r="KP56" s="16"/>
      <c r="KQ56" s="16"/>
      <c r="KR56" s="16"/>
      <c r="KS56" s="16"/>
      <c r="KT56" s="16"/>
      <c r="KU56" s="16"/>
      <c r="KV56" s="16"/>
      <c r="KW56" s="16"/>
      <c r="KX56" s="16"/>
      <c r="KY56" s="16"/>
      <c r="KZ56" s="16"/>
      <c r="LA56" s="16"/>
      <c r="LB56" s="16"/>
      <c r="LC56" s="16"/>
      <c r="LD56" s="16"/>
      <c r="LE56" s="16"/>
      <c r="LF56" s="16"/>
      <c r="LG56" s="16"/>
      <c r="LH56" s="16"/>
      <c r="LI56" s="16"/>
      <c r="LJ56" s="16"/>
      <c r="LK56" s="16"/>
      <c r="LL56" s="16"/>
      <c r="LM56" s="16"/>
      <c r="LN56" s="16"/>
      <c r="LO56" s="16"/>
      <c r="LP56" s="16"/>
      <c r="LQ56" s="16"/>
      <c r="LR56" s="16"/>
      <c r="LS56" s="16"/>
      <c r="LT56" s="16"/>
      <c r="LU56" s="16"/>
      <c r="LV56" s="16"/>
      <c r="LW56" s="16"/>
      <c r="LX56" s="16"/>
      <c r="LY56" s="16"/>
      <c r="LZ56" s="16"/>
      <c r="MA56" s="16"/>
      <c r="MB56" s="16"/>
      <c r="MC56" s="16"/>
      <c r="MD56" s="16"/>
      <c r="ME56" s="16"/>
      <c r="MF56" s="16"/>
      <c r="MG56" s="16"/>
      <c r="MH56" s="16"/>
      <c r="MI56" s="16"/>
      <c r="MJ56" s="16"/>
      <c r="MK56" s="16"/>
      <c r="ML56" s="16"/>
      <c r="MM56" s="16"/>
      <c r="MN56" s="16"/>
      <c r="MO56" s="16"/>
      <c r="MP56" s="16"/>
      <c r="MQ56" s="16"/>
      <c r="MR56" s="16"/>
      <c r="MS56" s="16"/>
      <c r="MT56" s="16"/>
      <c r="MU56" s="16"/>
      <c r="MV56" s="16"/>
      <c r="MW56" s="16"/>
      <c r="MX56" s="16"/>
      <c r="MY56" s="16"/>
      <c r="MZ56" s="16"/>
      <c r="NA56" s="16"/>
      <c r="NB56" s="16"/>
      <c r="NC56" s="16"/>
      <c r="ND56" s="16"/>
      <c r="NE56" s="16"/>
      <c r="NF56" s="16"/>
      <c r="NG56" s="16"/>
      <c r="NH56" s="16"/>
      <c r="NI56" s="16"/>
      <c r="NJ56" s="16"/>
      <c r="NK56" s="16"/>
      <c r="NL56" s="16"/>
      <c r="NM56" s="16"/>
      <c r="NN56" s="16"/>
      <c r="NO56" s="16"/>
      <c r="NP56" s="16"/>
      <c r="NQ56" s="16"/>
      <c r="NR56" s="16"/>
      <c r="NS56" s="16"/>
      <c r="NT56" s="16"/>
      <c r="NU56" s="16"/>
      <c r="NV56" s="16"/>
      <c r="NW56" s="16"/>
      <c r="NX56" s="16"/>
      <c r="NY56" s="16"/>
      <c r="NZ56" s="16"/>
      <c r="OA56" s="16"/>
      <c r="OB56" s="16"/>
      <c r="OC56" s="16"/>
      <c r="OD56" s="16"/>
      <c r="OE56" s="16"/>
      <c r="OF56" s="16"/>
      <c r="OG56" s="16"/>
      <c r="OH56" s="16"/>
      <c r="OI56" s="16"/>
      <c r="OJ56" s="16"/>
      <c r="OK56" s="16"/>
      <c r="OL56" s="16"/>
      <c r="OM56" s="16"/>
      <c r="ON56" s="16"/>
      <c r="OO56" s="16"/>
      <c r="OP56" s="16"/>
      <c r="OQ56" s="16"/>
      <c r="OR56" s="16"/>
      <c r="OS56" s="16"/>
      <c r="OT56" s="16"/>
      <c r="OU56" s="16"/>
      <c r="OV56" s="16"/>
      <c r="OW56" s="16"/>
      <c r="OX56" s="16"/>
      <c r="OY56" s="16"/>
      <c r="OZ56" s="16"/>
      <c r="PA56" s="16"/>
      <c r="PB56" s="7">
        <f t="shared" si="704"/>
        <v>26</v>
      </c>
      <c r="PC56" s="16">
        <v>26</v>
      </c>
      <c r="PD56" s="16"/>
      <c r="PE56" s="16"/>
      <c r="PF56" s="16"/>
      <c r="PG56" s="16"/>
      <c r="PH56" s="16"/>
      <c r="PI56" s="16"/>
      <c r="PJ56" s="16"/>
      <c r="PK56" s="16"/>
      <c r="PL56" s="16"/>
      <c r="PM56" s="16"/>
      <c r="PN56" s="16"/>
      <c r="PO56" s="16"/>
      <c r="PP56" s="16"/>
      <c r="PQ56" s="16"/>
      <c r="PR56" s="16"/>
      <c r="PS56" s="16"/>
      <c r="PT56" s="16">
        <v>2</v>
      </c>
      <c r="PU56" s="16">
        <v>23</v>
      </c>
      <c r="PV56" s="7">
        <f t="shared" si="705"/>
        <v>558</v>
      </c>
      <c r="PW56" s="27">
        <v>266</v>
      </c>
      <c r="PX56" s="27"/>
      <c r="PY56" s="27">
        <v>243</v>
      </c>
      <c r="PZ56" s="27"/>
      <c r="QA56" s="27">
        <f>18+23</f>
        <v>41</v>
      </c>
      <c r="QB56" s="27"/>
      <c r="QC56" s="27">
        <v>2</v>
      </c>
      <c r="QD56" s="27"/>
      <c r="QE56" s="27"/>
      <c r="QF56" s="27"/>
      <c r="QG56" s="27"/>
      <c r="QH56" s="27"/>
      <c r="QI56" s="27"/>
      <c r="QJ56" s="27"/>
      <c r="QK56" s="27"/>
      <c r="QL56" s="27"/>
      <c r="QM56" s="27"/>
      <c r="QN56" s="27"/>
      <c r="QO56" s="27"/>
      <c r="QP56" s="27"/>
      <c r="QQ56" s="27"/>
      <c r="QR56" s="27"/>
      <c r="QS56" s="27"/>
      <c r="QT56" s="27"/>
      <c r="QU56" s="27"/>
      <c r="QV56" s="27"/>
      <c r="QW56" s="27"/>
      <c r="QX56" s="27"/>
      <c r="QY56" s="27"/>
      <c r="QZ56" s="27"/>
      <c r="RA56" s="27"/>
      <c r="RB56" s="27"/>
      <c r="RC56" s="27"/>
      <c r="RD56" s="27"/>
      <c r="RE56" s="27"/>
      <c r="RF56" s="27"/>
      <c r="RG56" s="27"/>
      <c r="RH56" s="27"/>
      <c r="RI56" s="27"/>
      <c r="RJ56" s="27">
        <v>2</v>
      </c>
      <c r="RK56" s="27"/>
      <c r="RL56" s="27"/>
      <c r="RM56" s="27">
        <v>3</v>
      </c>
      <c r="RN56" s="27"/>
      <c r="RO56" s="27">
        <v>1</v>
      </c>
      <c r="RP56" s="27"/>
      <c r="RQ56" s="27"/>
      <c r="RR56" s="27"/>
      <c r="RS56" s="27"/>
      <c r="RT56" s="27"/>
      <c r="RU56" s="27"/>
      <c r="RV56" s="27"/>
      <c r="RW56" s="27"/>
      <c r="RX56" s="27"/>
      <c r="RY56" s="27"/>
      <c r="RZ56" s="27"/>
      <c r="SA56" s="27"/>
      <c r="SB56" s="27"/>
      <c r="SC56" s="27"/>
      <c r="SD56" s="27"/>
      <c r="SE56" s="16"/>
      <c r="SF56" s="16"/>
      <c r="SG56" s="16"/>
      <c r="SH56" s="16"/>
      <c r="SI56" s="16"/>
      <c r="SJ56" s="16"/>
      <c r="SK56" s="16"/>
      <c r="SL56" s="16"/>
      <c r="SM56" s="16"/>
      <c r="SN56" s="16"/>
      <c r="SO56" s="16"/>
      <c r="SP56" s="16"/>
      <c r="SQ56" s="16"/>
      <c r="SR56" s="16"/>
      <c r="SS56" s="16"/>
      <c r="ST56" s="16"/>
      <c r="SU56" s="16"/>
      <c r="SV56" s="16"/>
      <c r="SW56" s="16"/>
      <c r="SX56" s="16"/>
      <c r="SY56" s="16"/>
      <c r="SZ56" s="16"/>
      <c r="TA56" s="16"/>
      <c r="TB56" s="16"/>
      <c r="TC56" s="16"/>
      <c r="TD56" s="16"/>
      <c r="TE56" s="16"/>
      <c r="TF56" s="16"/>
      <c r="TG56" s="16"/>
      <c r="TH56" s="16"/>
      <c r="TI56" s="16"/>
      <c r="TJ56" s="16"/>
      <c r="TK56" s="16"/>
      <c r="TL56" s="16"/>
      <c r="TM56" s="16"/>
      <c r="TN56" s="16"/>
      <c r="TO56" s="16"/>
      <c r="TP56" s="16"/>
      <c r="TQ56" s="16"/>
      <c r="TR56" s="16"/>
      <c r="TS56" s="16"/>
      <c r="TT56" s="16"/>
      <c r="TU56" s="16"/>
      <c r="TV56" s="16"/>
      <c r="TW56" s="16"/>
      <c r="TX56" s="16"/>
      <c r="TY56" s="16"/>
      <c r="TZ56" s="16"/>
      <c r="UA56" s="16"/>
      <c r="UB56" s="16"/>
      <c r="UC56" s="16"/>
      <c r="UD56" s="16"/>
      <c r="UE56" s="16"/>
      <c r="UF56" s="16"/>
      <c r="UG56" s="16"/>
      <c r="UH56" s="16"/>
      <c r="UI56" s="16"/>
      <c r="UJ56" s="16"/>
      <c r="UK56" s="16"/>
      <c r="UL56" s="16"/>
      <c r="UM56" s="16"/>
      <c r="UN56" s="16"/>
      <c r="UO56" s="16"/>
      <c r="UP56" s="16"/>
      <c r="UQ56" s="16"/>
      <c r="UR56" s="16"/>
      <c r="US56" s="16"/>
      <c r="UT56" s="16"/>
      <c r="UU56" s="16"/>
      <c r="UV56" s="16"/>
      <c r="UW56" s="16"/>
      <c r="UX56" s="16"/>
      <c r="UY56" s="16"/>
      <c r="UZ56" s="16"/>
      <c r="VA56" s="16"/>
      <c r="VB56" s="16"/>
      <c r="VC56" s="16"/>
      <c r="VD56" s="16"/>
      <c r="VE56" s="16"/>
      <c r="VF56" s="16"/>
      <c r="VG56" s="16"/>
      <c r="VH56" s="16"/>
      <c r="VI56" s="16"/>
      <c r="VJ56" s="16"/>
      <c r="VK56" s="16"/>
      <c r="VL56" s="16"/>
      <c r="VM56" s="16"/>
      <c r="VN56" s="16"/>
      <c r="VO56" s="16"/>
      <c r="VP56" s="16"/>
      <c r="VQ56" s="16"/>
      <c r="VR56" s="16"/>
      <c r="VS56" s="16"/>
      <c r="VT56" s="16"/>
      <c r="VU56" s="16"/>
      <c r="VV56" s="16"/>
      <c r="VW56" s="16"/>
      <c r="VX56" s="16"/>
      <c r="VY56" s="16"/>
      <c r="VZ56" s="16"/>
      <c r="WA56" s="16"/>
      <c r="WB56" s="16"/>
      <c r="WC56" s="16"/>
      <c r="WD56" s="16"/>
      <c r="WE56" s="16"/>
      <c r="WF56" s="16"/>
      <c r="WG56" s="16"/>
      <c r="WH56" s="16"/>
      <c r="WI56" s="16"/>
      <c r="WJ56" s="16"/>
      <c r="WK56" s="16"/>
      <c r="WL56" s="16"/>
      <c r="WM56" s="16"/>
      <c r="WN56" s="16"/>
      <c r="WO56" s="16"/>
      <c r="WP56" s="16"/>
      <c r="WQ56" s="16"/>
      <c r="WR56" s="16"/>
      <c r="WS56" s="16"/>
      <c r="WT56" s="16"/>
      <c r="WU56" s="16"/>
      <c r="WV56" s="16"/>
      <c r="WW56" s="16"/>
      <c r="WX56" s="16"/>
      <c r="WY56" s="16"/>
      <c r="WZ56" s="16"/>
      <c r="XA56" s="16"/>
      <c r="XB56" s="16"/>
      <c r="XC56" s="16"/>
      <c r="XD56" s="16"/>
      <c r="XE56" s="16"/>
      <c r="XF56" s="16"/>
      <c r="XG56" s="16"/>
      <c r="XH56" s="16"/>
      <c r="XI56" s="16"/>
      <c r="XJ56" s="16"/>
      <c r="XK56" s="7">
        <f t="shared" si="706"/>
        <v>26</v>
      </c>
      <c r="XL56" s="16">
        <v>26</v>
      </c>
      <c r="XM56" s="16"/>
      <c r="XN56" s="16"/>
      <c r="XO56" s="16"/>
      <c r="XP56" s="16"/>
      <c r="XQ56" s="16"/>
      <c r="XR56" s="16"/>
      <c r="XS56" s="16"/>
      <c r="XT56" s="16"/>
      <c r="XU56" s="16"/>
      <c r="XV56" s="16"/>
      <c r="XW56" s="16"/>
      <c r="XX56" s="16"/>
      <c r="XY56" s="16"/>
      <c r="XZ56" s="16"/>
      <c r="YA56" s="16"/>
      <c r="YB56" s="16"/>
      <c r="YC56" s="16">
        <v>2</v>
      </c>
      <c r="YD56" s="16">
        <v>24</v>
      </c>
      <c r="YE56" s="7">
        <f t="shared" si="711"/>
        <v>543.29999999999995</v>
      </c>
      <c r="YF56" s="7">
        <f t="shared" si="712"/>
        <v>261.3</v>
      </c>
      <c r="YG56" s="7">
        <f t="shared" si="713"/>
        <v>0</v>
      </c>
      <c r="YH56" s="7">
        <f t="shared" si="714"/>
        <v>241.7</v>
      </c>
      <c r="YI56" s="7">
        <f t="shared" si="715"/>
        <v>0</v>
      </c>
      <c r="YJ56" s="7">
        <f t="shared" si="716"/>
        <v>30.3</v>
      </c>
      <c r="YK56" s="7">
        <f t="shared" si="717"/>
        <v>0</v>
      </c>
      <c r="YL56" s="7">
        <f t="shared" si="718"/>
        <v>2.7</v>
      </c>
      <c r="YM56" s="7">
        <f t="shared" si="719"/>
        <v>0</v>
      </c>
      <c r="YN56" s="7">
        <f t="shared" si="720"/>
        <v>1.3</v>
      </c>
      <c r="YO56" s="7">
        <f t="shared" si="721"/>
        <v>0</v>
      </c>
      <c r="YP56" s="7">
        <f t="shared" si="722"/>
        <v>0</v>
      </c>
      <c r="YQ56" s="7">
        <f t="shared" si="723"/>
        <v>0</v>
      </c>
      <c r="YR56" s="7">
        <f t="shared" si="724"/>
        <v>0</v>
      </c>
      <c r="YS56" s="7">
        <f t="shared" si="725"/>
        <v>0</v>
      </c>
      <c r="YT56" s="7">
        <f t="shared" si="726"/>
        <v>0</v>
      </c>
      <c r="YU56" s="7">
        <f t="shared" si="727"/>
        <v>0</v>
      </c>
      <c r="YV56" s="7">
        <f t="shared" si="728"/>
        <v>0</v>
      </c>
      <c r="YW56" s="7">
        <f t="shared" si="729"/>
        <v>0</v>
      </c>
      <c r="YX56" s="7">
        <f t="shared" si="730"/>
        <v>0</v>
      </c>
      <c r="YY56" s="7">
        <f t="shared" si="731"/>
        <v>0</v>
      </c>
      <c r="YZ56" s="7">
        <f t="shared" si="732"/>
        <v>0</v>
      </c>
      <c r="ZA56" s="7">
        <f t="shared" si="733"/>
        <v>0</v>
      </c>
      <c r="ZB56" s="7">
        <f t="shared" si="734"/>
        <v>0</v>
      </c>
      <c r="ZC56" s="7">
        <f t="shared" si="735"/>
        <v>0</v>
      </c>
      <c r="ZD56" s="7">
        <f t="shared" si="736"/>
        <v>0</v>
      </c>
      <c r="ZE56" s="7">
        <f t="shared" si="737"/>
        <v>0</v>
      </c>
      <c r="ZF56" s="7">
        <f t="shared" si="738"/>
        <v>0</v>
      </c>
      <c r="ZG56" s="7">
        <f t="shared" si="739"/>
        <v>0</v>
      </c>
      <c r="ZH56" s="7">
        <f t="shared" si="740"/>
        <v>0</v>
      </c>
      <c r="ZI56" s="7">
        <f t="shared" si="741"/>
        <v>0</v>
      </c>
      <c r="ZJ56" s="7">
        <f t="shared" si="742"/>
        <v>0</v>
      </c>
      <c r="ZK56" s="7">
        <f t="shared" si="743"/>
        <v>0</v>
      </c>
      <c r="ZL56" s="7">
        <f t="shared" si="744"/>
        <v>0</v>
      </c>
      <c r="ZM56" s="7">
        <f t="shared" si="745"/>
        <v>0</v>
      </c>
      <c r="ZN56" s="7">
        <f t="shared" si="746"/>
        <v>0</v>
      </c>
      <c r="ZO56" s="7">
        <f t="shared" si="747"/>
        <v>0</v>
      </c>
      <c r="ZP56" s="7">
        <f t="shared" si="748"/>
        <v>0</v>
      </c>
      <c r="ZQ56" s="7">
        <f t="shared" si="749"/>
        <v>0</v>
      </c>
      <c r="ZR56" s="7">
        <f t="shared" si="750"/>
        <v>0</v>
      </c>
      <c r="ZS56" s="7">
        <f t="shared" si="751"/>
        <v>2</v>
      </c>
      <c r="ZT56" s="7">
        <f t="shared" si="752"/>
        <v>0</v>
      </c>
      <c r="ZU56" s="7">
        <f t="shared" si="753"/>
        <v>0</v>
      </c>
      <c r="ZV56" s="7">
        <f t="shared" si="754"/>
        <v>3</v>
      </c>
      <c r="ZW56" s="7">
        <f t="shared" si="755"/>
        <v>0</v>
      </c>
      <c r="ZX56" s="7">
        <f t="shared" si="756"/>
        <v>0.3</v>
      </c>
      <c r="ZY56" s="7">
        <f t="shared" si="757"/>
        <v>0.7</v>
      </c>
      <c r="ZZ56" s="7">
        <f t="shared" si="758"/>
        <v>0</v>
      </c>
      <c r="AAA56" s="7">
        <f t="shared" si="759"/>
        <v>0</v>
      </c>
      <c r="AAB56" s="7">
        <f t="shared" si="760"/>
        <v>0</v>
      </c>
      <c r="AAC56" s="7">
        <f t="shared" si="761"/>
        <v>0</v>
      </c>
      <c r="AAD56" s="7">
        <f t="shared" si="762"/>
        <v>0</v>
      </c>
      <c r="AAE56" s="7">
        <f t="shared" si="763"/>
        <v>0</v>
      </c>
      <c r="AAF56" s="7">
        <f t="shared" si="764"/>
        <v>0</v>
      </c>
      <c r="AAG56" s="7">
        <f t="shared" si="765"/>
        <v>0</v>
      </c>
      <c r="AAH56" s="7">
        <f t="shared" si="766"/>
        <v>0</v>
      </c>
      <c r="AAI56" s="7">
        <f t="shared" si="767"/>
        <v>0</v>
      </c>
      <c r="AAJ56" s="7">
        <f t="shared" si="768"/>
        <v>0</v>
      </c>
      <c r="AAK56" s="7">
        <f t="shared" si="769"/>
        <v>0</v>
      </c>
      <c r="AAL56" s="7">
        <f t="shared" si="770"/>
        <v>0</v>
      </c>
      <c r="AAM56" s="7">
        <f t="shared" si="771"/>
        <v>0</v>
      </c>
      <c r="AAN56" s="7">
        <f t="shared" si="772"/>
        <v>0</v>
      </c>
      <c r="AAO56" s="7">
        <f t="shared" si="773"/>
        <v>0</v>
      </c>
      <c r="AAP56" s="7">
        <f t="shared" si="774"/>
        <v>0</v>
      </c>
      <c r="AAQ56" s="7">
        <f t="shared" si="775"/>
        <v>0</v>
      </c>
      <c r="AAR56" s="7">
        <f t="shared" si="776"/>
        <v>0</v>
      </c>
      <c r="AAS56" s="7">
        <f t="shared" si="777"/>
        <v>0</v>
      </c>
      <c r="AAT56" s="7">
        <f t="shared" si="778"/>
        <v>0</v>
      </c>
      <c r="AAU56" s="7">
        <f t="shared" si="779"/>
        <v>0</v>
      </c>
      <c r="AAV56" s="7">
        <f t="shared" si="780"/>
        <v>0</v>
      </c>
      <c r="AAW56" s="7">
        <f t="shared" si="781"/>
        <v>0</v>
      </c>
      <c r="AAX56" s="7">
        <f t="shared" si="782"/>
        <v>0</v>
      </c>
      <c r="AAY56" s="7">
        <f t="shared" si="783"/>
        <v>0</v>
      </c>
      <c r="AAZ56" s="7">
        <f t="shared" si="784"/>
        <v>0</v>
      </c>
      <c r="ABA56" s="7">
        <f t="shared" si="785"/>
        <v>0</v>
      </c>
      <c r="ABB56" s="7">
        <f t="shared" si="786"/>
        <v>0</v>
      </c>
      <c r="ABC56" s="7">
        <f t="shared" si="787"/>
        <v>0</v>
      </c>
      <c r="ABD56" s="7">
        <f t="shared" si="788"/>
        <v>0</v>
      </c>
      <c r="ABE56" s="7">
        <f t="shared" si="789"/>
        <v>0</v>
      </c>
      <c r="ABF56" s="7">
        <f t="shared" si="790"/>
        <v>0</v>
      </c>
      <c r="ABG56" s="7">
        <f t="shared" si="791"/>
        <v>0</v>
      </c>
      <c r="ABH56" s="7">
        <f t="shared" si="792"/>
        <v>0</v>
      </c>
      <c r="ABI56" s="7">
        <f t="shared" si="793"/>
        <v>0</v>
      </c>
      <c r="ABJ56" s="7">
        <f t="shared" si="794"/>
        <v>0</v>
      </c>
      <c r="ABK56" s="7">
        <f t="shared" si="795"/>
        <v>0</v>
      </c>
      <c r="ABL56" s="7">
        <f t="shared" si="796"/>
        <v>0</v>
      </c>
      <c r="ABM56" s="7">
        <f t="shared" si="797"/>
        <v>0</v>
      </c>
      <c r="ABN56" s="7">
        <f t="shared" si="798"/>
        <v>0</v>
      </c>
      <c r="ABO56" s="7">
        <f t="shared" si="799"/>
        <v>0</v>
      </c>
      <c r="ABP56" s="7">
        <f t="shared" si="800"/>
        <v>0</v>
      </c>
      <c r="ABQ56" s="7">
        <f t="shared" si="801"/>
        <v>0</v>
      </c>
      <c r="ABR56" s="7">
        <f t="shared" si="802"/>
        <v>0</v>
      </c>
      <c r="ABS56" s="7">
        <f t="shared" si="803"/>
        <v>0</v>
      </c>
      <c r="ABT56" s="7">
        <f t="shared" si="804"/>
        <v>0</v>
      </c>
      <c r="ABU56" s="7">
        <f t="shared" si="805"/>
        <v>0</v>
      </c>
      <c r="ABV56" s="7">
        <f t="shared" si="806"/>
        <v>0</v>
      </c>
      <c r="ABW56" s="7">
        <f t="shared" si="807"/>
        <v>0</v>
      </c>
      <c r="ABX56" s="7">
        <f t="shared" si="808"/>
        <v>0</v>
      </c>
      <c r="ABY56" s="7">
        <f t="shared" si="809"/>
        <v>0</v>
      </c>
      <c r="ABZ56" s="7">
        <f t="shared" si="810"/>
        <v>0</v>
      </c>
      <c r="ACA56" s="7">
        <f t="shared" si="811"/>
        <v>0</v>
      </c>
      <c r="ACB56" s="7">
        <f t="shared" si="812"/>
        <v>0</v>
      </c>
      <c r="ACC56" s="7">
        <f t="shared" si="813"/>
        <v>0</v>
      </c>
      <c r="ACD56" s="7">
        <f t="shared" si="814"/>
        <v>0</v>
      </c>
      <c r="ACE56" s="7">
        <f t="shared" si="815"/>
        <v>0</v>
      </c>
      <c r="ACF56" s="7">
        <f t="shared" si="816"/>
        <v>0</v>
      </c>
      <c r="ACG56" s="7">
        <f t="shared" si="817"/>
        <v>0</v>
      </c>
      <c r="ACH56" s="7">
        <f t="shared" si="818"/>
        <v>0</v>
      </c>
      <c r="ACI56" s="7">
        <f t="shared" si="819"/>
        <v>0</v>
      </c>
      <c r="ACJ56" s="7">
        <f t="shared" si="820"/>
        <v>0</v>
      </c>
      <c r="ACK56" s="7">
        <f t="shared" si="821"/>
        <v>0</v>
      </c>
      <c r="ACL56" s="7">
        <f t="shared" si="822"/>
        <v>0</v>
      </c>
      <c r="ACM56" s="7">
        <f t="shared" si="823"/>
        <v>0</v>
      </c>
      <c r="ACN56" s="7">
        <f t="shared" si="824"/>
        <v>0</v>
      </c>
      <c r="ACO56" s="7">
        <f t="shared" si="825"/>
        <v>0</v>
      </c>
      <c r="ACP56" s="7">
        <f t="shared" si="826"/>
        <v>0</v>
      </c>
      <c r="ACQ56" s="7">
        <f t="shared" si="827"/>
        <v>0</v>
      </c>
      <c r="ACR56" s="7">
        <f t="shared" si="828"/>
        <v>0</v>
      </c>
      <c r="ACS56" s="7">
        <f t="shared" si="829"/>
        <v>0</v>
      </c>
      <c r="ACT56" s="7">
        <f t="shared" si="830"/>
        <v>0</v>
      </c>
      <c r="ACU56" s="7">
        <f t="shared" si="831"/>
        <v>0</v>
      </c>
      <c r="ACV56" s="7">
        <f t="shared" si="832"/>
        <v>0</v>
      </c>
      <c r="ACW56" s="7">
        <f t="shared" si="833"/>
        <v>0</v>
      </c>
      <c r="ACX56" s="7">
        <f t="shared" si="834"/>
        <v>0</v>
      </c>
      <c r="ACY56" s="7">
        <f t="shared" si="835"/>
        <v>0</v>
      </c>
      <c r="ACZ56" s="7">
        <f t="shared" si="836"/>
        <v>0</v>
      </c>
      <c r="ADA56" s="7">
        <f t="shared" si="837"/>
        <v>0</v>
      </c>
      <c r="ADB56" s="7">
        <f t="shared" si="838"/>
        <v>0</v>
      </c>
      <c r="ADC56" s="7">
        <f t="shared" si="839"/>
        <v>0</v>
      </c>
      <c r="ADD56" s="7">
        <f t="shared" si="840"/>
        <v>0</v>
      </c>
      <c r="ADE56" s="7">
        <f t="shared" si="841"/>
        <v>0</v>
      </c>
      <c r="ADF56" s="7">
        <f t="shared" si="842"/>
        <v>0</v>
      </c>
      <c r="ADG56" s="7">
        <f t="shared" si="843"/>
        <v>0</v>
      </c>
      <c r="ADH56" s="7">
        <f t="shared" si="844"/>
        <v>0</v>
      </c>
      <c r="ADI56" s="7">
        <f t="shared" si="845"/>
        <v>0</v>
      </c>
      <c r="ADJ56" s="7">
        <f t="shared" si="846"/>
        <v>0</v>
      </c>
      <c r="ADK56" s="7">
        <f t="shared" si="847"/>
        <v>0</v>
      </c>
      <c r="ADL56" s="7">
        <f t="shared" si="848"/>
        <v>0</v>
      </c>
      <c r="ADM56" s="7">
        <f t="shared" si="849"/>
        <v>0</v>
      </c>
      <c r="ADN56" s="7">
        <f t="shared" si="850"/>
        <v>0</v>
      </c>
      <c r="ADO56" s="7">
        <f t="shared" si="851"/>
        <v>0</v>
      </c>
      <c r="ADP56" s="7">
        <f t="shared" si="852"/>
        <v>0</v>
      </c>
      <c r="ADQ56" s="7">
        <f t="shared" si="853"/>
        <v>0</v>
      </c>
      <c r="ADR56" s="7">
        <f t="shared" si="854"/>
        <v>0</v>
      </c>
      <c r="ADS56" s="7">
        <f t="shared" si="855"/>
        <v>0</v>
      </c>
      <c r="ADT56" s="7">
        <f t="shared" si="856"/>
        <v>0</v>
      </c>
      <c r="ADU56" s="7">
        <f t="shared" si="857"/>
        <v>0</v>
      </c>
      <c r="ADV56" s="7">
        <f t="shared" si="858"/>
        <v>0</v>
      </c>
      <c r="ADW56" s="7">
        <f t="shared" si="859"/>
        <v>0</v>
      </c>
      <c r="ADX56" s="7">
        <f t="shared" si="860"/>
        <v>0</v>
      </c>
      <c r="ADY56" s="7">
        <f t="shared" si="861"/>
        <v>0</v>
      </c>
      <c r="ADZ56" s="7">
        <f t="shared" si="862"/>
        <v>0</v>
      </c>
      <c r="AEA56" s="7">
        <f t="shared" si="863"/>
        <v>0</v>
      </c>
      <c r="AEB56" s="7">
        <f t="shared" si="864"/>
        <v>0</v>
      </c>
      <c r="AEC56" s="7">
        <f t="shared" si="865"/>
        <v>0</v>
      </c>
      <c r="AED56" s="7">
        <f t="shared" si="866"/>
        <v>0</v>
      </c>
      <c r="AEE56" s="7">
        <f t="shared" si="867"/>
        <v>0</v>
      </c>
      <c r="AEF56" s="7">
        <f t="shared" si="868"/>
        <v>0</v>
      </c>
      <c r="AEG56" s="7">
        <f t="shared" si="869"/>
        <v>0</v>
      </c>
      <c r="AEH56" s="7">
        <f t="shared" si="870"/>
        <v>0</v>
      </c>
      <c r="AEI56" s="7">
        <f t="shared" si="871"/>
        <v>0</v>
      </c>
      <c r="AEJ56" s="7">
        <f t="shared" si="872"/>
        <v>0</v>
      </c>
      <c r="AEK56" s="7">
        <f t="shared" si="873"/>
        <v>0</v>
      </c>
      <c r="AEL56" s="7">
        <f t="shared" si="874"/>
        <v>0</v>
      </c>
      <c r="AEM56" s="7">
        <f t="shared" si="875"/>
        <v>0</v>
      </c>
      <c r="AEN56" s="7">
        <f t="shared" si="876"/>
        <v>0</v>
      </c>
      <c r="AEO56" s="7">
        <f t="shared" si="877"/>
        <v>0</v>
      </c>
      <c r="AEP56" s="7">
        <f t="shared" si="878"/>
        <v>0</v>
      </c>
      <c r="AEQ56" s="7">
        <f t="shared" si="879"/>
        <v>0</v>
      </c>
      <c r="AER56" s="7">
        <f t="shared" si="880"/>
        <v>0</v>
      </c>
      <c r="AES56" s="7">
        <f t="shared" si="881"/>
        <v>0</v>
      </c>
      <c r="AET56" s="7">
        <f t="shared" si="882"/>
        <v>0</v>
      </c>
      <c r="AEU56" s="7">
        <f t="shared" si="883"/>
        <v>0</v>
      </c>
      <c r="AEV56" s="7">
        <f t="shared" si="884"/>
        <v>0</v>
      </c>
      <c r="AEW56" s="7">
        <f t="shared" si="885"/>
        <v>0</v>
      </c>
      <c r="AEX56" s="7">
        <f t="shared" si="886"/>
        <v>0</v>
      </c>
      <c r="AEY56" s="7">
        <f t="shared" si="887"/>
        <v>0</v>
      </c>
      <c r="AEZ56" s="7">
        <f t="shared" si="888"/>
        <v>0</v>
      </c>
      <c r="AFA56" s="7">
        <f t="shared" si="889"/>
        <v>0</v>
      </c>
      <c r="AFB56" s="7">
        <f t="shared" si="890"/>
        <v>0</v>
      </c>
      <c r="AFC56" s="7">
        <f t="shared" si="891"/>
        <v>0</v>
      </c>
      <c r="AFD56" s="7">
        <f t="shared" si="892"/>
        <v>0</v>
      </c>
      <c r="AFE56" s="7">
        <f t="shared" si="893"/>
        <v>0</v>
      </c>
      <c r="AFF56" s="7">
        <f t="shared" si="894"/>
        <v>0</v>
      </c>
      <c r="AFG56" s="7">
        <f t="shared" si="895"/>
        <v>0</v>
      </c>
      <c r="AFH56" s="7">
        <f t="shared" si="896"/>
        <v>0</v>
      </c>
      <c r="AFI56" s="7">
        <f t="shared" si="897"/>
        <v>0</v>
      </c>
      <c r="AFJ56" s="7">
        <f t="shared" si="898"/>
        <v>0</v>
      </c>
      <c r="AFK56" s="7">
        <f t="shared" si="899"/>
        <v>0</v>
      </c>
      <c r="AFL56" s="7">
        <f t="shared" si="900"/>
        <v>0</v>
      </c>
      <c r="AFM56" s="7">
        <f t="shared" si="901"/>
        <v>0</v>
      </c>
      <c r="AFN56" s="7">
        <f t="shared" si="902"/>
        <v>0</v>
      </c>
      <c r="AFO56" s="7">
        <f t="shared" si="903"/>
        <v>0</v>
      </c>
      <c r="AFP56" s="7">
        <f t="shared" si="904"/>
        <v>0</v>
      </c>
      <c r="AFQ56" s="7">
        <f t="shared" si="905"/>
        <v>0</v>
      </c>
      <c r="AFR56" s="7">
        <f t="shared" si="906"/>
        <v>0</v>
      </c>
      <c r="AFS56" s="7">
        <f t="shared" si="907"/>
        <v>0</v>
      </c>
      <c r="AFT56" s="7">
        <f t="shared" si="908"/>
        <v>26</v>
      </c>
      <c r="AFU56" s="7">
        <f t="shared" si="909"/>
        <v>26</v>
      </c>
      <c r="AFV56" s="7">
        <f t="shared" si="910"/>
        <v>0</v>
      </c>
      <c r="AFW56" s="7">
        <f t="shared" si="911"/>
        <v>0</v>
      </c>
      <c r="AFX56" s="7">
        <f t="shared" si="912"/>
        <v>0</v>
      </c>
      <c r="AFY56" s="7">
        <f t="shared" si="913"/>
        <v>0</v>
      </c>
      <c r="AFZ56" s="7">
        <f t="shared" si="914"/>
        <v>0</v>
      </c>
      <c r="AGA56" s="7">
        <f t="shared" si="915"/>
        <v>0</v>
      </c>
      <c r="AGB56" s="7">
        <f t="shared" si="916"/>
        <v>0</v>
      </c>
      <c r="AGC56" s="7">
        <f t="shared" si="917"/>
        <v>0</v>
      </c>
      <c r="AGD56" s="7">
        <f t="shared" si="918"/>
        <v>0</v>
      </c>
      <c r="AGE56" s="7">
        <f t="shared" si="919"/>
        <v>0</v>
      </c>
      <c r="AGF56" s="7">
        <f t="shared" si="920"/>
        <v>0</v>
      </c>
      <c r="AGG56" s="7">
        <f t="shared" si="921"/>
        <v>0</v>
      </c>
      <c r="AGH56" s="7">
        <f t="shared" si="922"/>
        <v>0</v>
      </c>
      <c r="AGI56" s="7">
        <f t="shared" si="923"/>
        <v>0</v>
      </c>
      <c r="AGJ56" s="7">
        <f t="shared" si="924"/>
        <v>0</v>
      </c>
      <c r="AGK56" s="7">
        <f t="shared" si="925"/>
        <v>0</v>
      </c>
      <c r="AGL56" s="7">
        <f t="shared" si="926"/>
        <v>2</v>
      </c>
      <c r="AGM56" s="7">
        <f t="shared" si="927"/>
        <v>23.3</v>
      </c>
    </row>
    <row r="57" spans="1:871" ht="69.75" customHeight="1" x14ac:dyDescent="0.25">
      <c r="A57" s="6" t="s">
        <v>153</v>
      </c>
      <c r="B57" s="26" t="s">
        <v>122</v>
      </c>
      <c r="C57" s="27" t="s">
        <v>158</v>
      </c>
      <c r="D57" s="7">
        <f t="shared" si="701"/>
        <v>723</v>
      </c>
      <c r="E57" s="27">
        <f>75+225</f>
        <v>300</v>
      </c>
      <c r="F57" s="27"/>
      <c r="G57" s="27">
        <v>364</v>
      </c>
      <c r="H57" s="27"/>
      <c r="I57" s="27">
        <f>25+25</f>
        <v>50</v>
      </c>
      <c r="J57" s="27"/>
      <c r="K57" s="27">
        <v>2</v>
      </c>
      <c r="L57" s="27"/>
      <c r="M57" s="27">
        <v>4</v>
      </c>
      <c r="N57" s="27"/>
      <c r="O57" s="27">
        <v>1</v>
      </c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>
        <v>1</v>
      </c>
      <c r="AT57" s="27"/>
      <c r="AU57" s="27">
        <v>1</v>
      </c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7">
        <f t="shared" si="702"/>
        <v>50</v>
      </c>
      <c r="GT57" s="16">
        <v>50</v>
      </c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>
        <v>0</v>
      </c>
      <c r="HL57" s="16">
        <v>29</v>
      </c>
      <c r="HM57" s="7">
        <f t="shared" si="703"/>
        <v>723</v>
      </c>
      <c r="HN57" s="27">
        <f>75+225</f>
        <v>300</v>
      </c>
      <c r="HO57" s="27"/>
      <c r="HP57" s="27">
        <v>364</v>
      </c>
      <c r="HQ57" s="27"/>
      <c r="HR57" s="27">
        <f>25+25</f>
        <v>50</v>
      </c>
      <c r="HS57" s="27"/>
      <c r="HT57" s="27">
        <v>2</v>
      </c>
      <c r="HU57" s="27"/>
      <c r="HV57" s="27">
        <v>4</v>
      </c>
      <c r="HW57" s="27"/>
      <c r="HX57" s="27">
        <v>1</v>
      </c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  <c r="IW57" s="27"/>
      <c r="IX57" s="27"/>
      <c r="IY57" s="27"/>
      <c r="IZ57" s="27"/>
      <c r="JA57" s="27"/>
      <c r="JB57" s="27">
        <v>1</v>
      </c>
      <c r="JC57" s="27"/>
      <c r="JD57" s="27">
        <v>1</v>
      </c>
      <c r="JE57" s="27"/>
      <c r="JF57" s="27"/>
      <c r="JG57" s="27"/>
      <c r="JH57" s="27"/>
      <c r="JI57" s="27"/>
      <c r="JJ57" s="27"/>
      <c r="JK57" s="27"/>
      <c r="JL57" s="27"/>
      <c r="JM57" s="27"/>
      <c r="JN57" s="27"/>
      <c r="JO57" s="27"/>
      <c r="JP57" s="27"/>
      <c r="JQ57" s="27"/>
      <c r="JR57" s="27"/>
      <c r="JS57" s="27"/>
      <c r="JT57" s="27"/>
      <c r="JU57" s="27"/>
      <c r="JV57" s="16"/>
      <c r="JW57" s="16"/>
      <c r="JX57" s="16"/>
      <c r="JY57" s="16"/>
      <c r="JZ57" s="16"/>
      <c r="KA57" s="16"/>
      <c r="KB57" s="16"/>
      <c r="KC57" s="16"/>
      <c r="KD57" s="16"/>
      <c r="KE57" s="16"/>
      <c r="KF57" s="16"/>
      <c r="KG57" s="16"/>
      <c r="KH57" s="16"/>
      <c r="KI57" s="16"/>
      <c r="KJ57" s="16"/>
      <c r="KK57" s="16"/>
      <c r="KL57" s="16"/>
      <c r="KM57" s="16"/>
      <c r="KN57" s="16"/>
      <c r="KO57" s="16"/>
      <c r="KP57" s="16"/>
      <c r="KQ57" s="16"/>
      <c r="KR57" s="16"/>
      <c r="KS57" s="16"/>
      <c r="KT57" s="16"/>
      <c r="KU57" s="16"/>
      <c r="KV57" s="16"/>
      <c r="KW57" s="16"/>
      <c r="KX57" s="16"/>
      <c r="KY57" s="16"/>
      <c r="KZ57" s="16"/>
      <c r="LA57" s="16"/>
      <c r="LB57" s="16"/>
      <c r="LC57" s="16"/>
      <c r="LD57" s="16"/>
      <c r="LE57" s="16"/>
      <c r="LF57" s="16"/>
      <c r="LG57" s="16"/>
      <c r="LH57" s="16"/>
      <c r="LI57" s="16"/>
      <c r="LJ57" s="16"/>
      <c r="LK57" s="16"/>
      <c r="LL57" s="16"/>
      <c r="LM57" s="16"/>
      <c r="LN57" s="16"/>
      <c r="LO57" s="16"/>
      <c r="LP57" s="16"/>
      <c r="LQ57" s="16"/>
      <c r="LR57" s="16"/>
      <c r="LS57" s="16"/>
      <c r="LT57" s="16"/>
      <c r="LU57" s="16"/>
      <c r="LV57" s="16"/>
      <c r="LW57" s="16"/>
      <c r="LX57" s="16"/>
      <c r="LY57" s="16"/>
      <c r="LZ57" s="16"/>
      <c r="MA57" s="16"/>
      <c r="MB57" s="16"/>
      <c r="MC57" s="16"/>
      <c r="MD57" s="16"/>
      <c r="ME57" s="16"/>
      <c r="MF57" s="16"/>
      <c r="MG57" s="16"/>
      <c r="MH57" s="16"/>
      <c r="MI57" s="16"/>
      <c r="MJ57" s="16"/>
      <c r="MK57" s="16"/>
      <c r="ML57" s="16"/>
      <c r="MM57" s="16"/>
      <c r="MN57" s="16"/>
      <c r="MO57" s="16"/>
      <c r="MP57" s="16"/>
      <c r="MQ57" s="16"/>
      <c r="MR57" s="16"/>
      <c r="MS57" s="16"/>
      <c r="MT57" s="16"/>
      <c r="MU57" s="16"/>
      <c r="MV57" s="16"/>
      <c r="MW57" s="16"/>
      <c r="MX57" s="16"/>
      <c r="MY57" s="16"/>
      <c r="MZ57" s="16"/>
      <c r="NA57" s="16"/>
      <c r="NB57" s="16"/>
      <c r="NC57" s="16"/>
      <c r="ND57" s="16"/>
      <c r="NE57" s="16"/>
      <c r="NF57" s="16"/>
      <c r="NG57" s="16"/>
      <c r="NH57" s="16"/>
      <c r="NI57" s="16"/>
      <c r="NJ57" s="16"/>
      <c r="NK57" s="16"/>
      <c r="NL57" s="16"/>
      <c r="NM57" s="16"/>
      <c r="NN57" s="16"/>
      <c r="NO57" s="16"/>
      <c r="NP57" s="16"/>
      <c r="NQ57" s="16"/>
      <c r="NR57" s="16"/>
      <c r="NS57" s="16"/>
      <c r="NT57" s="16"/>
      <c r="NU57" s="16"/>
      <c r="NV57" s="16"/>
      <c r="NW57" s="16"/>
      <c r="NX57" s="16"/>
      <c r="NY57" s="16"/>
      <c r="NZ57" s="16"/>
      <c r="OA57" s="16"/>
      <c r="OB57" s="16"/>
      <c r="OC57" s="16"/>
      <c r="OD57" s="16"/>
      <c r="OE57" s="16"/>
      <c r="OF57" s="16"/>
      <c r="OG57" s="16"/>
      <c r="OH57" s="16"/>
      <c r="OI57" s="16"/>
      <c r="OJ57" s="16"/>
      <c r="OK57" s="16"/>
      <c r="OL57" s="16"/>
      <c r="OM57" s="16"/>
      <c r="ON57" s="16"/>
      <c r="OO57" s="16"/>
      <c r="OP57" s="16"/>
      <c r="OQ57" s="16"/>
      <c r="OR57" s="16"/>
      <c r="OS57" s="16"/>
      <c r="OT57" s="16"/>
      <c r="OU57" s="16"/>
      <c r="OV57" s="16"/>
      <c r="OW57" s="16"/>
      <c r="OX57" s="16"/>
      <c r="OY57" s="16"/>
      <c r="OZ57" s="16"/>
      <c r="PA57" s="16"/>
      <c r="PB57" s="7">
        <f t="shared" si="704"/>
        <v>50</v>
      </c>
      <c r="PC57" s="16">
        <v>50</v>
      </c>
      <c r="PD57" s="16"/>
      <c r="PE57" s="16"/>
      <c r="PF57" s="16"/>
      <c r="PG57" s="16"/>
      <c r="PH57" s="16"/>
      <c r="PI57" s="16"/>
      <c r="PJ57" s="16"/>
      <c r="PK57" s="16"/>
      <c r="PL57" s="16"/>
      <c r="PM57" s="16"/>
      <c r="PN57" s="16"/>
      <c r="PO57" s="16"/>
      <c r="PP57" s="16"/>
      <c r="PQ57" s="16"/>
      <c r="PR57" s="16"/>
      <c r="PS57" s="16"/>
      <c r="PT57" s="16">
        <v>1</v>
      </c>
      <c r="PU57" s="16">
        <v>29</v>
      </c>
      <c r="PV57" s="7">
        <f t="shared" si="705"/>
        <v>723</v>
      </c>
      <c r="PW57" s="27">
        <v>300</v>
      </c>
      <c r="PX57" s="27"/>
      <c r="PY57" s="27">
        <v>364</v>
      </c>
      <c r="PZ57" s="27"/>
      <c r="QA57" s="27">
        <f>25+25</f>
        <v>50</v>
      </c>
      <c r="QB57" s="27"/>
      <c r="QC57" s="27">
        <v>3</v>
      </c>
      <c r="QD57" s="27"/>
      <c r="QE57" s="27">
        <v>4</v>
      </c>
      <c r="QF57" s="27"/>
      <c r="QG57" s="27">
        <v>1</v>
      </c>
      <c r="QH57" s="27"/>
      <c r="QI57" s="27"/>
      <c r="QJ57" s="27"/>
      <c r="QK57" s="27"/>
      <c r="QL57" s="27"/>
      <c r="QM57" s="27"/>
      <c r="QN57" s="27"/>
      <c r="QO57" s="27"/>
      <c r="QP57" s="27"/>
      <c r="QQ57" s="27"/>
      <c r="QR57" s="27"/>
      <c r="QS57" s="27"/>
      <c r="QT57" s="27"/>
      <c r="QU57" s="27"/>
      <c r="QV57" s="27"/>
      <c r="QW57" s="27"/>
      <c r="QX57" s="27"/>
      <c r="QY57" s="27"/>
      <c r="QZ57" s="27"/>
      <c r="RA57" s="27"/>
      <c r="RB57" s="27"/>
      <c r="RC57" s="27"/>
      <c r="RD57" s="27"/>
      <c r="RE57" s="27"/>
      <c r="RF57" s="27"/>
      <c r="RG57" s="27"/>
      <c r="RH57" s="27"/>
      <c r="RI57" s="27"/>
      <c r="RJ57" s="27"/>
      <c r="RK57" s="27">
        <v>1</v>
      </c>
      <c r="RL57" s="27"/>
      <c r="RM57" s="27"/>
      <c r="RN57" s="27"/>
      <c r="RO57" s="27"/>
      <c r="RP57" s="27"/>
      <c r="RQ57" s="27"/>
      <c r="RR57" s="27"/>
      <c r="RS57" s="27"/>
      <c r="RT57" s="27"/>
      <c r="RU57" s="27"/>
      <c r="RV57" s="27"/>
      <c r="RW57" s="27"/>
      <c r="RX57" s="27"/>
      <c r="RY57" s="27"/>
      <c r="RZ57" s="27"/>
      <c r="SA57" s="27"/>
      <c r="SB57" s="27"/>
      <c r="SC57" s="27"/>
      <c r="SD57" s="27"/>
      <c r="SE57" s="16"/>
      <c r="SF57" s="16"/>
      <c r="SG57" s="16"/>
      <c r="SH57" s="16"/>
      <c r="SI57" s="16"/>
      <c r="SJ57" s="16"/>
      <c r="SK57" s="16"/>
      <c r="SL57" s="16"/>
      <c r="SM57" s="16"/>
      <c r="SN57" s="16"/>
      <c r="SO57" s="16"/>
      <c r="SP57" s="16"/>
      <c r="SQ57" s="16"/>
      <c r="SR57" s="16"/>
      <c r="SS57" s="16"/>
      <c r="ST57" s="16"/>
      <c r="SU57" s="16"/>
      <c r="SV57" s="16"/>
      <c r="SW57" s="16"/>
      <c r="SX57" s="16"/>
      <c r="SY57" s="16"/>
      <c r="SZ57" s="16"/>
      <c r="TA57" s="16"/>
      <c r="TB57" s="16"/>
      <c r="TC57" s="16"/>
      <c r="TD57" s="16"/>
      <c r="TE57" s="16"/>
      <c r="TF57" s="16"/>
      <c r="TG57" s="16"/>
      <c r="TH57" s="16"/>
      <c r="TI57" s="16"/>
      <c r="TJ57" s="16"/>
      <c r="TK57" s="16"/>
      <c r="TL57" s="16"/>
      <c r="TM57" s="16"/>
      <c r="TN57" s="16"/>
      <c r="TO57" s="16"/>
      <c r="TP57" s="16"/>
      <c r="TQ57" s="16"/>
      <c r="TR57" s="16"/>
      <c r="TS57" s="16"/>
      <c r="TT57" s="16"/>
      <c r="TU57" s="16"/>
      <c r="TV57" s="16"/>
      <c r="TW57" s="16"/>
      <c r="TX57" s="16"/>
      <c r="TY57" s="16"/>
      <c r="TZ57" s="16"/>
      <c r="UA57" s="16"/>
      <c r="UB57" s="16"/>
      <c r="UC57" s="16"/>
      <c r="UD57" s="16"/>
      <c r="UE57" s="16"/>
      <c r="UF57" s="16"/>
      <c r="UG57" s="16"/>
      <c r="UH57" s="16"/>
      <c r="UI57" s="16"/>
      <c r="UJ57" s="16"/>
      <c r="UK57" s="16"/>
      <c r="UL57" s="16"/>
      <c r="UM57" s="16"/>
      <c r="UN57" s="16"/>
      <c r="UO57" s="16"/>
      <c r="UP57" s="16"/>
      <c r="UQ57" s="16"/>
      <c r="UR57" s="16"/>
      <c r="US57" s="16"/>
      <c r="UT57" s="16"/>
      <c r="UU57" s="16"/>
      <c r="UV57" s="16"/>
      <c r="UW57" s="16"/>
      <c r="UX57" s="16"/>
      <c r="UY57" s="16"/>
      <c r="UZ57" s="16"/>
      <c r="VA57" s="16"/>
      <c r="VB57" s="16"/>
      <c r="VC57" s="16"/>
      <c r="VD57" s="16"/>
      <c r="VE57" s="16"/>
      <c r="VF57" s="16"/>
      <c r="VG57" s="16"/>
      <c r="VH57" s="16"/>
      <c r="VI57" s="16"/>
      <c r="VJ57" s="16"/>
      <c r="VK57" s="16"/>
      <c r="VL57" s="16"/>
      <c r="VM57" s="16"/>
      <c r="VN57" s="16"/>
      <c r="VO57" s="16"/>
      <c r="VP57" s="16"/>
      <c r="VQ57" s="16"/>
      <c r="VR57" s="16"/>
      <c r="VS57" s="16"/>
      <c r="VT57" s="16"/>
      <c r="VU57" s="16"/>
      <c r="VV57" s="16"/>
      <c r="VW57" s="16"/>
      <c r="VX57" s="16"/>
      <c r="VY57" s="16"/>
      <c r="VZ57" s="16"/>
      <c r="WA57" s="16"/>
      <c r="WB57" s="16"/>
      <c r="WC57" s="16"/>
      <c r="WD57" s="16"/>
      <c r="WE57" s="16"/>
      <c r="WF57" s="16"/>
      <c r="WG57" s="16"/>
      <c r="WH57" s="16"/>
      <c r="WI57" s="16"/>
      <c r="WJ57" s="16"/>
      <c r="WK57" s="16"/>
      <c r="WL57" s="16"/>
      <c r="WM57" s="16"/>
      <c r="WN57" s="16"/>
      <c r="WO57" s="16"/>
      <c r="WP57" s="16"/>
      <c r="WQ57" s="16"/>
      <c r="WR57" s="16"/>
      <c r="WS57" s="16"/>
      <c r="WT57" s="16"/>
      <c r="WU57" s="16"/>
      <c r="WV57" s="16"/>
      <c r="WW57" s="16"/>
      <c r="WX57" s="16"/>
      <c r="WY57" s="16"/>
      <c r="WZ57" s="16"/>
      <c r="XA57" s="16"/>
      <c r="XB57" s="16"/>
      <c r="XC57" s="16"/>
      <c r="XD57" s="16"/>
      <c r="XE57" s="16"/>
      <c r="XF57" s="16"/>
      <c r="XG57" s="16"/>
      <c r="XH57" s="16"/>
      <c r="XI57" s="16"/>
      <c r="XJ57" s="16"/>
      <c r="XK57" s="7">
        <f t="shared" si="706"/>
        <v>50</v>
      </c>
      <c r="XL57" s="16">
        <v>50</v>
      </c>
      <c r="XM57" s="16"/>
      <c r="XN57" s="16"/>
      <c r="XO57" s="16"/>
      <c r="XP57" s="16"/>
      <c r="XQ57" s="16"/>
      <c r="XR57" s="16"/>
      <c r="XS57" s="16"/>
      <c r="XT57" s="16"/>
      <c r="XU57" s="16"/>
      <c r="XV57" s="16"/>
      <c r="XW57" s="16"/>
      <c r="XX57" s="16"/>
      <c r="XY57" s="16"/>
      <c r="XZ57" s="16"/>
      <c r="YA57" s="16"/>
      <c r="YB57" s="16"/>
      <c r="YC57" s="16">
        <v>1</v>
      </c>
      <c r="YD57" s="16">
        <v>29</v>
      </c>
      <c r="YE57" s="7">
        <f t="shared" si="711"/>
        <v>723</v>
      </c>
      <c r="YF57" s="7">
        <f t="shared" si="712"/>
        <v>300</v>
      </c>
      <c r="YG57" s="7">
        <f t="shared" si="713"/>
        <v>0</v>
      </c>
      <c r="YH57" s="7">
        <f t="shared" si="714"/>
        <v>364</v>
      </c>
      <c r="YI57" s="7">
        <f t="shared" si="715"/>
        <v>0</v>
      </c>
      <c r="YJ57" s="7">
        <f t="shared" si="716"/>
        <v>50</v>
      </c>
      <c r="YK57" s="7">
        <f t="shared" si="717"/>
        <v>0</v>
      </c>
      <c r="YL57" s="7">
        <f t="shared" si="718"/>
        <v>2.2999999999999998</v>
      </c>
      <c r="YM57" s="7">
        <f t="shared" si="719"/>
        <v>0</v>
      </c>
      <c r="YN57" s="7">
        <f t="shared" si="720"/>
        <v>4</v>
      </c>
      <c r="YO57" s="7">
        <f t="shared" si="721"/>
        <v>0</v>
      </c>
      <c r="YP57" s="7">
        <f t="shared" si="722"/>
        <v>1</v>
      </c>
      <c r="YQ57" s="7">
        <f t="shared" si="723"/>
        <v>0</v>
      </c>
      <c r="YR57" s="7">
        <f t="shared" si="724"/>
        <v>0</v>
      </c>
      <c r="YS57" s="7">
        <f t="shared" si="725"/>
        <v>0</v>
      </c>
      <c r="YT57" s="7">
        <f t="shared" si="726"/>
        <v>0</v>
      </c>
      <c r="YU57" s="7">
        <f t="shared" si="727"/>
        <v>0</v>
      </c>
      <c r="YV57" s="7">
        <f t="shared" si="728"/>
        <v>0</v>
      </c>
      <c r="YW57" s="7">
        <f t="shared" si="729"/>
        <v>0</v>
      </c>
      <c r="YX57" s="7">
        <f t="shared" si="730"/>
        <v>0</v>
      </c>
      <c r="YY57" s="7">
        <f t="shared" si="731"/>
        <v>0</v>
      </c>
      <c r="YZ57" s="7">
        <f t="shared" si="732"/>
        <v>0</v>
      </c>
      <c r="ZA57" s="7">
        <f t="shared" si="733"/>
        <v>0</v>
      </c>
      <c r="ZB57" s="7">
        <f t="shared" si="734"/>
        <v>0</v>
      </c>
      <c r="ZC57" s="7">
        <f t="shared" si="735"/>
        <v>0</v>
      </c>
      <c r="ZD57" s="7">
        <f t="shared" si="736"/>
        <v>0</v>
      </c>
      <c r="ZE57" s="7">
        <f t="shared" si="737"/>
        <v>0</v>
      </c>
      <c r="ZF57" s="7">
        <f t="shared" si="738"/>
        <v>0</v>
      </c>
      <c r="ZG57" s="7">
        <f t="shared" si="739"/>
        <v>0</v>
      </c>
      <c r="ZH57" s="7">
        <f t="shared" si="740"/>
        <v>0</v>
      </c>
      <c r="ZI57" s="7">
        <f t="shared" si="741"/>
        <v>0</v>
      </c>
      <c r="ZJ57" s="7">
        <f t="shared" si="742"/>
        <v>0</v>
      </c>
      <c r="ZK57" s="7">
        <f t="shared" si="743"/>
        <v>0</v>
      </c>
      <c r="ZL57" s="7">
        <f t="shared" si="744"/>
        <v>0</v>
      </c>
      <c r="ZM57" s="7">
        <f t="shared" si="745"/>
        <v>0</v>
      </c>
      <c r="ZN57" s="7">
        <f t="shared" si="746"/>
        <v>0</v>
      </c>
      <c r="ZO57" s="7">
        <f t="shared" si="747"/>
        <v>0</v>
      </c>
      <c r="ZP57" s="7">
        <f t="shared" si="748"/>
        <v>0</v>
      </c>
      <c r="ZQ57" s="7">
        <f t="shared" si="749"/>
        <v>0</v>
      </c>
      <c r="ZR57" s="7">
        <f t="shared" si="750"/>
        <v>0</v>
      </c>
      <c r="ZS57" s="7">
        <f t="shared" si="751"/>
        <v>0</v>
      </c>
      <c r="ZT57" s="7">
        <f t="shared" si="752"/>
        <v>1</v>
      </c>
      <c r="ZU57" s="7">
        <f t="shared" si="753"/>
        <v>0</v>
      </c>
      <c r="ZV57" s="7">
        <f t="shared" si="754"/>
        <v>0.7</v>
      </c>
      <c r="ZW57" s="7">
        <f t="shared" si="755"/>
        <v>0</v>
      </c>
      <c r="ZX57" s="7">
        <f t="shared" si="756"/>
        <v>0</v>
      </c>
      <c r="ZY57" s="7">
        <f t="shared" si="757"/>
        <v>0</v>
      </c>
      <c r="ZZ57" s="7">
        <f t="shared" si="758"/>
        <v>0</v>
      </c>
      <c r="AAA57" s="7">
        <f t="shared" si="759"/>
        <v>0</v>
      </c>
      <c r="AAB57" s="7">
        <f t="shared" si="760"/>
        <v>0</v>
      </c>
      <c r="AAC57" s="7">
        <f t="shared" si="761"/>
        <v>0</v>
      </c>
      <c r="AAD57" s="7">
        <f t="shared" si="762"/>
        <v>0</v>
      </c>
      <c r="AAE57" s="7">
        <f t="shared" si="763"/>
        <v>0</v>
      </c>
      <c r="AAF57" s="7">
        <f t="shared" si="764"/>
        <v>0</v>
      </c>
      <c r="AAG57" s="7">
        <f t="shared" si="765"/>
        <v>0</v>
      </c>
      <c r="AAH57" s="7">
        <f t="shared" si="766"/>
        <v>0</v>
      </c>
      <c r="AAI57" s="7">
        <f t="shared" si="767"/>
        <v>0</v>
      </c>
      <c r="AAJ57" s="7">
        <f t="shared" si="768"/>
        <v>0</v>
      </c>
      <c r="AAK57" s="7">
        <f t="shared" si="769"/>
        <v>0</v>
      </c>
      <c r="AAL57" s="7">
        <f t="shared" si="770"/>
        <v>0</v>
      </c>
      <c r="AAM57" s="7">
        <f t="shared" si="771"/>
        <v>0</v>
      </c>
      <c r="AAN57" s="7">
        <f t="shared" si="772"/>
        <v>0</v>
      </c>
      <c r="AAO57" s="7">
        <f t="shared" si="773"/>
        <v>0</v>
      </c>
      <c r="AAP57" s="7">
        <f t="shared" si="774"/>
        <v>0</v>
      </c>
      <c r="AAQ57" s="7">
        <f t="shared" si="775"/>
        <v>0</v>
      </c>
      <c r="AAR57" s="7">
        <f t="shared" si="776"/>
        <v>0</v>
      </c>
      <c r="AAS57" s="7">
        <f t="shared" si="777"/>
        <v>0</v>
      </c>
      <c r="AAT57" s="7">
        <f t="shared" si="778"/>
        <v>0</v>
      </c>
      <c r="AAU57" s="7">
        <f t="shared" si="779"/>
        <v>0</v>
      </c>
      <c r="AAV57" s="7">
        <f t="shared" si="780"/>
        <v>0</v>
      </c>
      <c r="AAW57" s="7">
        <f t="shared" si="781"/>
        <v>0</v>
      </c>
      <c r="AAX57" s="7">
        <f t="shared" si="782"/>
        <v>0</v>
      </c>
      <c r="AAY57" s="7">
        <f t="shared" si="783"/>
        <v>0</v>
      </c>
      <c r="AAZ57" s="7">
        <f t="shared" si="784"/>
        <v>0</v>
      </c>
      <c r="ABA57" s="7">
        <f t="shared" si="785"/>
        <v>0</v>
      </c>
      <c r="ABB57" s="7">
        <f t="shared" si="786"/>
        <v>0</v>
      </c>
      <c r="ABC57" s="7">
        <f t="shared" si="787"/>
        <v>0</v>
      </c>
      <c r="ABD57" s="7">
        <f t="shared" si="788"/>
        <v>0</v>
      </c>
      <c r="ABE57" s="7">
        <f t="shared" si="789"/>
        <v>0</v>
      </c>
      <c r="ABF57" s="7">
        <f t="shared" si="790"/>
        <v>0</v>
      </c>
      <c r="ABG57" s="7">
        <f t="shared" si="791"/>
        <v>0</v>
      </c>
      <c r="ABH57" s="7">
        <f t="shared" si="792"/>
        <v>0</v>
      </c>
      <c r="ABI57" s="7">
        <f t="shared" si="793"/>
        <v>0</v>
      </c>
      <c r="ABJ57" s="7">
        <f t="shared" si="794"/>
        <v>0</v>
      </c>
      <c r="ABK57" s="7">
        <f t="shared" si="795"/>
        <v>0</v>
      </c>
      <c r="ABL57" s="7">
        <f t="shared" si="796"/>
        <v>0</v>
      </c>
      <c r="ABM57" s="7">
        <f t="shared" si="797"/>
        <v>0</v>
      </c>
      <c r="ABN57" s="7">
        <f t="shared" si="798"/>
        <v>0</v>
      </c>
      <c r="ABO57" s="7">
        <f t="shared" si="799"/>
        <v>0</v>
      </c>
      <c r="ABP57" s="7">
        <f t="shared" si="800"/>
        <v>0</v>
      </c>
      <c r="ABQ57" s="7">
        <f t="shared" si="801"/>
        <v>0</v>
      </c>
      <c r="ABR57" s="7">
        <f t="shared" si="802"/>
        <v>0</v>
      </c>
      <c r="ABS57" s="7">
        <f t="shared" si="803"/>
        <v>0</v>
      </c>
      <c r="ABT57" s="7">
        <f t="shared" si="804"/>
        <v>0</v>
      </c>
      <c r="ABU57" s="7">
        <f t="shared" si="805"/>
        <v>0</v>
      </c>
      <c r="ABV57" s="7">
        <f t="shared" si="806"/>
        <v>0</v>
      </c>
      <c r="ABW57" s="7">
        <f t="shared" si="807"/>
        <v>0</v>
      </c>
      <c r="ABX57" s="7">
        <f t="shared" si="808"/>
        <v>0</v>
      </c>
      <c r="ABY57" s="7">
        <f t="shared" si="809"/>
        <v>0</v>
      </c>
      <c r="ABZ57" s="7">
        <f t="shared" si="810"/>
        <v>0</v>
      </c>
      <c r="ACA57" s="7">
        <f t="shared" si="811"/>
        <v>0</v>
      </c>
      <c r="ACB57" s="7">
        <f t="shared" si="812"/>
        <v>0</v>
      </c>
      <c r="ACC57" s="7">
        <f t="shared" si="813"/>
        <v>0</v>
      </c>
      <c r="ACD57" s="7">
        <f t="shared" si="814"/>
        <v>0</v>
      </c>
      <c r="ACE57" s="7">
        <f t="shared" si="815"/>
        <v>0</v>
      </c>
      <c r="ACF57" s="7">
        <f t="shared" si="816"/>
        <v>0</v>
      </c>
      <c r="ACG57" s="7">
        <f t="shared" si="817"/>
        <v>0</v>
      </c>
      <c r="ACH57" s="7">
        <f t="shared" si="818"/>
        <v>0</v>
      </c>
      <c r="ACI57" s="7">
        <f t="shared" si="819"/>
        <v>0</v>
      </c>
      <c r="ACJ57" s="7">
        <f t="shared" si="820"/>
        <v>0</v>
      </c>
      <c r="ACK57" s="7">
        <f t="shared" si="821"/>
        <v>0</v>
      </c>
      <c r="ACL57" s="7">
        <f t="shared" si="822"/>
        <v>0</v>
      </c>
      <c r="ACM57" s="7">
        <f t="shared" si="823"/>
        <v>0</v>
      </c>
      <c r="ACN57" s="7">
        <f t="shared" si="824"/>
        <v>0</v>
      </c>
      <c r="ACO57" s="7">
        <f t="shared" si="825"/>
        <v>0</v>
      </c>
      <c r="ACP57" s="7">
        <f t="shared" si="826"/>
        <v>0</v>
      </c>
      <c r="ACQ57" s="7">
        <f t="shared" si="827"/>
        <v>0</v>
      </c>
      <c r="ACR57" s="7">
        <f t="shared" si="828"/>
        <v>0</v>
      </c>
      <c r="ACS57" s="7">
        <f t="shared" si="829"/>
        <v>0</v>
      </c>
      <c r="ACT57" s="7">
        <f t="shared" si="830"/>
        <v>0</v>
      </c>
      <c r="ACU57" s="7">
        <f t="shared" si="831"/>
        <v>0</v>
      </c>
      <c r="ACV57" s="7">
        <f t="shared" si="832"/>
        <v>0</v>
      </c>
      <c r="ACW57" s="7">
        <f t="shared" si="833"/>
        <v>0</v>
      </c>
      <c r="ACX57" s="7">
        <f t="shared" si="834"/>
        <v>0</v>
      </c>
      <c r="ACY57" s="7">
        <f t="shared" si="835"/>
        <v>0</v>
      </c>
      <c r="ACZ57" s="7">
        <f t="shared" si="836"/>
        <v>0</v>
      </c>
      <c r="ADA57" s="7">
        <f t="shared" si="837"/>
        <v>0</v>
      </c>
      <c r="ADB57" s="7">
        <f t="shared" si="838"/>
        <v>0</v>
      </c>
      <c r="ADC57" s="7">
        <f t="shared" si="839"/>
        <v>0</v>
      </c>
      <c r="ADD57" s="7">
        <f t="shared" si="840"/>
        <v>0</v>
      </c>
      <c r="ADE57" s="7">
        <f t="shared" si="841"/>
        <v>0</v>
      </c>
      <c r="ADF57" s="7">
        <f t="shared" si="842"/>
        <v>0</v>
      </c>
      <c r="ADG57" s="7">
        <f t="shared" si="843"/>
        <v>0</v>
      </c>
      <c r="ADH57" s="7">
        <f t="shared" si="844"/>
        <v>0</v>
      </c>
      <c r="ADI57" s="7">
        <f t="shared" si="845"/>
        <v>0</v>
      </c>
      <c r="ADJ57" s="7">
        <f t="shared" si="846"/>
        <v>0</v>
      </c>
      <c r="ADK57" s="7">
        <f t="shared" si="847"/>
        <v>0</v>
      </c>
      <c r="ADL57" s="7">
        <f t="shared" si="848"/>
        <v>0</v>
      </c>
      <c r="ADM57" s="7">
        <f t="shared" si="849"/>
        <v>0</v>
      </c>
      <c r="ADN57" s="7">
        <f t="shared" si="850"/>
        <v>0</v>
      </c>
      <c r="ADO57" s="7">
        <f t="shared" si="851"/>
        <v>0</v>
      </c>
      <c r="ADP57" s="7">
        <f t="shared" si="852"/>
        <v>0</v>
      </c>
      <c r="ADQ57" s="7">
        <f t="shared" si="853"/>
        <v>0</v>
      </c>
      <c r="ADR57" s="7">
        <f t="shared" si="854"/>
        <v>0</v>
      </c>
      <c r="ADS57" s="7">
        <f t="shared" si="855"/>
        <v>0</v>
      </c>
      <c r="ADT57" s="7">
        <f t="shared" si="856"/>
        <v>0</v>
      </c>
      <c r="ADU57" s="7">
        <f t="shared" si="857"/>
        <v>0</v>
      </c>
      <c r="ADV57" s="7">
        <f t="shared" si="858"/>
        <v>0</v>
      </c>
      <c r="ADW57" s="7">
        <f t="shared" si="859"/>
        <v>0</v>
      </c>
      <c r="ADX57" s="7">
        <f t="shared" si="860"/>
        <v>0</v>
      </c>
      <c r="ADY57" s="7">
        <f t="shared" si="861"/>
        <v>0</v>
      </c>
      <c r="ADZ57" s="7">
        <f t="shared" si="862"/>
        <v>0</v>
      </c>
      <c r="AEA57" s="7">
        <f t="shared" si="863"/>
        <v>0</v>
      </c>
      <c r="AEB57" s="7">
        <f t="shared" si="864"/>
        <v>0</v>
      </c>
      <c r="AEC57" s="7">
        <f t="shared" si="865"/>
        <v>0</v>
      </c>
      <c r="AED57" s="7">
        <f t="shared" si="866"/>
        <v>0</v>
      </c>
      <c r="AEE57" s="7">
        <f t="shared" si="867"/>
        <v>0</v>
      </c>
      <c r="AEF57" s="7">
        <f t="shared" si="868"/>
        <v>0</v>
      </c>
      <c r="AEG57" s="7">
        <f t="shared" si="869"/>
        <v>0</v>
      </c>
      <c r="AEH57" s="7">
        <f t="shared" si="870"/>
        <v>0</v>
      </c>
      <c r="AEI57" s="7">
        <f t="shared" si="871"/>
        <v>0</v>
      </c>
      <c r="AEJ57" s="7">
        <f t="shared" si="872"/>
        <v>0</v>
      </c>
      <c r="AEK57" s="7">
        <f t="shared" si="873"/>
        <v>0</v>
      </c>
      <c r="AEL57" s="7">
        <f t="shared" si="874"/>
        <v>0</v>
      </c>
      <c r="AEM57" s="7">
        <f t="shared" si="875"/>
        <v>0</v>
      </c>
      <c r="AEN57" s="7">
        <f t="shared" si="876"/>
        <v>0</v>
      </c>
      <c r="AEO57" s="7">
        <f t="shared" si="877"/>
        <v>0</v>
      </c>
      <c r="AEP57" s="7">
        <f t="shared" si="878"/>
        <v>0</v>
      </c>
      <c r="AEQ57" s="7">
        <f t="shared" si="879"/>
        <v>0</v>
      </c>
      <c r="AER57" s="7">
        <f t="shared" si="880"/>
        <v>0</v>
      </c>
      <c r="AES57" s="7">
        <f t="shared" si="881"/>
        <v>0</v>
      </c>
      <c r="AET57" s="7">
        <f t="shared" si="882"/>
        <v>0</v>
      </c>
      <c r="AEU57" s="7">
        <f t="shared" si="883"/>
        <v>0</v>
      </c>
      <c r="AEV57" s="7">
        <f t="shared" si="884"/>
        <v>0</v>
      </c>
      <c r="AEW57" s="7">
        <f t="shared" si="885"/>
        <v>0</v>
      </c>
      <c r="AEX57" s="7">
        <f t="shared" si="886"/>
        <v>0</v>
      </c>
      <c r="AEY57" s="7">
        <f t="shared" si="887"/>
        <v>0</v>
      </c>
      <c r="AEZ57" s="7">
        <f t="shared" si="888"/>
        <v>0</v>
      </c>
      <c r="AFA57" s="7">
        <f t="shared" si="889"/>
        <v>0</v>
      </c>
      <c r="AFB57" s="7">
        <f t="shared" si="890"/>
        <v>0</v>
      </c>
      <c r="AFC57" s="7">
        <f t="shared" si="891"/>
        <v>0</v>
      </c>
      <c r="AFD57" s="7">
        <f t="shared" si="892"/>
        <v>0</v>
      </c>
      <c r="AFE57" s="7">
        <f t="shared" si="893"/>
        <v>0</v>
      </c>
      <c r="AFF57" s="7">
        <f t="shared" si="894"/>
        <v>0</v>
      </c>
      <c r="AFG57" s="7">
        <f t="shared" si="895"/>
        <v>0</v>
      </c>
      <c r="AFH57" s="7">
        <f t="shared" si="896"/>
        <v>0</v>
      </c>
      <c r="AFI57" s="7">
        <f t="shared" si="897"/>
        <v>0</v>
      </c>
      <c r="AFJ57" s="7">
        <f t="shared" si="898"/>
        <v>0</v>
      </c>
      <c r="AFK57" s="7">
        <f t="shared" si="899"/>
        <v>0</v>
      </c>
      <c r="AFL57" s="7">
        <f t="shared" si="900"/>
        <v>0</v>
      </c>
      <c r="AFM57" s="7">
        <f t="shared" si="901"/>
        <v>0</v>
      </c>
      <c r="AFN57" s="7">
        <f t="shared" si="902"/>
        <v>0</v>
      </c>
      <c r="AFO57" s="7">
        <f t="shared" si="903"/>
        <v>0</v>
      </c>
      <c r="AFP57" s="7">
        <f t="shared" si="904"/>
        <v>0</v>
      </c>
      <c r="AFQ57" s="7">
        <f t="shared" si="905"/>
        <v>0</v>
      </c>
      <c r="AFR57" s="7">
        <f t="shared" si="906"/>
        <v>0</v>
      </c>
      <c r="AFS57" s="7">
        <f t="shared" si="907"/>
        <v>0</v>
      </c>
      <c r="AFT57" s="7">
        <f t="shared" si="908"/>
        <v>50</v>
      </c>
      <c r="AFU57" s="7">
        <f t="shared" si="909"/>
        <v>50</v>
      </c>
      <c r="AFV57" s="7">
        <f t="shared" si="910"/>
        <v>0</v>
      </c>
      <c r="AFW57" s="7">
        <f t="shared" si="911"/>
        <v>0</v>
      </c>
      <c r="AFX57" s="7">
        <f t="shared" si="912"/>
        <v>0</v>
      </c>
      <c r="AFY57" s="7">
        <f t="shared" si="913"/>
        <v>0</v>
      </c>
      <c r="AFZ57" s="7">
        <f t="shared" si="914"/>
        <v>0</v>
      </c>
      <c r="AGA57" s="7">
        <f t="shared" si="915"/>
        <v>0</v>
      </c>
      <c r="AGB57" s="7">
        <f t="shared" si="916"/>
        <v>0</v>
      </c>
      <c r="AGC57" s="7">
        <f t="shared" si="917"/>
        <v>0</v>
      </c>
      <c r="AGD57" s="7">
        <f t="shared" si="918"/>
        <v>0</v>
      </c>
      <c r="AGE57" s="7">
        <f t="shared" si="919"/>
        <v>0</v>
      </c>
      <c r="AGF57" s="7">
        <f t="shared" si="920"/>
        <v>0</v>
      </c>
      <c r="AGG57" s="7">
        <f t="shared" si="921"/>
        <v>0</v>
      </c>
      <c r="AGH57" s="7">
        <f t="shared" si="922"/>
        <v>0</v>
      </c>
      <c r="AGI57" s="7">
        <f t="shared" si="923"/>
        <v>0</v>
      </c>
      <c r="AGJ57" s="7">
        <f t="shared" si="924"/>
        <v>0</v>
      </c>
      <c r="AGK57" s="7">
        <f t="shared" si="925"/>
        <v>0</v>
      </c>
      <c r="AGL57" s="7">
        <f t="shared" si="926"/>
        <v>1</v>
      </c>
      <c r="AGM57" s="7">
        <f t="shared" si="927"/>
        <v>29</v>
      </c>
    </row>
    <row r="58" spans="1:871" ht="63.75" customHeight="1" x14ac:dyDescent="0.25">
      <c r="A58" s="6" t="s">
        <v>154</v>
      </c>
      <c r="B58" s="26" t="s">
        <v>123</v>
      </c>
      <c r="C58" s="27" t="s">
        <v>158</v>
      </c>
      <c r="D58" s="7">
        <f t="shared" si="701"/>
        <v>182</v>
      </c>
      <c r="E58" s="27">
        <v>75</v>
      </c>
      <c r="F58" s="27"/>
      <c r="G58" s="27">
        <v>100</v>
      </c>
      <c r="H58" s="27"/>
      <c r="I58" s="27"/>
      <c r="J58" s="27"/>
      <c r="K58" s="27"/>
      <c r="L58" s="27"/>
      <c r="M58" s="27">
        <v>1</v>
      </c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>
        <v>1</v>
      </c>
      <c r="AU58" s="27">
        <v>3</v>
      </c>
      <c r="AV58" s="27"/>
      <c r="AW58" s="27">
        <v>1</v>
      </c>
      <c r="AX58" s="27">
        <v>1</v>
      </c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7">
        <f t="shared" si="702"/>
        <v>40</v>
      </c>
      <c r="GT58" s="16">
        <v>40</v>
      </c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>
        <v>0</v>
      </c>
      <c r="HL58" s="16">
        <v>9</v>
      </c>
      <c r="HM58" s="7">
        <f t="shared" si="703"/>
        <v>185</v>
      </c>
      <c r="HN58" s="27">
        <v>76</v>
      </c>
      <c r="HO58" s="27"/>
      <c r="HP58" s="27">
        <v>102</v>
      </c>
      <c r="HQ58" s="27"/>
      <c r="HR58" s="27"/>
      <c r="HS58" s="27"/>
      <c r="HT58" s="27"/>
      <c r="HU58" s="27"/>
      <c r="HV58" s="27">
        <v>1</v>
      </c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  <c r="IW58" s="27"/>
      <c r="IX58" s="27"/>
      <c r="IY58" s="27"/>
      <c r="IZ58" s="27"/>
      <c r="JA58" s="27"/>
      <c r="JB58" s="27"/>
      <c r="JC58" s="27">
        <v>1</v>
      </c>
      <c r="JD58" s="27">
        <v>3</v>
      </c>
      <c r="JE58" s="27"/>
      <c r="JF58" s="27">
        <v>1</v>
      </c>
      <c r="JG58" s="27">
        <v>1</v>
      </c>
      <c r="JH58" s="27"/>
      <c r="JI58" s="27"/>
      <c r="JJ58" s="27"/>
      <c r="JK58" s="27"/>
      <c r="JL58" s="27"/>
      <c r="JM58" s="27"/>
      <c r="JN58" s="27"/>
      <c r="JO58" s="27"/>
      <c r="JP58" s="27"/>
      <c r="JQ58" s="27"/>
      <c r="JR58" s="27"/>
      <c r="JS58" s="27"/>
      <c r="JT58" s="27"/>
      <c r="JU58" s="27"/>
      <c r="JV58" s="16"/>
      <c r="JW58" s="16"/>
      <c r="JX58" s="16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6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16"/>
      <c r="LC58" s="16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6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6"/>
      <c r="NH58" s="16"/>
      <c r="NI58" s="16"/>
      <c r="NJ58" s="16"/>
      <c r="NK58" s="16"/>
      <c r="NL58" s="16"/>
      <c r="NM58" s="16"/>
      <c r="NN58" s="16"/>
      <c r="NO58" s="16"/>
      <c r="NP58" s="16"/>
      <c r="NQ58" s="16"/>
      <c r="NR58" s="16"/>
      <c r="NS58" s="16"/>
      <c r="NT58" s="16"/>
      <c r="NU58" s="16"/>
      <c r="NV58" s="16"/>
      <c r="NW58" s="16"/>
      <c r="NX58" s="16"/>
      <c r="NY58" s="16"/>
      <c r="NZ58" s="16"/>
      <c r="OA58" s="16"/>
      <c r="OB58" s="16"/>
      <c r="OC58" s="16"/>
      <c r="OD58" s="16"/>
      <c r="OE58" s="16"/>
      <c r="OF58" s="16"/>
      <c r="OG58" s="16"/>
      <c r="OH58" s="16"/>
      <c r="OI58" s="16"/>
      <c r="OJ58" s="16"/>
      <c r="OK58" s="16"/>
      <c r="OL58" s="16"/>
      <c r="OM58" s="16"/>
      <c r="ON58" s="16"/>
      <c r="OO58" s="16"/>
      <c r="OP58" s="16"/>
      <c r="OQ58" s="16"/>
      <c r="OR58" s="16"/>
      <c r="OS58" s="16"/>
      <c r="OT58" s="16"/>
      <c r="OU58" s="16"/>
      <c r="OV58" s="16"/>
      <c r="OW58" s="16"/>
      <c r="OX58" s="16"/>
      <c r="OY58" s="16"/>
      <c r="OZ58" s="16"/>
      <c r="PA58" s="16"/>
      <c r="PB58" s="7">
        <f t="shared" si="704"/>
        <v>40</v>
      </c>
      <c r="PC58" s="16">
        <v>40</v>
      </c>
      <c r="PD58" s="16"/>
      <c r="PE58" s="16"/>
      <c r="PF58" s="16"/>
      <c r="PG58" s="16"/>
      <c r="PH58" s="16"/>
      <c r="PI58" s="16"/>
      <c r="PJ58" s="16"/>
      <c r="PK58" s="16"/>
      <c r="PL58" s="16"/>
      <c r="PM58" s="16"/>
      <c r="PN58" s="16"/>
      <c r="PO58" s="16"/>
      <c r="PP58" s="16"/>
      <c r="PQ58" s="16"/>
      <c r="PR58" s="16"/>
      <c r="PS58" s="16"/>
      <c r="PT58" s="16">
        <v>0</v>
      </c>
      <c r="PU58" s="16">
        <v>9</v>
      </c>
      <c r="PV58" s="7">
        <f t="shared" si="705"/>
        <v>189</v>
      </c>
      <c r="PW58" s="27">
        <f>20+59</f>
        <v>79</v>
      </c>
      <c r="PX58" s="27"/>
      <c r="PY58" s="27">
        <v>104</v>
      </c>
      <c r="PZ58" s="27"/>
      <c r="QA58" s="27"/>
      <c r="QB58" s="27"/>
      <c r="QC58" s="27"/>
      <c r="QD58" s="27"/>
      <c r="QE58" s="27">
        <v>1</v>
      </c>
      <c r="QF58" s="27"/>
      <c r="QG58" s="27"/>
      <c r="QH58" s="27"/>
      <c r="QI58" s="27"/>
      <c r="QJ58" s="27"/>
      <c r="QK58" s="27"/>
      <c r="QL58" s="27"/>
      <c r="QM58" s="27"/>
      <c r="QN58" s="27"/>
      <c r="QO58" s="27"/>
      <c r="QP58" s="27"/>
      <c r="QQ58" s="27"/>
      <c r="QR58" s="27"/>
      <c r="QS58" s="27"/>
      <c r="QT58" s="27"/>
      <c r="QU58" s="27"/>
      <c r="QV58" s="27"/>
      <c r="QW58" s="27"/>
      <c r="QX58" s="27"/>
      <c r="QY58" s="27"/>
      <c r="QZ58" s="27"/>
      <c r="RA58" s="27"/>
      <c r="RB58" s="27"/>
      <c r="RC58" s="27"/>
      <c r="RD58" s="27"/>
      <c r="RE58" s="27"/>
      <c r="RF58" s="27"/>
      <c r="RG58" s="27"/>
      <c r="RH58" s="27"/>
      <c r="RI58" s="27"/>
      <c r="RJ58" s="27"/>
      <c r="RK58" s="27"/>
      <c r="RL58" s="27">
        <v>1</v>
      </c>
      <c r="RM58" s="27">
        <v>2</v>
      </c>
      <c r="RN58" s="27"/>
      <c r="RO58" s="27"/>
      <c r="RP58" s="27">
        <v>2</v>
      </c>
      <c r="RQ58" s="27"/>
      <c r="RR58" s="27"/>
      <c r="RS58" s="27"/>
      <c r="RT58" s="27"/>
      <c r="RU58" s="27"/>
      <c r="RV58" s="27"/>
      <c r="RW58" s="27"/>
      <c r="RX58" s="27"/>
      <c r="RY58" s="27"/>
      <c r="RZ58" s="27"/>
      <c r="SA58" s="27"/>
      <c r="SB58" s="27"/>
      <c r="SC58" s="27"/>
      <c r="SD58" s="27"/>
      <c r="SE58" s="16"/>
      <c r="SF58" s="16"/>
      <c r="SG58" s="16"/>
      <c r="SH58" s="16"/>
      <c r="SI58" s="16"/>
      <c r="SJ58" s="16"/>
      <c r="SK58" s="16"/>
      <c r="SL58" s="16"/>
      <c r="SM58" s="16"/>
      <c r="SN58" s="16"/>
      <c r="SO58" s="16"/>
      <c r="SP58" s="16"/>
      <c r="SQ58" s="16"/>
      <c r="SR58" s="16"/>
      <c r="SS58" s="16"/>
      <c r="ST58" s="16"/>
      <c r="SU58" s="16"/>
      <c r="SV58" s="16"/>
      <c r="SW58" s="16"/>
      <c r="SX58" s="16"/>
      <c r="SY58" s="16"/>
      <c r="SZ58" s="16"/>
      <c r="TA58" s="16"/>
      <c r="TB58" s="16"/>
      <c r="TC58" s="16"/>
      <c r="TD58" s="16"/>
      <c r="TE58" s="16"/>
      <c r="TF58" s="16"/>
      <c r="TG58" s="16"/>
      <c r="TH58" s="16"/>
      <c r="TI58" s="16"/>
      <c r="TJ58" s="16"/>
      <c r="TK58" s="16"/>
      <c r="TL58" s="16"/>
      <c r="TM58" s="16"/>
      <c r="TN58" s="16"/>
      <c r="TO58" s="16"/>
      <c r="TP58" s="16"/>
      <c r="TQ58" s="16"/>
      <c r="TR58" s="16"/>
      <c r="TS58" s="16"/>
      <c r="TT58" s="16"/>
      <c r="TU58" s="16"/>
      <c r="TV58" s="16"/>
      <c r="TW58" s="16"/>
      <c r="TX58" s="16"/>
      <c r="TY58" s="16"/>
      <c r="TZ58" s="16"/>
      <c r="UA58" s="16"/>
      <c r="UB58" s="16"/>
      <c r="UC58" s="16"/>
      <c r="UD58" s="16"/>
      <c r="UE58" s="16"/>
      <c r="UF58" s="16"/>
      <c r="UG58" s="16"/>
      <c r="UH58" s="16"/>
      <c r="UI58" s="16"/>
      <c r="UJ58" s="16"/>
      <c r="UK58" s="16"/>
      <c r="UL58" s="16"/>
      <c r="UM58" s="16"/>
      <c r="UN58" s="16"/>
      <c r="UO58" s="16"/>
      <c r="UP58" s="16"/>
      <c r="UQ58" s="16"/>
      <c r="UR58" s="16"/>
      <c r="US58" s="16"/>
      <c r="UT58" s="16"/>
      <c r="UU58" s="16"/>
      <c r="UV58" s="16"/>
      <c r="UW58" s="16"/>
      <c r="UX58" s="16"/>
      <c r="UY58" s="16"/>
      <c r="UZ58" s="16"/>
      <c r="VA58" s="16"/>
      <c r="VB58" s="16"/>
      <c r="VC58" s="16"/>
      <c r="VD58" s="16"/>
      <c r="VE58" s="16"/>
      <c r="VF58" s="16"/>
      <c r="VG58" s="16"/>
      <c r="VH58" s="16"/>
      <c r="VI58" s="16"/>
      <c r="VJ58" s="16"/>
      <c r="VK58" s="16"/>
      <c r="VL58" s="16"/>
      <c r="VM58" s="16"/>
      <c r="VN58" s="16"/>
      <c r="VO58" s="16"/>
      <c r="VP58" s="16"/>
      <c r="VQ58" s="16"/>
      <c r="VR58" s="16"/>
      <c r="VS58" s="16"/>
      <c r="VT58" s="16"/>
      <c r="VU58" s="16"/>
      <c r="VV58" s="16"/>
      <c r="VW58" s="16"/>
      <c r="VX58" s="16"/>
      <c r="VY58" s="16"/>
      <c r="VZ58" s="16"/>
      <c r="WA58" s="16"/>
      <c r="WB58" s="16"/>
      <c r="WC58" s="16"/>
      <c r="WD58" s="16"/>
      <c r="WE58" s="16"/>
      <c r="WF58" s="16"/>
      <c r="WG58" s="16"/>
      <c r="WH58" s="16"/>
      <c r="WI58" s="16"/>
      <c r="WJ58" s="16"/>
      <c r="WK58" s="16"/>
      <c r="WL58" s="16"/>
      <c r="WM58" s="16"/>
      <c r="WN58" s="16"/>
      <c r="WO58" s="16"/>
      <c r="WP58" s="16"/>
      <c r="WQ58" s="16"/>
      <c r="WR58" s="16"/>
      <c r="WS58" s="16"/>
      <c r="WT58" s="16"/>
      <c r="WU58" s="16"/>
      <c r="WV58" s="16"/>
      <c r="WW58" s="16"/>
      <c r="WX58" s="16"/>
      <c r="WY58" s="16"/>
      <c r="WZ58" s="16"/>
      <c r="XA58" s="16"/>
      <c r="XB58" s="16"/>
      <c r="XC58" s="16"/>
      <c r="XD58" s="16"/>
      <c r="XE58" s="16"/>
      <c r="XF58" s="16"/>
      <c r="XG58" s="16"/>
      <c r="XH58" s="16"/>
      <c r="XI58" s="16"/>
      <c r="XJ58" s="16"/>
      <c r="XK58" s="7">
        <f t="shared" si="706"/>
        <v>40</v>
      </c>
      <c r="XL58" s="16">
        <v>40</v>
      </c>
      <c r="XM58" s="16"/>
      <c r="XN58" s="16"/>
      <c r="XO58" s="16"/>
      <c r="XP58" s="16"/>
      <c r="XQ58" s="16"/>
      <c r="XR58" s="16"/>
      <c r="XS58" s="16"/>
      <c r="XT58" s="16"/>
      <c r="XU58" s="16"/>
      <c r="XV58" s="16"/>
      <c r="XW58" s="16"/>
      <c r="XX58" s="16"/>
      <c r="XY58" s="16"/>
      <c r="XZ58" s="16"/>
      <c r="YA58" s="16"/>
      <c r="YB58" s="16"/>
      <c r="YC58" s="16">
        <v>0</v>
      </c>
      <c r="YD58" s="16">
        <v>9</v>
      </c>
      <c r="YE58" s="7">
        <f t="shared" si="711"/>
        <v>186.39999999999998</v>
      </c>
      <c r="YF58" s="7">
        <f t="shared" si="712"/>
        <v>77</v>
      </c>
      <c r="YG58" s="7">
        <f t="shared" si="713"/>
        <v>0</v>
      </c>
      <c r="YH58" s="7">
        <f t="shared" si="714"/>
        <v>102.7</v>
      </c>
      <c r="YI58" s="7">
        <f t="shared" si="715"/>
        <v>0</v>
      </c>
      <c r="YJ58" s="7">
        <f t="shared" si="716"/>
        <v>0</v>
      </c>
      <c r="YK58" s="7">
        <f t="shared" si="717"/>
        <v>0</v>
      </c>
      <c r="YL58" s="7">
        <f t="shared" si="718"/>
        <v>0</v>
      </c>
      <c r="YM58" s="7">
        <f t="shared" si="719"/>
        <v>0</v>
      </c>
      <c r="YN58" s="7">
        <f t="shared" si="720"/>
        <v>1</v>
      </c>
      <c r="YO58" s="7">
        <f t="shared" si="721"/>
        <v>0</v>
      </c>
      <c r="YP58" s="7">
        <f t="shared" si="722"/>
        <v>0</v>
      </c>
      <c r="YQ58" s="7">
        <f t="shared" si="723"/>
        <v>0</v>
      </c>
      <c r="YR58" s="7">
        <f t="shared" si="724"/>
        <v>0</v>
      </c>
      <c r="YS58" s="7">
        <f t="shared" si="725"/>
        <v>0</v>
      </c>
      <c r="YT58" s="7">
        <f t="shared" si="726"/>
        <v>0</v>
      </c>
      <c r="YU58" s="7">
        <f t="shared" si="727"/>
        <v>0</v>
      </c>
      <c r="YV58" s="7">
        <f t="shared" si="728"/>
        <v>0</v>
      </c>
      <c r="YW58" s="7">
        <f t="shared" si="729"/>
        <v>0</v>
      </c>
      <c r="YX58" s="7">
        <f t="shared" si="730"/>
        <v>0</v>
      </c>
      <c r="YY58" s="7">
        <f t="shared" si="731"/>
        <v>0</v>
      </c>
      <c r="YZ58" s="7">
        <f t="shared" si="732"/>
        <v>0</v>
      </c>
      <c r="ZA58" s="7">
        <f t="shared" si="733"/>
        <v>0</v>
      </c>
      <c r="ZB58" s="7">
        <f t="shared" si="734"/>
        <v>0</v>
      </c>
      <c r="ZC58" s="7">
        <f t="shared" si="735"/>
        <v>0</v>
      </c>
      <c r="ZD58" s="7">
        <f t="shared" si="736"/>
        <v>0</v>
      </c>
      <c r="ZE58" s="7">
        <f t="shared" si="737"/>
        <v>0</v>
      </c>
      <c r="ZF58" s="7">
        <f t="shared" si="738"/>
        <v>0</v>
      </c>
      <c r="ZG58" s="7">
        <f t="shared" si="739"/>
        <v>0</v>
      </c>
      <c r="ZH58" s="7">
        <f t="shared" si="740"/>
        <v>0</v>
      </c>
      <c r="ZI58" s="7">
        <f t="shared" si="741"/>
        <v>0</v>
      </c>
      <c r="ZJ58" s="7">
        <f t="shared" si="742"/>
        <v>0</v>
      </c>
      <c r="ZK58" s="7">
        <f t="shared" si="743"/>
        <v>0</v>
      </c>
      <c r="ZL58" s="7">
        <f t="shared" si="744"/>
        <v>0</v>
      </c>
      <c r="ZM58" s="7">
        <f t="shared" si="745"/>
        <v>0</v>
      </c>
      <c r="ZN58" s="7">
        <f t="shared" si="746"/>
        <v>0</v>
      </c>
      <c r="ZO58" s="7">
        <f t="shared" si="747"/>
        <v>0</v>
      </c>
      <c r="ZP58" s="7">
        <f t="shared" si="748"/>
        <v>0</v>
      </c>
      <c r="ZQ58" s="7">
        <f t="shared" si="749"/>
        <v>0</v>
      </c>
      <c r="ZR58" s="7">
        <f t="shared" si="750"/>
        <v>0</v>
      </c>
      <c r="ZS58" s="7">
        <f t="shared" si="751"/>
        <v>0</v>
      </c>
      <c r="ZT58" s="7">
        <f t="shared" si="752"/>
        <v>0</v>
      </c>
      <c r="ZU58" s="7">
        <f t="shared" si="753"/>
        <v>1</v>
      </c>
      <c r="ZV58" s="7">
        <f t="shared" si="754"/>
        <v>2.7</v>
      </c>
      <c r="ZW58" s="7">
        <f t="shared" si="755"/>
        <v>0</v>
      </c>
      <c r="ZX58" s="7">
        <f t="shared" si="756"/>
        <v>0.7</v>
      </c>
      <c r="ZY58" s="7">
        <f t="shared" si="757"/>
        <v>1.3</v>
      </c>
      <c r="ZZ58" s="7">
        <f t="shared" si="758"/>
        <v>0</v>
      </c>
      <c r="AAA58" s="7">
        <f t="shared" si="759"/>
        <v>0</v>
      </c>
      <c r="AAB58" s="7">
        <f t="shared" si="760"/>
        <v>0</v>
      </c>
      <c r="AAC58" s="7">
        <f t="shared" si="761"/>
        <v>0</v>
      </c>
      <c r="AAD58" s="7">
        <f t="shared" si="762"/>
        <v>0</v>
      </c>
      <c r="AAE58" s="7">
        <f t="shared" si="763"/>
        <v>0</v>
      </c>
      <c r="AAF58" s="7">
        <f t="shared" si="764"/>
        <v>0</v>
      </c>
      <c r="AAG58" s="7">
        <f t="shared" si="765"/>
        <v>0</v>
      </c>
      <c r="AAH58" s="7">
        <f t="shared" si="766"/>
        <v>0</v>
      </c>
      <c r="AAI58" s="7">
        <f t="shared" si="767"/>
        <v>0</v>
      </c>
      <c r="AAJ58" s="7">
        <f t="shared" si="768"/>
        <v>0</v>
      </c>
      <c r="AAK58" s="7">
        <f t="shared" si="769"/>
        <v>0</v>
      </c>
      <c r="AAL58" s="7">
        <f t="shared" si="770"/>
        <v>0</v>
      </c>
      <c r="AAM58" s="7">
        <f t="shared" si="771"/>
        <v>0</v>
      </c>
      <c r="AAN58" s="7">
        <f t="shared" si="772"/>
        <v>0</v>
      </c>
      <c r="AAO58" s="7">
        <f t="shared" si="773"/>
        <v>0</v>
      </c>
      <c r="AAP58" s="7">
        <f t="shared" si="774"/>
        <v>0</v>
      </c>
      <c r="AAQ58" s="7">
        <f t="shared" si="775"/>
        <v>0</v>
      </c>
      <c r="AAR58" s="7">
        <f t="shared" si="776"/>
        <v>0</v>
      </c>
      <c r="AAS58" s="7">
        <f t="shared" si="777"/>
        <v>0</v>
      </c>
      <c r="AAT58" s="7">
        <f t="shared" si="778"/>
        <v>0</v>
      </c>
      <c r="AAU58" s="7">
        <f t="shared" si="779"/>
        <v>0</v>
      </c>
      <c r="AAV58" s="7">
        <f t="shared" si="780"/>
        <v>0</v>
      </c>
      <c r="AAW58" s="7">
        <f t="shared" si="781"/>
        <v>0</v>
      </c>
      <c r="AAX58" s="7">
        <f t="shared" si="782"/>
        <v>0</v>
      </c>
      <c r="AAY58" s="7">
        <f t="shared" si="783"/>
        <v>0</v>
      </c>
      <c r="AAZ58" s="7">
        <f t="shared" si="784"/>
        <v>0</v>
      </c>
      <c r="ABA58" s="7">
        <f t="shared" si="785"/>
        <v>0</v>
      </c>
      <c r="ABB58" s="7">
        <f t="shared" si="786"/>
        <v>0</v>
      </c>
      <c r="ABC58" s="7">
        <f t="shared" si="787"/>
        <v>0</v>
      </c>
      <c r="ABD58" s="7">
        <f t="shared" si="788"/>
        <v>0</v>
      </c>
      <c r="ABE58" s="7">
        <f t="shared" si="789"/>
        <v>0</v>
      </c>
      <c r="ABF58" s="7">
        <f t="shared" si="790"/>
        <v>0</v>
      </c>
      <c r="ABG58" s="7">
        <f t="shared" si="791"/>
        <v>0</v>
      </c>
      <c r="ABH58" s="7">
        <f t="shared" si="792"/>
        <v>0</v>
      </c>
      <c r="ABI58" s="7">
        <f t="shared" si="793"/>
        <v>0</v>
      </c>
      <c r="ABJ58" s="7">
        <f t="shared" si="794"/>
        <v>0</v>
      </c>
      <c r="ABK58" s="7">
        <f t="shared" si="795"/>
        <v>0</v>
      </c>
      <c r="ABL58" s="7">
        <f t="shared" si="796"/>
        <v>0</v>
      </c>
      <c r="ABM58" s="7">
        <f t="shared" si="797"/>
        <v>0</v>
      </c>
      <c r="ABN58" s="7">
        <f t="shared" si="798"/>
        <v>0</v>
      </c>
      <c r="ABO58" s="7">
        <f t="shared" si="799"/>
        <v>0</v>
      </c>
      <c r="ABP58" s="7">
        <f t="shared" si="800"/>
        <v>0</v>
      </c>
      <c r="ABQ58" s="7">
        <f t="shared" si="801"/>
        <v>0</v>
      </c>
      <c r="ABR58" s="7">
        <f t="shared" si="802"/>
        <v>0</v>
      </c>
      <c r="ABS58" s="7">
        <f t="shared" si="803"/>
        <v>0</v>
      </c>
      <c r="ABT58" s="7">
        <f t="shared" si="804"/>
        <v>0</v>
      </c>
      <c r="ABU58" s="7">
        <f t="shared" si="805"/>
        <v>0</v>
      </c>
      <c r="ABV58" s="7">
        <f t="shared" si="806"/>
        <v>0</v>
      </c>
      <c r="ABW58" s="7">
        <f t="shared" si="807"/>
        <v>0</v>
      </c>
      <c r="ABX58" s="7">
        <f t="shared" si="808"/>
        <v>0</v>
      </c>
      <c r="ABY58" s="7">
        <f t="shared" si="809"/>
        <v>0</v>
      </c>
      <c r="ABZ58" s="7">
        <f t="shared" si="810"/>
        <v>0</v>
      </c>
      <c r="ACA58" s="7">
        <f t="shared" si="811"/>
        <v>0</v>
      </c>
      <c r="ACB58" s="7">
        <f t="shared" si="812"/>
        <v>0</v>
      </c>
      <c r="ACC58" s="7">
        <f t="shared" si="813"/>
        <v>0</v>
      </c>
      <c r="ACD58" s="7">
        <f t="shared" si="814"/>
        <v>0</v>
      </c>
      <c r="ACE58" s="7">
        <f t="shared" si="815"/>
        <v>0</v>
      </c>
      <c r="ACF58" s="7">
        <f t="shared" si="816"/>
        <v>0</v>
      </c>
      <c r="ACG58" s="7">
        <f t="shared" si="817"/>
        <v>0</v>
      </c>
      <c r="ACH58" s="7">
        <f t="shared" si="818"/>
        <v>0</v>
      </c>
      <c r="ACI58" s="7">
        <f t="shared" si="819"/>
        <v>0</v>
      </c>
      <c r="ACJ58" s="7">
        <f t="shared" si="820"/>
        <v>0</v>
      </c>
      <c r="ACK58" s="7">
        <f t="shared" si="821"/>
        <v>0</v>
      </c>
      <c r="ACL58" s="7">
        <f t="shared" si="822"/>
        <v>0</v>
      </c>
      <c r="ACM58" s="7">
        <f t="shared" si="823"/>
        <v>0</v>
      </c>
      <c r="ACN58" s="7">
        <f t="shared" si="824"/>
        <v>0</v>
      </c>
      <c r="ACO58" s="7">
        <f t="shared" si="825"/>
        <v>0</v>
      </c>
      <c r="ACP58" s="7">
        <f t="shared" si="826"/>
        <v>0</v>
      </c>
      <c r="ACQ58" s="7">
        <f t="shared" si="827"/>
        <v>0</v>
      </c>
      <c r="ACR58" s="7">
        <f t="shared" si="828"/>
        <v>0</v>
      </c>
      <c r="ACS58" s="7">
        <f t="shared" si="829"/>
        <v>0</v>
      </c>
      <c r="ACT58" s="7">
        <f t="shared" si="830"/>
        <v>0</v>
      </c>
      <c r="ACU58" s="7">
        <f t="shared" si="831"/>
        <v>0</v>
      </c>
      <c r="ACV58" s="7">
        <f t="shared" si="832"/>
        <v>0</v>
      </c>
      <c r="ACW58" s="7">
        <f t="shared" si="833"/>
        <v>0</v>
      </c>
      <c r="ACX58" s="7">
        <f t="shared" si="834"/>
        <v>0</v>
      </c>
      <c r="ACY58" s="7">
        <f t="shared" si="835"/>
        <v>0</v>
      </c>
      <c r="ACZ58" s="7">
        <f t="shared" si="836"/>
        <v>0</v>
      </c>
      <c r="ADA58" s="7">
        <f t="shared" si="837"/>
        <v>0</v>
      </c>
      <c r="ADB58" s="7">
        <f t="shared" si="838"/>
        <v>0</v>
      </c>
      <c r="ADC58" s="7">
        <f t="shared" si="839"/>
        <v>0</v>
      </c>
      <c r="ADD58" s="7">
        <f t="shared" si="840"/>
        <v>0</v>
      </c>
      <c r="ADE58" s="7">
        <f t="shared" si="841"/>
        <v>0</v>
      </c>
      <c r="ADF58" s="7">
        <f t="shared" si="842"/>
        <v>0</v>
      </c>
      <c r="ADG58" s="7">
        <f t="shared" si="843"/>
        <v>0</v>
      </c>
      <c r="ADH58" s="7">
        <f t="shared" si="844"/>
        <v>0</v>
      </c>
      <c r="ADI58" s="7">
        <f t="shared" si="845"/>
        <v>0</v>
      </c>
      <c r="ADJ58" s="7">
        <f t="shared" si="846"/>
        <v>0</v>
      </c>
      <c r="ADK58" s="7">
        <f t="shared" si="847"/>
        <v>0</v>
      </c>
      <c r="ADL58" s="7">
        <f t="shared" si="848"/>
        <v>0</v>
      </c>
      <c r="ADM58" s="7">
        <f t="shared" si="849"/>
        <v>0</v>
      </c>
      <c r="ADN58" s="7">
        <f t="shared" si="850"/>
        <v>0</v>
      </c>
      <c r="ADO58" s="7">
        <f t="shared" si="851"/>
        <v>0</v>
      </c>
      <c r="ADP58" s="7">
        <f t="shared" si="852"/>
        <v>0</v>
      </c>
      <c r="ADQ58" s="7">
        <f t="shared" si="853"/>
        <v>0</v>
      </c>
      <c r="ADR58" s="7">
        <f t="shared" si="854"/>
        <v>0</v>
      </c>
      <c r="ADS58" s="7">
        <f t="shared" si="855"/>
        <v>0</v>
      </c>
      <c r="ADT58" s="7">
        <f t="shared" si="856"/>
        <v>0</v>
      </c>
      <c r="ADU58" s="7">
        <f t="shared" si="857"/>
        <v>0</v>
      </c>
      <c r="ADV58" s="7">
        <f t="shared" si="858"/>
        <v>0</v>
      </c>
      <c r="ADW58" s="7">
        <f t="shared" si="859"/>
        <v>0</v>
      </c>
      <c r="ADX58" s="7">
        <f t="shared" si="860"/>
        <v>0</v>
      </c>
      <c r="ADY58" s="7">
        <f t="shared" si="861"/>
        <v>0</v>
      </c>
      <c r="ADZ58" s="7">
        <f t="shared" si="862"/>
        <v>0</v>
      </c>
      <c r="AEA58" s="7">
        <f t="shared" si="863"/>
        <v>0</v>
      </c>
      <c r="AEB58" s="7">
        <f t="shared" si="864"/>
        <v>0</v>
      </c>
      <c r="AEC58" s="7">
        <f t="shared" si="865"/>
        <v>0</v>
      </c>
      <c r="AED58" s="7">
        <f t="shared" si="866"/>
        <v>0</v>
      </c>
      <c r="AEE58" s="7">
        <f t="shared" si="867"/>
        <v>0</v>
      </c>
      <c r="AEF58" s="7">
        <f t="shared" si="868"/>
        <v>0</v>
      </c>
      <c r="AEG58" s="7">
        <f t="shared" si="869"/>
        <v>0</v>
      </c>
      <c r="AEH58" s="7">
        <f t="shared" si="870"/>
        <v>0</v>
      </c>
      <c r="AEI58" s="7">
        <f t="shared" si="871"/>
        <v>0</v>
      </c>
      <c r="AEJ58" s="7">
        <f t="shared" si="872"/>
        <v>0</v>
      </c>
      <c r="AEK58" s="7">
        <f t="shared" si="873"/>
        <v>0</v>
      </c>
      <c r="AEL58" s="7">
        <f t="shared" si="874"/>
        <v>0</v>
      </c>
      <c r="AEM58" s="7">
        <f t="shared" si="875"/>
        <v>0</v>
      </c>
      <c r="AEN58" s="7">
        <f t="shared" si="876"/>
        <v>0</v>
      </c>
      <c r="AEO58" s="7">
        <f t="shared" si="877"/>
        <v>0</v>
      </c>
      <c r="AEP58" s="7">
        <f t="shared" si="878"/>
        <v>0</v>
      </c>
      <c r="AEQ58" s="7">
        <f t="shared" si="879"/>
        <v>0</v>
      </c>
      <c r="AER58" s="7">
        <f t="shared" si="880"/>
        <v>0</v>
      </c>
      <c r="AES58" s="7">
        <f t="shared" si="881"/>
        <v>0</v>
      </c>
      <c r="AET58" s="7">
        <f t="shared" si="882"/>
        <v>0</v>
      </c>
      <c r="AEU58" s="7">
        <f t="shared" si="883"/>
        <v>0</v>
      </c>
      <c r="AEV58" s="7">
        <f t="shared" si="884"/>
        <v>0</v>
      </c>
      <c r="AEW58" s="7">
        <f t="shared" si="885"/>
        <v>0</v>
      </c>
      <c r="AEX58" s="7">
        <f t="shared" si="886"/>
        <v>0</v>
      </c>
      <c r="AEY58" s="7">
        <f t="shared" si="887"/>
        <v>0</v>
      </c>
      <c r="AEZ58" s="7">
        <f t="shared" si="888"/>
        <v>0</v>
      </c>
      <c r="AFA58" s="7">
        <f t="shared" si="889"/>
        <v>0</v>
      </c>
      <c r="AFB58" s="7">
        <f t="shared" si="890"/>
        <v>0</v>
      </c>
      <c r="AFC58" s="7">
        <f t="shared" si="891"/>
        <v>0</v>
      </c>
      <c r="AFD58" s="7">
        <f t="shared" si="892"/>
        <v>0</v>
      </c>
      <c r="AFE58" s="7">
        <f t="shared" si="893"/>
        <v>0</v>
      </c>
      <c r="AFF58" s="7">
        <f t="shared" si="894"/>
        <v>0</v>
      </c>
      <c r="AFG58" s="7">
        <f t="shared" si="895"/>
        <v>0</v>
      </c>
      <c r="AFH58" s="7">
        <f t="shared" si="896"/>
        <v>0</v>
      </c>
      <c r="AFI58" s="7">
        <f t="shared" si="897"/>
        <v>0</v>
      </c>
      <c r="AFJ58" s="7">
        <f t="shared" si="898"/>
        <v>0</v>
      </c>
      <c r="AFK58" s="7">
        <f t="shared" si="899"/>
        <v>0</v>
      </c>
      <c r="AFL58" s="7">
        <f t="shared" si="900"/>
        <v>0</v>
      </c>
      <c r="AFM58" s="7">
        <f t="shared" si="901"/>
        <v>0</v>
      </c>
      <c r="AFN58" s="7">
        <f t="shared" si="902"/>
        <v>0</v>
      </c>
      <c r="AFO58" s="7">
        <f t="shared" si="903"/>
        <v>0</v>
      </c>
      <c r="AFP58" s="7">
        <f t="shared" si="904"/>
        <v>0</v>
      </c>
      <c r="AFQ58" s="7">
        <f t="shared" si="905"/>
        <v>0</v>
      </c>
      <c r="AFR58" s="7">
        <f t="shared" si="906"/>
        <v>0</v>
      </c>
      <c r="AFS58" s="7">
        <f t="shared" si="907"/>
        <v>0</v>
      </c>
      <c r="AFT58" s="7">
        <f t="shared" si="908"/>
        <v>40</v>
      </c>
      <c r="AFU58" s="7">
        <f t="shared" si="909"/>
        <v>40</v>
      </c>
      <c r="AFV58" s="7">
        <f t="shared" si="910"/>
        <v>0</v>
      </c>
      <c r="AFW58" s="7">
        <f t="shared" si="911"/>
        <v>0</v>
      </c>
      <c r="AFX58" s="7">
        <f t="shared" si="912"/>
        <v>0</v>
      </c>
      <c r="AFY58" s="7">
        <f t="shared" si="913"/>
        <v>0</v>
      </c>
      <c r="AFZ58" s="7">
        <f t="shared" si="914"/>
        <v>0</v>
      </c>
      <c r="AGA58" s="7">
        <f t="shared" si="915"/>
        <v>0</v>
      </c>
      <c r="AGB58" s="7">
        <f t="shared" si="916"/>
        <v>0</v>
      </c>
      <c r="AGC58" s="7">
        <f t="shared" si="917"/>
        <v>0</v>
      </c>
      <c r="AGD58" s="7">
        <f t="shared" si="918"/>
        <v>0</v>
      </c>
      <c r="AGE58" s="7">
        <f t="shared" si="919"/>
        <v>0</v>
      </c>
      <c r="AGF58" s="7">
        <f t="shared" si="920"/>
        <v>0</v>
      </c>
      <c r="AGG58" s="7">
        <f t="shared" si="921"/>
        <v>0</v>
      </c>
      <c r="AGH58" s="7">
        <f t="shared" si="922"/>
        <v>0</v>
      </c>
      <c r="AGI58" s="7">
        <f t="shared" si="923"/>
        <v>0</v>
      </c>
      <c r="AGJ58" s="7">
        <f t="shared" si="924"/>
        <v>0</v>
      </c>
      <c r="AGK58" s="7">
        <f t="shared" si="925"/>
        <v>0</v>
      </c>
      <c r="AGL58" s="7">
        <f t="shared" si="926"/>
        <v>0</v>
      </c>
      <c r="AGM58" s="7">
        <f t="shared" si="927"/>
        <v>9</v>
      </c>
    </row>
    <row r="59" spans="1:871" ht="66" customHeight="1" x14ac:dyDescent="0.25">
      <c r="A59" s="6" t="s">
        <v>155</v>
      </c>
      <c r="B59" s="26" t="s">
        <v>124</v>
      </c>
      <c r="C59" s="27" t="s">
        <v>158</v>
      </c>
      <c r="D59" s="7">
        <f t="shared" si="701"/>
        <v>345</v>
      </c>
      <c r="E59" s="27">
        <f>40+110</f>
        <v>150</v>
      </c>
      <c r="F59" s="27"/>
      <c r="G59" s="27">
        <v>165</v>
      </c>
      <c r="H59" s="27"/>
      <c r="I59" s="27">
        <f>8+14</f>
        <v>22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>
        <v>3</v>
      </c>
      <c r="AU59" s="27">
        <v>4</v>
      </c>
      <c r="AV59" s="27"/>
      <c r="AW59" s="27">
        <v>1</v>
      </c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  <c r="FU59" s="16"/>
      <c r="FV59" s="16"/>
      <c r="FW59" s="16"/>
      <c r="FX59" s="16"/>
      <c r="FY59" s="16"/>
      <c r="FZ59" s="16"/>
      <c r="GA59" s="16"/>
      <c r="GB59" s="16"/>
      <c r="GC59" s="16"/>
      <c r="GD59" s="16"/>
      <c r="GE59" s="16"/>
      <c r="GF59" s="16"/>
      <c r="GG59" s="16"/>
      <c r="GH59" s="16"/>
      <c r="GI59" s="16"/>
      <c r="GJ59" s="16"/>
      <c r="GK59" s="16"/>
      <c r="GL59" s="16"/>
      <c r="GM59" s="16"/>
      <c r="GN59" s="16"/>
      <c r="GO59" s="16"/>
      <c r="GP59" s="16"/>
      <c r="GQ59" s="16"/>
      <c r="GR59" s="16"/>
      <c r="GS59" s="7">
        <f t="shared" si="702"/>
        <v>25</v>
      </c>
      <c r="GT59" s="16">
        <v>25</v>
      </c>
      <c r="GU59" s="16"/>
      <c r="GV59" s="16"/>
      <c r="GW59" s="16"/>
      <c r="GX59" s="16"/>
      <c r="GY59" s="16"/>
      <c r="GZ59" s="16"/>
      <c r="HA59" s="16"/>
      <c r="HB59" s="16"/>
      <c r="HC59" s="16"/>
      <c r="HD59" s="16"/>
      <c r="HE59" s="16"/>
      <c r="HF59" s="16"/>
      <c r="HG59" s="16"/>
      <c r="HH59" s="16"/>
      <c r="HI59" s="16"/>
      <c r="HJ59" s="16"/>
      <c r="HK59" s="16">
        <v>0</v>
      </c>
      <c r="HL59" s="16">
        <v>18</v>
      </c>
      <c r="HM59" s="7">
        <f t="shared" si="703"/>
        <v>345</v>
      </c>
      <c r="HN59" s="27">
        <f>40+110</f>
        <v>150</v>
      </c>
      <c r="HO59" s="27"/>
      <c r="HP59" s="27">
        <v>165</v>
      </c>
      <c r="HQ59" s="27"/>
      <c r="HR59" s="27">
        <f>8+14</f>
        <v>22</v>
      </c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  <c r="IW59" s="27"/>
      <c r="IX59" s="27"/>
      <c r="IY59" s="27"/>
      <c r="IZ59" s="27"/>
      <c r="JA59" s="27"/>
      <c r="JB59" s="27"/>
      <c r="JC59" s="27">
        <v>3</v>
      </c>
      <c r="JD59" s="27">
        <v>4</v>
      </c>
      <c r="JE59" s="27"/>
      <c r="JF59" s="27">
        <v>1</v>
      </c>
      <c r="JG59" s="27"/>
      <c r="JH59" s="27"/>
      <c r="JI59" s="27"/>
      <c r="JJ59" s="27"/>
      <c r="JK59" s="27"/>
      <c r="JL59" s="27"/>
      <c r="JM59" s="27"/>
      <c r="JN59" s="27"/>
      <c r="JO59" s="27"/>
      <c r="JP59" s="27"/>
      <c r="JQ59" s="27"/>
      <c r="JR59" s="27"/>
      <c r="JS59" s="27"/>
      <c r="JT59" s="27"/>
      <c r="JU59" s="27"/>
      <c r="JV59" s="16"/>
      <c r="JW59" s="16"/>
      <c r="JX59" s="16"/>
      <c r="JY59" s="16"/>
      <c r="JZ59" s="16"/>
      <c r="KA59" s="16"/>
      <c r="KB59" s="16"/>
      <c r="KC59" s="16"/>
      <c r="KD59" s="16"/>
      <c r="KE59" s="16"/>
      <c r="KF59" s="16"/>
      <c r="KG59" s="16"/>
      <c r="KH59" s="16"/>
      <c r="KI59" s="16"/>
      <c r="KJ59" s="16"/>
      <c r="KK59" s="16"/>
      <c r="KL59" s="16"/>
      <c r="KM59" s="16"/>
      <c r="KN59" s="16"/>
      <c r="KO59" s="16"/>
      <c r="KP59" s="16"/>
      <c r="KQ59" s="16"/>
      <c r="KR59" s="16"/>
      <c r="KS59" s="16"/>
      <c r="KT59" s="16"/>
      <c r="KU59" s="16"/>
      <c r="KV59" s="16"/>
      <c r="KW59" s="16"/>
      <c r="KX59" s="16"/>
      <c r="KY59" s="16"/>
      <c r="KZ59" s="16"/>
      <c r="LA59" s="16"/>
      <c r="LB59" s="16"/>
      <c r="LC59" s="16"/>
      <c r="LD59" s="16"/>
      <c r="LE59" s="16"/>
      <c r="LF59" s="16"/>
      <c r="LG59" s="16"/>
      <c r="LH59" s="16"/>
      <c r="LI59" s="16"/>
      <c r="LJ59" s="16"/>
      <c r="LK59" s="16"/>
      <c r="LL59" s="16"/>
      <c r="LM59" s="16"/>
      <c r="LN59" s="16"/>
      <c r="LO59" s="16"/>
      <c r="LP59" s="16"/>
      <c r="LQ59" s="16"/>
      <c r="LR59" s="16"/>
      <c r="LS59" s="16"/>
      <c r="LT59" s="16"/>
      <c r="LU59" s="16"/>
      <c r="LV59" s="16"/>
      <c r="LW59" s="16"/>
      <c r="LX59" s="16"/>
      <c r="LY59" s="16"/>
      <c r="LZ59" s="16"/>
      <c r="MA59" s="16"/>
      <c r="MB59" s="16"/>
      <c r="MC59" s="16"/>
      <c r="MD59" s="16"/>
      <c r="ME59" s="16"/>
      <c r="MF59" s="16"/>
      <c r="MG59" s="16"/>
      <c r="MH59" s="16"/>
      <c r="MI59" s="16"/>
      <c r="MJ59" s="16"/>
      <c r="MK59" s="16"/>
      <c r="ML59" s="16"/>
      <c r="MM59" s="16"/>
      <c r="MN59" s="16"/>
      <c r="MO59" s="16"/>
      <c r="MP59" s="16"/>
      <c r="MQ59" s="16"/>
      <c r="MR59" s="16"/>
      <c r="MS59" s="16"/>
      <c r="MT59" s="16"/>
      <c r="MU59" s="16"/>
      <c r="MV59" s="16"/>
      <c r="MW59" s="16"/>
      <c r="MX59" s="16"/>
      <c r="MY59" s="16"/>
      <c r="MZ59" s="16"/>
      <c r="NA59" s="16"/>
      <c r="NB59" s="16"/>
      <c r="NC59" s="16"/>
      <c r="ND59" s="16"/>
      <c r="NE59" s="16"/>
      <c r="NF59" s="16"/>
      <c r="NG59" s="16"/>
      <c r="NH59" s="16"/>
      <c r="NI59" s="16"/>
      <c r="NJ59" s="16"/>
      <c r="NK59" s="16"/>
      <c r="NL59" s="16"/>
      <c r="NM59" s="16"/>
      <c r="NN59" s="16"/>
      <c r="NO59" s="16"/>
      <c r="NP59" s="16"/>
      <c r="NQ59" s="16"/>
      <c r="NR59" s="16"/>
      <c r="NS59" s="16"/>
      <c r="NT59" s="16"/>
      <c r="NU59" s="16"/>
      <c r="NV59" s="16"/>
      <c r="NW59" s="16"/>
      <c r="NX59" s="16"/>
      <c r="NY59" s="16"/>
      <c r="NZ59" s="16"/>
      <c r="OA59" s="16"/>
      <c r="OB59" s="16"/>
      <c r="OC59" s="16"/>
      <c r="OD59" s="16"/>
      <c r="OE59" s="16"/>
      <c r="OF59" s="16"/>
      <c r="OG59" s="16"/>
      <c r="OH59" s="16"/>
      <c r="OI59" s="16"/>
      <c r="OJ59" s="16"/>
      <c r="OK59" s="16"/>
      <c r="OL59" s="16"/>
      <c r="OM59" s="16"/>
      <c r="ON59" s="16"/>
      <c r="OO59" s="16"/>
      <c r="OP59" s="16"/>
      <c r="OQ59" s="16"/>
      <c r="OR59" s="16"/>
      <c r="OS59" s="16"/>
      <c r="OT59" s="16"/>
      <c r="OU59" s="16"/>
      <c r="OV59" s="16"/>
      <c r="OW59" s="16"/>
      <c r="OX59" s="16"/>
      <c r="OY59" s="16"/>
      <c r="OZ59" s="16"/>
      <c r="PA59" s="16"/>
      <c r="PB59" s="7">
        <f t="shared" si="704"/>
        <v>25</v>
      </c>
      <c r="PC59" s="16">
        <v>25</v>
      </c>
      <c r="PD59" s="16"/>
      <c r="PE59" s="16"/>
      <c r="PF59" s="16"/>
      <c r="PG59" s="16"/>
      <c r="PH59" s="16"/>
      <c r="PI59" s="16"/>
      <c r="PJ59" s="16"/>
      <c r="PK59" s="16"/>
      <c r="PL59" s="16"/>
      <c r="PM59" s="16"/>
      <c r="PN59" s="16"/>
      <c r="PO59" s="16"/>
      <c r="PP59" s="16"/>
      <c r="PQ59" s="16"/>
      <c r="PR59" s="16"/>
      <c r="PS59" s="16"/>
      <c r="PT59" s="16">
        <v>0</v>
      </c>
      <c r="PU59" s="16">
        <v>18</v>
      </c>
      <c r="PV59" s="7">
        <f t="shared" si="705"/>
        <v>345</v>
      </c>
      <c r="PW59" s="27">
        <f>40+110</f>
        <v>150</v>
      </c>
      <c r="PX59" s="27"/>
      <c r="PY59" s="27">
        <v>165</v>
      </c>
      <c r="PZ59" s="27"/>
      <c r="QA59" s="27">
        <f>8+14</f>
        <v>22</v>
      </c>
      <c r="QB59" s="27"/>
      <c r="QC59" s="27"/>
      <c r="QD59" s="27"/>
      <c r="QE59" s="27"/>
      <c r="QF59" s="27"/>
      <c r="QG59" s="27"/>
      <c r="QH59" s="27"/>
      <c r="QI59" s="27"/>
      <c r="QJ59" s="27"/>
      <c r="QK59" s="27"/>
      <c r="QL59" s="27"/>
      <c r="QM59" s="27"/>
      <c r="QN59" s="27"/>
      <c r="QO59" s="27"/>
      <c r="QP59" s="27"/>
      <c r="QQ59" s="27"/>
      <c r="QR59" s="27"/>
      <c r="QS59" s="27"/>
      <c r="QT59" s="27"/>
      <c r="QU59" s="27"/>
      <c r="QV59" s="27"/>
      <c r="QW59" s="27"/>
      <c r="QX59" s="27"/>
      <c r="QY59" s="27"/>
      <c r="QZ59" s="27"/>
      <c r="RA59" s="27"/>
      <c r="RB59" s="27"/>
      <c r="RC59" s="27"/>
      <c r="RD59" s="27"/>
      <c r="RE59" s="27"/>
      <c r="RF59" s="27"/>
      <c r="RG59" s="27"/>
      <c r="RH59" s="27"/>
      <c r="RI59" s="27"/>
      <c r="RJ59" s="27"/>
      <c r="RK59" s="27"/>
      <c r="RL59" s="27">
        <v>3</v>
      </c>
      <c r="RM59" s="27">
        <v>4</v>
      </c>
      <c r="RN59" s="27"/>
      <c r="RO59" s="27">
        <v>1</v>
      </c>
      <c r="RP59" s="27"/>
      <c r="RQ59" s="27"/>
      <c r="RR59" s="27"/>
      <c r="RS59" s="27"/>
      <c r="RT59" s="27"/>
      <c r="RU59" s="27"/>
      <c r="RV59" s="27"/>
      <c r="RW59" s="27"/>
      <c r="RX59" s="27"/>
      <c r="RY59" s="27"/>
      <c r="RZ59" s="27"/>
      <c r="SA59" s="27"/>
      <c r="SB59" s="27"/>
      <c r="SC59" s="27"/>
      <c r="SD59" s="27"/>
      <c r="SE59" s="16"/>
      <c r="SF59" s="16"/>
      <c r="SG59" s="16"/>
      <c r="SH59" s="16"/>
      <c r="SI59" s="16"/>
      <c r="SJ59" s="16"/>
      <c r="SK59" s="16"/>
      <c r="SL59" s="16"/>
      <c r="SM59" s="16"/>
      <c r="SN59" s="16"/>
      <c r="SO59" s="16"/>
      <c r="SP59" s="16"/>
      <c r="SQ59" s="16"/>
      <c r="SR59" s="16"/>
      <c r="SS59" s="16"/>
      <c r="ST59" s="16"/>
      <c r="SU59" s="16"/>
      <c r="SV59" s="16"/>
      <c r="SW59" s="16"/>
      <c r="SX59" s="16"/>
      <c r="SY59" s="16"/>
      <c r="SZ59" s="16"/>
      <c r="TA59" s="16"/>
      <c r="TB59" s="16"/>
      <c r="TC59" s="16"/>
      <c r="TD59" s="16"/>
      <c r="TE59" s="16"/>
      <c r="TF59" s="16"/>
      <c r="TG59" s="16"/>
      <c r="TH59" s="16"/>
      <c r="TI59" s="16"/>
      <c r="TJ59" s="16"/>
      <c r="TK59" s="16"/>
      <c r="TL59" s="16"/>
      <c r="TM59" s="16"/>
      <c r="TN59" s="16"/>
      <c r="TO59" s="16"/>
      <c r="TP59" s="16"/>
      <c r="TQ59" s="16"/>
      <c r="TR59" s="16"/>
      <c r="TS59" s="16"/>
      <c r="TT59" s="16"/>
      <c r="TU59" s="16"/>
      <c r="TV59" s="16"/>
      <c r="TW59" s="16"/>
      <c r="TX59" s="16"/>
      <c r="TY59" s="16"/>
      <c r="TZ59" s="16"/>
      <c r="UA59" s="16"/>
      <c r="UB59" s="16"/>
      <c r="UC59" s="16"/>
      <c r="UD59" s="16"/>
      <c r="UE59" s="16"/>
      <c r="UF59" s="16"/>
      <c r="UG59" s="16"/>
      <c r="UH59" s="16"/>
      <c r="UI59" s="16"/>
      <c r="UJ59" s="16"/>
      <c r="UK59" s="16"/>
      <c r="UL59" s="16"/>
      <c r="UM59" s="16"/>
      <c r="UN59" s="16"/>
      <c r="UO59" s="16"/>
      <c r="UP59" s="16"/>
      <c r="UQ59" s="16"/>
      <c r="UR59" s="16"/>
      <c r="US59" s="16"/>
      <c r="UT59" s="16"/>
      <c r="UU59" s="16"/>
      <c r="UV59" s="16"/>
      <c r="UW59" s="16"/>
      <c r="UX59" s="16"/>
      <c r="UY59" s="16"/>
      <c r="UZ59" s="16"/>
      <c r="VA59" s="16"/>
      <c r="VB59" s="16"/>
      <c r="VC59" s="16"/>
      <c r="VD59" s="16"/>
      <c r="VE59" s="16"/>
      <c r="VF59" s="16"/>
      <c r="VG59" s="16"/>
      <c r="VH59" s="16"/>
      <c r="VI59" s="16"/>
      <c r="VJ59" s="16"/>
      <c r="VK59" s="16"/>
      <c r="VL59" s="16"/>
      <c r="VM59" s="16"/>
      <c r="VN59" s="16"/>
      <c r="VO59" s="16"/>
      <c r="VP59" s="16"/>
      <c r="VQ59" s="16"/>
      <c r="VR59" s="16"/>
      <c r="VS59" s="16"/>
      <c r="VT59" s="16"/>
      <c r="VU59" s="16"/>
      <c r="VV59" s="16"/>
      <c r="VW59" s="16"/>
      <c r="VX59" s="16"/>
      <c r="VY59" s="16"/>
      <c r="VZ59" s="16"/>
      <c r="WA59" s="16"/>
      <c r="WB59" s="16"/>
      <c r="WC59" s="16"/>
      <c r="WD59" s="16"/>
      <c r="WE59" s="16"/>
      <c r="WF59" s="16"/>
      <c r="WG59" s="16"/>
      <c r="WH59" s="16"/>
      <c r="WI59" s="16"/>
      <c r="WJ59" s="16"/>
      <c r="WK59" s="16"/>
      <c r="WL59" s="16"/>
      <c r="WM59" s="16"/>
      <c r="WN59" s="16"/>
      <c r="WO59" s="16"/>
      <c r="WP59" s="16"/>
      <c r="WQ59" s="16"/>
      <c r="WR59" s="16"/>
      <c r="WS59" s="16"/>
      <c r="WT59" s="16"/>
      <c r="WU59" s="16"/>
      <c r="WV59" s="16"/>
      <c r="WW59" s="16"/>
      <c r="WX59" s="16"/>
      <c r="WY59" s="16"/>
      <c r="WZ59" s="16"/>
      <c r="XA59" s="16"/>
      <c r="XB59" s="16"/>
      <c r="XC59" s="16"/>
      <c r="XD59" s="16"/>
      <c r="XE59" s="16"/>
      <c r="XF59" s="16"/>
      <c r="XG59" s="16"/>
      <c r="XH59" s="16"/>
      <c r="XI59" s="16"/>
      <c r="XJ59" s="16"/>
      <c r="XK59" s="7">
        <f t="shared" si="706"/>
        <v>25</v>
      </c>
      <c r="XL59" s="16">
        <v>25</v>
      </c>
      <c r="XM59" s="16"/>
      <c r="XN59" s="16"/>
      <c r="XO59" s="16"/>
      <c r="XP59" s="16"/>
      <c r="XQ59" s="16"/>
      <c r="XR59" s="16"/>
      <c r="XS59" s="16"/>
      <c r="XT59" s="16"/>
      <c r="XU59" s="16"/>
      <c r="XV59" s="16"/>
      <c r="XW59" s="16"/>
      <c r="XX59" s="16"/>
      <c r="XY59" s="16"/>
      <c r="XZ59" s="16"/>
      <c r="YA59" s="16"/>
      <c r="YB59" s="16"/>
      <c r="YC59" s="16">
        <v>0</v>
      </c>
      <c r="YD59" s="16">
        <v>18</v>
      </c>
      <c r="YE59" s="7">
        <f t="shared" si="711"/>
        <v>345</v>
      </c>
      <c r="YF59" s="7">
        <f t="shared" si="712"/>
        <v>150</v>
      </c>
      <c r="YG59" s="7">
        <f t="shared" si="713"/>
        <v>0</v>
      </c>
      <c r="YH59" s="7">
        <f t="shared" si="714"/>
        <v>165</v>
      </c>
      <c r="YI59" s="7">
        <f t="shared" si="715"/>
        <v>0</v>
      </c>
      <c r="YJ59" s="7">
        <f t="shared" si="716"/>
        <v>22</v>
      </c>
      <c r="YK59" s="7">
        <f t="shared" si="717"/>
        <v>0</v>
      </c>
      <c r="YL59" s="7">
        <f t="shared" si="718"/>
        <v>0</v>
      </c>
      <c r="YM59" s="7">
        <f t="shared" si="719"/>
        <v>0</v>
      </c>
      <c r="YN59" s="7">
        <f t="shared" si="720"/>
        <v>0</v>
      </c>
      <c r="YO59" s="7">
        <f t="shared" si="721"/>
        <v>0</v>
      </c>
      <c r="YP59" s="7">
        <f t="shared" si="722"/>
        <v>0</v>
      </c>
      <c r="YQ59" s="7">
        <f t="shared" si="723"/>
        <v>0</v>
      </c>
      <c r="YR59" s="7">
        <f t="shared" si="724"/>
        <v>0</v>
      </c>
      <c r="YS59" s="7">
        <f t="shared" si="725"/>
        <v>0</v>
      </c>
      <c r="YT59" s="7">
        <f t="shared" si="726"/>
        <v>0</v>
      </c>
      <c r="YU59" s="7">
        <f t="shared" si="727"/>
        <v>0</v>
      </c>
      <c r="YV59" s="7">
        <f t="shared" si="728"/>
        <v>0</v>
      </c>
      <c r="YW59" s="7">
        <f t="shared" si="729"/>
        <v>0</v>
      </c>
      <c r="YX59" s="7">
        <f t="shared" si="730"/>
        <v>0</v>
      </c>
      <c r="YY59" s="7">
        <f t="shared" si="731"/>
        <v>0</v>
      </c>
      <c r="YZ59" s="7">
        <f t="shared" si="732"/>
        <v>0</v>
      </c>
      <c r="ZA59" s="7">
        <f t="shared" si="733"/>
        <v>0</v>
      </c>
      <c r="ZB59" s="7">
        <f t="shared" si="734"/>
        <v>0</v>
      </c>
      <c r="ZC59" s="7">
        <f t="shared" si="735"/>
        <v>0</v>
      </c>
      <c r="ZD59" s="7">
        <f t="shared" si="736"/>
        <v>0</v>
      </c>
      <c r="ZE59" s="7">
        <f t="shared" si="737"/>
        <v>0</v>
      </c>
      <c r="ZF59" s="7">
        <f t="shared" si="738"/>
        <v>0</v>
      </c>
      <c r="ZG59" s="7">
        <f t="shared" si="739"/>
        <v>0</v>
      </c>
      <c r="ZH59" s="7">
        <f t="shared" si="740"/>
        <v>0</v>
      </c>
      <c r="ZI59" s="7">
        <f t="shared" si="741"/>
        <v>0</v>
      </c>
      <c r="ZJ59" s="7">
        <f t="shared" si="742"/>
        <v>0</v>
      </c>
      <c r="ZK59" s="7">
        <f t="shared" si="743"/>
        <v>0</v>
      </c>
      <c r="ZL59" s="7">
        <f t="shared" si="744"/>
        <v>0</v>
      </c>
      <c r="ZM59" s="7">
        <f t="shared" si="745"/>
        <v>0</v>
      </c>
      <c r="ZN59" s="7">
        <f t="shared" si="746"/>
        <v>0</v>
      </c>
      <c r="ZO59" s="7">
        <f t="shared" si="747"/>
        <v>0</v>
      </c>
      <c r="ZP59" s="7">
        <f t="shared" si="748"/>
        <v>0</v>
      </c>
      <c r="ZQ59" s="7">
        <f t="shared" si="749"/>
        <v>0</v>
      </c>
      <c r="ZR59" s="7">
        <f t="shared" si="750"/>
        <v>0</v>
      </c>
      <c r="ZS59" s="7">
        <f t="shared" si="751"/>
        <v>0</v>
      </c>
      <c r="ZT59" s="7">
        <f t="shared" si="752"/>
        <v>0</v>
      </c>
      <c r="ZU59" s="7">
        <f t="shared" si="753"/>
        <v>3</v>
      </c>
      <c r="ZV59" s="7">
        <f t="shared" si="754"/>
        <v>4</v>
      </c>
      <c r="ZW59" s="7">
        <f t="shared" si="755"/>
        <v>0</v>
      </c>
      <c r="ZX59" s="7">
        <f t="shared" si="756"/>
        <v>1</v>
      </c>
      <c r="ZY59" s="7">
        <f t="shared" si="757"/>
        <v>0</v>
      </c>
      <c r="ZZ59" s="7">
        <f t="shared" si="758"/>
        <v>0</v>
      </c>
      <c r="AAA59" s="7">
        <f t="shared" si="759"/>
        <v>0</v>
      </c>
      <c r="AAB59" s="7">
        <f t="shared" si="760"/>
        <v>0</v>
      </c>
      <c r="AAC59" s="7">
        <f t="shared" si="761"/>
        <v>0</v>
      </c>
      <c r="AAD59" s="7">
        <f t="shared" si="762"/>
        <v>0</v>
      </c>
      <c r="AAE59" s="7">
        <f t="shared" si="763"/>
        <v>0</v>
      </c>
      <c r="AAF59" s="7">
        <f t="shared" si="764"/>
        <v>0</v>
      </c>
      <c r="AAG59" s="7">
        <f t="shared" si="765"/>
        <v>0</v>
      </c>
      <c r="AAH59" s="7">
        <f t="shared" si="766"/>
        <v>0</v>
      </c>
      <c r="AAI59" s="7">
        <f t="shared" si="767"/>
        <v>0</v>
      </c>
      <c r="AAJ59" s="7">
        <f t="shared" si="768"/>
        <v>0</v>
      </c>
      <c r="AAK59" s="7">
        <f t="shared" si="769"/>
        <v>0</v>
      </c>
      <c r="AAL59" s="7">
        <f t="shared" si="770"/>
        <v>0</v>
      </c>
      <c r="AAM59" s="7">
        <f t="shared" si="771"/>
        <v>0</v>
      </c>
      <c r="AAN59" s="7">
        <f t="shared" si="772"/>
        <v>0</v>
      </c>
      <c r="AAO59" s="7">
        <f t="shared" si="773"/>
        <v>0</v>
      </c>
      <c r="AAP59" s="7">
        <f t="shared" si="774"/>
        <v>0</v>
      </c>
      <c r="AAQ59" s="7">
        <f t="shared" si="775"/>
        <v>0</v>
      </c>
      <c r="AAR59" s="7">
        <f t="shared" si="776"/>
        <v>0</v>
      </c>
      <c r="AAS59" s="7">
        <f t="shared" si="777"/>
        <v>0</v>
      </c>
      <c r="AAT59" s="7">
        <f t="shared" si="778"/>
        <v>0</v>
      </c>
      <c r="AAU59" s="7">
        <f t="shared" si="779"/>
        <v>0</v>
      </c>
      <c r="AAV59" s="7">
        <f t="shared" si="780"/>
        <v>0</v>
      </c>
      <c r="AAW59" s="7">
        <f t="shared" si="781"/>
        <v>0</v>
      </c>
      <c r="AAX59" s="7">
        <f t="shared" si="782"/>
        <v>0</v>
      </c>
      <c r="AAY59" s="7">
        <f t="shared" si="783"/>
        <v>0</v>
      </c>
      <c r="AAZ59" s="7">
        <f t="shared" si="784"/>
        <v>0</v>
      </c>
      <c r="ABA59" s="7">
        <f t="shared" si="785"/>
        <v>0</v>
      </c>
      <c r="ABB59" s="7">
        <f t="shared" si="786"/>
        <v>0</v>
      </c>
      <c r="ABC59" s="7">
        <f t="shared" si="787"/>
        <v>0</v>
      </c>
      <c r="ABD59" s="7">
        <f t="shared" si="788"/>
        <v>0</v>
      </c>
      <c r="ABE59" s="7">
        <f t="shared" si="789"/>
        <v>0</v>
      </c>
      <c r="ABF59" s="7">
        <f t="shared" si="790"/>
        <v>0</v>
      </c>
      <c r="ABG59" s="7">
        <f t="shared" si="791"/>
        <v>0</v>
      </c>
      <c r="ABH59" s="7">
        <f t="shared" si="792"/>
        <v>0</v>
      </c>
      <c r="ABI59" s="7">
        <f t="shared" si="793"/>
        <v>0</v>
      </c>
      <c r="ABJ59" s="7">
        <f t="shared" si="794"/>
        <v>0</v>
      </c>
      <c r="ABK59" s="7">
        <f t="shared" si="795"/>
        <v>0</v>
      </c>
      <c r="ABL59" s="7">
        <f t="shared" si="796"/>
        <v>0</v>
      </c>
      <c r="ABM59" s="7">
        <f t="shared" si="797"/>
        <v>0</v>
      </c>
      <c r="ABN59" s="7">
        <f t="shared" si="798"/>
        <v>0</v>
      </c>
      <c r="ABO59" s="7">
        <f t="shared" si="799"/>
        <v>0</v>
      </c>
      <c r="ABP59" s="7">
        <f t="shared" si="800"/>
        <v>0</v>
      </c>
      <c r="ABQ59" s="7">
        <f t="shared" si="801"/>
        <v>0</v>
      </c>
      <c r="ABR59" s="7">
        <f t="shared" si="802"/>
        <v>0</v>
      </c>
      <c r="ABS59" s="7">
        <f t="shared" si="803"/>
        <v>0</v>
      </c>
      <c r="ABT59" s="7">
        <f t="shared" si="804"/>
        <v>0</v>
      </c>
      <c r="ABU59" s="7">
        <f t="shared" si="805"/>
        <v>0</v>
      </c>
      <c r="ABV59" s="7">
        <f t="shared" si="806"/>
        <v>0</v>
      </c>
      <c r="ABW59" s="7">
        <f t="shared" si="807"/>
        <v>0</v>
      </c>
      <c r="ABX59" s="7">
        <f t="shared" si="808"/>
        <v>0</v>
      </c>
      <c r="ABY59" s="7">
        <f t="shared" si="809"/>
        <v>0</v>
      </c>
      <c r="ABZ59" s="7">
        <f t="shared" si="810"/>
        <v>0</v>
      </c>
      <c r="ACA59" s="7">
        <f t="shared" si="811"/>
        <v>0</v>
      </c>
      <c r="ACB59" s="7">
        <f t="shared" si="812"/>
        <v>0</v>
      </c>
      <c r="ACC59" s="7">
        <f t="shared" si="813"/>
        <v>0</v>
      </c>
      <c r="ACD59" s="7">
        <f t="shared" si="814"/>
        <v>0</v>
      </c>
      <c r="ACE59" s="7">
        <f t="shared" si="815"/>
        <v>0</v>
      </c>
      <c r="ACF59" s="7">
        <f t="shared" si="816"/>
        <v>0</v>
      </c>
      <c r="ACG59" s="7">
        <f t="shared" si="817"/>
        <v>0</v>
      </c>
      <c r="ACH59" s="7">
        <f t="shared" si="818"/>
        <v>0</v>
      </c>
      <c r="ACI59" s="7">
        <f t="shared" si="819"/>
        <v>0</v>
      </c>
      <c r="ACJ59" s="7">
        <f t="shared" si="820"/>
        <v>0</v>
      </c>
      <c r="ACK59" s="7">
        <f t="shared" si="821"/>
        <v>0</v>
      </c>
      <c r="ACL59" s="7">
        <f t="shared" si="822"/>
        <v>0</v>
      </c>
      <c r="ACM59" s="7">
        <f t="shared" si="823"/>
        <v>0</v>
      </c>
      <c r="ACN59" s="7">
        <f t="shared" si="824"/>
        <v>0</v>
      </c>
      <c r="ACO59" s="7">
        <f t="shared" si="825"/>
        <v>0</v>
      </c>
      <c r="ACP59" s="7">
        <f t="shared" si="826"/>
        <v>0</v>
      </c>
      <c r="ACQ59" s="7">
        <f t="shared" si="827"/>
        <v>0</v>
      </c>
      <c r="ACR59" s="7">
        <f t="shared" si="828"/>
        <v>0</v>
      </c>
      <c r="ACS59" s="7">
        <f t="shared" si="829"/>
        <v>0</v>
      </c>
      <c r="ACT59" s="7">
        <f t="shared" si="830"/>
        <v>0</v>
      </c>
      <c r="ACU59" s="7">
        <f t="shared" si="831"/>
        <v>0</v>
      </c>
      <c r="ACV59" s="7">
        <f t="shared" si="832"/>
        <v>0</v>
      </c>
      <c r="ACW59" s="7">
        <f t="shared" si="833"/>
        <v>0</v>
      </c>
      <c r="ACX59" s="7">
        <f t="shared" si="834"/>
        <v>0</v>
      </c>
      <c r="ACY59" s="7">
        <f t="shared" si="835"/>
        <v>0</v>
      </c>
      <c r="ACZ59" s="7">
        <f t="shared" si="836"/>
        <v>0</v>
      </c>
      <c r="ADA59" s="7">
        <f t="shared" si="837"/>
        <v>0</v>
      </c>
      <c r="ADB59" s="7">
        <f t="shared" si="838"/>
        <v>0</v>
      </c>
      <c r="ADC59" s="7">
        <f t="shared" si="839"/>
        <v>0</v>
      </c>
      <c r="ADD59" s="7">
        <f t="shared" si="840"/>
        <v>0</v>
      </c>
      <c r="ADE59" s="7">
        <f t="shared" si="841"/>
        <v>0</v>
      </c>
      <c r="ADF59" s="7">
        <f t="shared" si="842"/>
        <v>0</v>
      </c>
      <c r="ADG59" s="7">
        <f t="shared" si="843"/>
        <v>0</v>
      </c>
      <c r="ADH59" s="7">
        <f t="shared" si="844"/>
        <v>0</v>
      </c>
      <c r="ADI59" s="7">
        <f t="shared" si="845"/>
        <v>0</v>
      </c>
      <c r="ADJ59" s="7">
        <f t="shared" si="846"/>
        <v>0</v>
      </c>
      <c r="ADK59" s="7">
        <f t="shared" si="847"/>
        <v>0</v>
      </c>
      <c r="ADL59" s="7">
        <f t="shared" si="848"/>
        <v>0</v>
      </c>
      <c r="ADM59" s="7">
        <f t="shared" si="849"/>
        <v>0</v>
      </c>
      <c r="ADN59" s="7">
        <f t="shared" si="850"/>
        <v>0</v>
      </c>
      <c r="ADO59" s="7">
        <f t="shared" si="851"/>
        <v>0</v>
      </c>
      <c r="ADP59" s="7">
        <f t="shared" si="852"/>
        <v>0</v>
      </c>
      <c r="ADQ59" s="7">
        <f t="shared" si="853"/>
        <v>0</v>
      </c>
      <c r="ADR59" s="7">
        <f t="shared" si="854"/>
        <v>0</v>
      </c>
      <c r="ADS59" s="7">
        <f t="shared" si="855"/>
        <v>0</v>
      </c>
      <c r="ADT59" s="7">
        <f t="shared" si="856"/>
        <v>0</v>
      </c>
      <c r="ADU59" s="7">
        <f t="shared" si="857"/>
        <v>0</v>
      </c>
      <c r="ADV59" s="7">
        <f t="shared" si="858"/>
        <v>0</v>
      </c>
      <c r="ADW59" s="7">
        <f t="shared" si="859"/>
        <v>0</v>
      </c>
      <c r="ADX59" s="7">
        <f t="shared" si="860"/>
        <v>0</v>
      </c>
      <c r="ADY59" s="7">
        <f t="shared" si="861"/>
        <v>0</v>
      </c>
      <c r="ADZ59" s="7">
        <f t="shared" si="862"/>
        <v>0</v>
      </c>
      <c r="AEA59" s="7">
        <f t="shared" si="863"/>
        <v>0</v>
      </c>
      <c r="AEB59" s="7">
        <f t="shared" si="864"/>
        <v>0</v>
      </c>
      <c r="AEC59" s="7">
        <f t="shared" si="865"/>
        <v>0</v>
      </c>
      <c r="AED59" s="7">
        <f t="shared" si="866"/>
        <v>0</v>
      </c>
      <c r="AEE59" s="7">
        <f t="shared" si="867"/>
        <v>0</v>
      </c>
      <c r="AEF59" s="7">
        <f t="shared" si="868"/>
        <v>0</v>
      </c>
      <c r="AEG59" s="7">
        <f t="shared" si="869"/>
        <v>0</v>
      </c>
      <c r="AEH59" s="7">
        <f t="shared" si="870"/>
        <v>0</v>
      </c>
      <c r="AEI59" s="7">
        <f t="shared" si="871"/>
        <v>0</v>
      </c>
      <c r="AEJ59" s="7">
        <f t="shared" si="872"/>
        <v>0</v>
      </c>
      <c r="AEK59" s="7">
        <f t="shared" si="873"/>
        <v>0</v>
      </c>
      <c r="AEL59" s="7">
        <f t="shared" si="874"/>
        <v>0</v>
      </c>
      <c r="AEM59" s="7">
        <f t="shared" si="875"/>
        <v>0</v>
      </c>
      <c r="AEN59" s="7">
        <f t="shared" si="876"/>
        <v>0</v>
      </c>
      <c r="AEO59" s="7">
        <f t="shared" si="877"/>
        <v>0</v>
      </c>
      <c r="AEP59" s="7">
        <f t="shared" si="878"/>
        <v>0</v>
      </c>
      <c r="AEQ59" s="7">
        <f t="shared" si="879"/>
        <v>0</v>
      </c>
      <c r="AER59" s="7">
        <f t="shared" si="880"/>
        <v>0</v>
      </c>
      <c r="AES59" s="7">
        <f t="shared" si="881"/>
        <v>0</v>
      </c>
      <c r="AET59" s="7">
        <f t="shared" si="882"/>
        <v>0</v>
      </c>
      <c r="AEU59" s="7">
        <f t="shared" si="883"/>
        <v>0</v>
      </c>
      <c r="AEV59" s="7">
        <f t="shared" si="884"/>
        <v>0</v>
      </c>
      <c r="AEW59" s="7">
        <f t="shared" si="885"/>
        <v>0</v>
      </c>
      <c r="AEX59" s="7">
        <f t="shared" si="886"/>
        <v>0</v>
      </c>
      <c r="AEY59" s="7">
        <f t="shared" si="887"/>
        <v>0</v>
      </c>
      <c r="AEZ59" s="7">
        <f t="shared" si="888"/>
        <v>0</v>
      </c>
      <c r="AFA59" s="7">
        <f t="shared" si="889"/>
        <v>0</v>
      </c>
      <c r="AFB59" s="7">
        <f t="shared" si="890"/>
        <v>0</v>
      </c>
      <c r="AFC59" s="7">
        <f t="shared" si="891"/>
        <v>0</v>
      </c>
      <c r="AFD59" s="7">
        <f t="shared" si="892"/>
        <v>0</v>
      </c>
      <c r="AFE59" s="7">
        <f t="shared" si="893"/>
        <v>0</v>
      </c>
      <c r="AFF59" s="7">
        <f t="shared" si="894"/>
        <v>0</v>
      </c>
      <c r="AFG59" s="7">
        <f t="shared" si="895"/>
        <v>0</v>
      </c>
      <c r="AFH59" s="7">
        <f t="shared" si="896"/>
        <v>0</v>
      </c>
      <c r="AFI59" s="7">
        <f t="shared" si="897"/>
        <v>0</v>
      </c>
      <c r="AFJ59" s="7">
        <f t="shared" si="898"/>
        <v>0</v>
      </c>
      <c r="AFK59" s="7">
        <f t="shared" si="899"/>
        <v>0</v>
      </c>
      <c r="AFL59" s="7">
        <f t="shared" si="900"/>
        <v>0</v>
      </c>
      <c r="AFM59" s="7">
        <f t="shared" si="901"/>
        <v>0</v>
      </c>
      <c r="AFN59" s="7">
        <f t="shared" si="902"/>
        <v>0</v>
      </c>
      <c r="AFO59" s="7">
        <f t="shared" si="903"/>
        <v>0</v>
      </c>
      <c r="AFP59" s="7">
        <f t="shared" si="904"/>
        <v>0</v>
      </c>
      <c r="AFQ59" s="7">
        <f t="shared" si="905"/>
        <v>0</v>
      </c>
      <c r="AFR59" s="7">
        <f t="shared" si="906"/>
        <v>0</v>
      </c>
      <c r="AFS59" s="7">
        <f t="shared" si="907"/>
        <v>0</v>
      </c>
      <c r="AFT59" s="7">
        <f t="shared" si="908"/>
        <v>25</v>
      </c>
      <c r="AFU59" s="7">
        <f t="shared" si="909"/>
        <v>25</v>
      </c>
      <c r="AFV59" s="7">
        <f t="shared" si="910"/>
        <v>0</v>
      </c>
      <c r="AFW59" s="7">
        <f t="shared" si="911"/>
        <v>0</v>
      </c>
      <c r="AFX59" s="7">
        <f t="shared" si="912"/>
        <v>0</v>
      </c>
      <c r="AFY59" s="7">
        <f t="shared" si="913"/>
        <v>0</v>
      </c>
      <c r="AFZ59" s="7">
        <f t="shared" si="914"/>
        <v>0</v>
      </c>
      <c r="AGA59" s="7">
        <f t="shared" si="915"/>
        <v>0</v>
      </c>
      <c r="AGB59" s="7">
        <f t="shared" si="916"/>
        <v>0</v>
      </c>
      <c r="AGC59" s="7">
        <f t="shared" si="917"/>
        <v>0</v>
      </c>
      <c r="AGD59" s="7">
        <f t="shared" si="918"/>
        <v>0</v>
      </c>
      <c r="AGE59" s="7">
        <f t="shared" si="919"/>
        <v>0</v>
      </c>
      <c r="AGF59" s="7">
        <f t="shared" si="920"/>
        <v>0</v>
      </c>
      <c r="AGG59" s="7">
        <f t="shared" si="921"/>
        <v>0</v>
      </c>
      <c r="AGH59" s="7">
        <f t="shared" si="922"/>
        <v>0</v>
      </c>
      <c r="AGI59" s="7">
        <f t="shared" si="923"/>
        <v>0</v>
      </c>
      <c r="AGJ59" s="7">
        <f t="shared" si="924"/>
        <v>0</v>
      </c>
      <c r="AGK59" s="7">
        <f t="shared" si="925"/>
        <v>0</v>
      </c>
      <c r="AGL59" s="7">
        <f t="shared" si="926"/>
        <v>0</v>
      </c>
      <c r="AGM59" s="7">
        <f t="shared" si="927"/>
        <v>18</v>
      </c>
    </row>
  </sheetData>
  <mergeCells count="1206">
    <mergeCell ref="A8:HY8"/>
    <mergeCell ref="A9:HY9"/>
    <mergeCell ref="B7:HX7"/>
    <mergeCell ref="AGA20:AGA21"/>
    <mergeCell ref="AFC20:AFC21"/>
    <mergeCell ref="AFD20:AFD21"/>
    <mergeCell ref="AFF20:AFF21"/>
    <mergeCell ref="AFG20:AFG21"/>
    <mergeCell ref="AFH20:AFH21"/>
    <mergeCell ref="AFI20:AFI21"/>
    <mergeCell ref="AFJ20:AFJ21"/>
    <mergeCell ref="AFK20:AFK21"/>
    <mergeCell ref="AFL20:AFL21"/>
    <mergeCell ref="AFU18:AFU21"/>
    <mergeCell ref="AFV18:AFV21"/>
    <mergeCell ref="AFW18:AGE19"/>
    <mergeCell ref="AFT15:AFT21"/>
    <mergeCell ref="AFU15:AGK15"/>
    <mergeCell ref="AEG20:AEG21"/>
    <mergeCell ref="AEH20:AEH21"/>
    <mergeCell ref="AEI20:AEI21"/>
    <mergeCell ref="AEJ20:AEJ21"/>
    <mergeCell ref="AEK20:AEK21"/>
    <mergeCell ref="AEL20:AEL21"/>
    <mergeCell ref="AEM20:AEM21"/>
    <mergeCell ref="AEP20:AEP21"/>
    <mergeCell ref="AEQ20:AEQ21"/>
    <mergeCell ref="AFM20:AFM21"/>
    <mergeCell ref="AFN20:AFN21"/>
    <mergeCell ref="AFO20:AFO21"/>
    <mergeCell ref="AFP20:AFP21"/>
    <mergeCell ref="AFW20:AFW21"/>
    <mergeCell ref="ZI17:ZI21"/>
    <mergeCell ref="AAA17:AAA21"/>
    <mergeCell ref="ADA20:ADA21"/>
    <mergeCell ref="ADB20:ADB21"/>
    <mergeCell ref="ACW20:ACW21"/>
    <mergeCell ref="ABV20:ABV21"/>
    <mergeCell ref="ABW20:ABW21"/>
    <mergeCell ref="ABX20:ABX21"/>
    <mergeCell ref="ABY20:ABY21"/>
    <mergeCell ref="ADW20:ADW21"/>
    <mergeCell ref="ADX20:ADX21"/>
    <mergeCell ref="ADY20:ADY21"/>
    <mergeCell ref="ADZ20:ADZ21"/>
    <mergeCell ref="AEA20:AEA21"/>
    <mergeCell ref="AEC20:AEC21"/>
    <mergeCell ref="AED20:AED21"/>
    <mergeCell ref="AEE20:AEE21"/>
    <mergeCell ref="ADM20:ADM21"/>
    <mergeCell ref="ADN20:ADN21"/>
    <mergeCell ref="ADO20:ADO21"/>
    <mergeCell ref="ADP20:ADP21"/>
    <mergeCell ref="ADQ20:ADR20"/>
    <mergeCell ref="ADS20:ADS21"/>
    <mergeCell ref="ADT20:ADT21"/>
    <mergeCell ref="ADU20:ADU21"/>
    <mergeCell ref="ADV20:ADV21"/>
    <mergeCell ref="AEB16:AEB21"/>
    <mergeCell ref="AEC16:AEF19"/>
    <mergeCell ref="ADD16:ADG19"/>
    <mergeCell ref="ADH16:ADI19"/>
    <mergeCell ref="ADJ16:ADN19"/>
    <mergeCell ref="ADS16:ADU19"/>
    <mergeCell ref="YR17:YR21"/>
    <mergeCell ref="YS17:YS21"/>
    <mergeCell ref="YT17:YT21"/>
    <mergeCell ref="YU17:YU21"/>
    <mergeCell ref="YV17:YV21"/>
    <mergeCell ref="YW17:YW21"/>
    <mergeCell ref="YX17:YX21"/>
    <mergeCell ref="YY17:YY21"/>
    <mergeCell ref="YZ17:YZ21"/>
    <mergeCell ref="ZA17:ZA21"/>
    <mergeCell ref="ZB17:ZB21"/>
    <mergeCell ref="ZC17:ZC21"/>
    <mergeCell ref="ZD17:ZD21"/>
    <mergeCell ref="ZE17:ZE21"/>
    <mergeCell ref="ZF17:ZF21"/>
    <mergeCell ref="ZG17:ZG21"/>
    <mergeCell ref="ZH17:ZH21"/>
    <mergeCell ref="ACW16:ACX19"/>
    <mergeCell ref="ACY16:ADB19"/>
    <mergeCell ref="ADC16:ADC21"/>
    <mergeCell ref="ACL20:ACL21"/>
    <mergeCell ref="AAV20:AAV21"/>
    <mergeCell ref="AAW20:AAW21"/>
    <mergeCell ref="AAX20:AAX21"/>
    <mergeCell ref="AAY20:AAY21"/>
    <mergeCell ref="ZP20:ZP21"/>
    <mergeCell ref="ACU20:ACU21"/>
    <mergeCell ref="ACV20:ACV21"/>
    <mergeCell ref="ACX20:ACX21"/>
    <mergeCell ref="AGF18:AGF21"/>
    <mergeCell ref="AGG18:AGG21"/>
    <mergeCell ref="AGH18:AGH21"/>
    <mergeCell ref="AGI18:AGI21"/>
    <mergeCell ref="AGJ18:AGJ21"/>
    <mergeCell ref="ACY20:ACY21"/>
    <mergeCell ref="ACZ20:ACZ21"/>
    <mergeCell ref="ACF20:ACF21"/>
    <mergeCell ref="ACG20:ACG21"/>
    <mergeCell ref="ACK20:ACK21"/>
    <mergeCell ref="AAW16:AAX19"/>
    <mergeCell ref="AAY16:ABB19"/>
    <mergeCell ref="ABC16:ABC21"/>
    <mergeCell ref="ABD16:ABG19"/>
    <mergeCell ref="ABH16:ABI19"/>
    <mergeCell ref="ABJ16:ABN19"/>
    <mergeCell ref="ABV16:ABX19"/>
    <mergeCell ref="ACA16:ACD19"/>
    <mergeCell ref="ACE16:ACE21"/>
    <mergeCell ref="ACF16:ACI19"/>
    <mergeCell ref="AGK18:AGK21"/>
    <mergeCell ref="AGB20:AGB21"/>
    <mergeCell ref="AGC20:AGC21"/>
    <mergeCell ref="AGD20:AGD21"/>
    <mergeCell ref="AGE20:AGE21"/>
    <mergeCell ref="AFU16:AGE17"/>
    <mergeCell ref="AGF16:AGH17"/>
    <mergeCell ref="AGI16:AGK17"/>
    <mergeCell ref="AEF20:AEF21"/>
    <mergeCell ref="ADV16:ADW19"/>
    <mergeCell ref="AER20:AER21"/>
    <mergeCell ref="AES20:AEU20"/>
    <mergeCell ref="AEV20:AEV21"/>
    <mergeCell ref="AEW20:AEW21"/>
    <mergeCell ref="AEX20:AEX21"/>
    <mergeCell ref="AEY20:AEY21"/>
    <mergeCell ref="AEZ20:AEZ21"/>
    <mergeCell ref="AFA20:AFA21"/>
    <mergeCell ref="AFB20:AFB21"/>
    <mergeCell ref="AFX20:AFX21"/>
    <mergeCell ref="AFY20:AFY21"/>
    <mergeCell ref="AFZ20:AFZ21"/>
    <mergeCell ref="AEG16:AEH19"/>
    <mergeCell ref="AEI16:AEM19"/>
    <mergeCell ref="AEV16:AEX19"/>
    <mergeCell ref="AEY16:AEZ19"/>
    <mergeCell ref="AFA16:AFD19"/>
    <mergeCell ref="AFE16:AFE21"/>
    <mergeCell ref="AFF16:AFI19"/>
    <mergeCell ref="AFJ16:AFK19"/>
    <mergeCell ref="AFL16:AFP19"/>
    <mergeCell ref="ADX16:AEA19"/>
    <mergeCell ref="ABV15:ACD15"/>
    <mergeCell ref="ACE15:ACP15"/>
    <mergeCell ref="ACT15:ADB15"/>
    <mergeCell ref="ADC15:ADN15"/>
    <mergeCell ref="ADS15:AEA15"/>
    <mergeCell ref="AEB15:AEM15"/>
    <mergeCell ref="AEV15:AFD15"/>
    <mergeCell ref="AFE15:AFP15"/>
    <mergeCell ref="AFQ14:AFR20"/>
    <mergeCell ref="AFS14:AFS20"/>
    <mergeCell ref="YF15:YF21"/>
    <mergeCell ref="YG15:YG21"/>
    <mergeCell ref="YH15:YH21"/>
    <mergeCell ref="YI15:YI21"/>
    <mergeCell ref="YJ15:YJ21"/>
    <mergeCell ref="YK15:YK21"/>
    <mergeCell ref="YL15:YL21"/>
    <mergeCell ref="YM15:YM21"/>
    <mergeCell ref="YN15:YN21"/>
    <mergeCell ref="YO15:YO21"/>
    <mergeCell ref="YP15:YP21"/>
    <mergeCell ref="YQ15:YQ21"/>
    <mergeCell ref="YR15:YZ16"/>
    <mergeCell ref="ZA15:ZI16"/>
    <mergeCell ref="ZJ15:ZK19"/>
    <mergeCell ref="ZL15:ZM19"/>
    <mergeCell ref="ZN15:ZO19"/>
    <mergeCell ref="ADD20:ADD21"/>
    <mergeCell ref="ADE20:ADE21"/>
    <mergeCell ref="ADF20:ADF21"/>
    <mergeCell ref="ADG20:ADG21"/>
    <mergeCell ref="AAT16:AAV19"/>
    <mergeCell ref="ACJ16:ACK19"/>
    <mergeCell ref="ACL16:ACP19"/>
    <mergeCell ref="ACT16:ACV19"/>
    <mergeCell ref="ACD20:ACD21"/>
    <mergeCell ref="ACH20:ACH21"/>
    <mergeCell ref="ACP20:ACP21"/>
    <mergeCell ref="AAZ20:AAZ21"/>
    <mergeCell ref="AEP11:AFS11"/>
    <mergeCell ref="AFT11:AGM11"/>
    <mergeCell ref="ZJ12:AAM12"/>
    <mergeCell ref="AAN12:ABQ12"/>
    <mergeCell ref="ABR12:ACQ12"/>
    <mergeCell ref="ACR12:ADN12"/>
    <mergeCell ref="ADO12:AEO12"/>
    <mergeCell ref="AEP12:AFS12"/>
    <mergeCell ref="AFT12:AGK14"/>
    <mergeCell ref="AGL12:AGL21"/>
    <mergeCell ref="AGM12:AGM21"/>
    <mergeCell ref="ZJ13:ZQ13"/>
    <mergeCell ref="ZR13:ZT18"/>
    <mergeCell ref="ZU13:ZZ13"/>
    <mergeCell ref="AAA13:AAM13"/>
    <mergeCell ref="AAN13:ABQ13"/>
    <mergeCell ref="ABR13:ACQ13"/>
    <mergeCell ref="ACR13:ADN13"/>
    <mergeCell ref="AAL15:AAM19"/>
    <mergeCell ref="AAT15:ABB15"/>
    <mergeCell ref="ABC15:ABN15"/>
    <mergeCell ref="AAD17:AAD21"/>
    <mergeCell ref="AAE17:AAE21"/>
    <mergeCell ref="AAF17:AAF21"/>
    <mergeCell ref="ADH20:ADH21"/>
    <mergeCell ref="ADI20:ADI21"/>
    <mergeCell ref="ADJ20:ADJ21"/>
    <mergeCell ref="ADK20:ADK21"/>
    <mergeCell ref="ADL20:ADL21"/>
    <mergeCell ref="ZR19:ZR21"/>
    <mergeCell ref="ZS19:ZS21"/>
    <mergeCell ref="ZT19:ZT21"/>
    <mergeCell ref="WP20:WP21"/>
    <mergeCell ref="WQ20:WQ21"/>
    <mergeCell ref="WR20:WR21"/>
    <mergeCell ref="WS20:WS21"/>
    <mergeCell ref="WT20:WT21"/>
    <mergeCell ref="WU20:WU21"/>
    <mergeCell ref="WW20:WW21"/>
    <mergeCell ref="WX20:WX21"/>
    <mergeCell ref="XL18:XL21"/>
    <mergeCell ref="XM18:XM21"/>
    <mergeCell ref="XN18:XV19"/>
    <mergeCell ref="XW18:XW21"/>
    <mergeCell ref="XX18:XX21"/>
    <mergeCell ref="XY18:XY21"/>
    <mergeCell ref="XZ18:XZ21"/>
    <mergeCell ref="YA18:YA21"/>
    <mergeCell ref="XN20:XN21"/>
    <mergeCell ref="XO20:XO21"/>
    <mergeCell ref="XP20:XP21"/>
    <mergeCell ref="XQ20:XQ21"/>
    <mergeCell ref="WY20:WY21"/>
    <mergeCell ref="WZ20:WZ21"/>
    <mergeCell ref="XA20:XA21"/>
    <mergeCell ref="XB20:XB21"/>
    <mergeCell ref="XC20:XC21"/>
    <mergeCell ref="XD20:XD21"/>
    <mergeCell ref="XE20:XE21"/>
    <mergeCell ref="XK15:XK21"/>
    <mergeCell ref="WP16:WQ19"/>
    <mergeCell ref="WR16:WU19"/>
    <mergeCell ref="WV16:WV21"/>
    <mergeCell ref="WW16:WZ19"/>
    <mergeCell ref="AAN20:AAN21"/>
    <mergeCell ref="AAO20:AAO21"/>
    <mergeCell ref="AAP20:AAP21"/>
    <mergeCell ref="AAT20:AAT21"/>
    <mergeCell ref="AAG17:AAG21"/>
    <mergeCell ref="AAH17:AAH21"/>
    <mergeCell ref="ADO13:AEO13"/>
    <mergeCell ref="AEP13:AFS13"/>
    <mergeCell ref="ZJ14:ZQ14"/>
    <mergeCell ref="ZU14:ZW14"/>
    <mergeCell ref="ZX14:ZZ14"/>
    <mergeCell ref="AAA14:AAM14"/>
    <mergeCell ref="XF20:XF21"/>
    <mergeCell ref="XG20:XG21"/>
    <mergeCell ref="YB18:YB21"/>
    <mergeCell ref="AAQ20:AAS20"/>
    <mergeCell ref="AAU20:AAU21"/>
    <mergeCell ref="ABI20:ABI21"/>
    <mergeCell ref="ABJ20:ABJ21"/>
    <mergeCell ref="ABT20:ABU20"/>
    <mergeCell ref="AAB17:AAB21"/>
    <mergeCell ref="AAC17:AAC21"/>
    <mergeCell ref="ZP15:ZQ19"/>
    <mergeCell ref="ZL20:ZL21"/>
    <mergeCell ref="AEO14:AEO20"/>
    <mergeCell ref="AEP14:AEU19"/>
    <mergeCell ref="AEV14:AFP14"/>
    <mergeCell ref="AAI17:AAI21"/>
    <mergeCell ref="ZN20:ZN21"/>
    <mergeCell ref="XR20:XR21"/>
    <mergeCell ref="XS20:XS21"/>
    <mergeCell ref="XT20:XT21"/>
    <mergeCell ref="YE11:ZI11"/>
    <mergeCell ref="ZJ11:AAM11"/>
    <mergeCell ref="AAN11:ABQ11"/>
    <mergeCell ref="ABR11:ACQ11"/>
    <mergeCell ref="ACR11:ADN11"/>
    <mergeCell ref="ADO11:AEO11"/>
    <mergeCell ref="YF14:YK14"/>
    <mergeCell ref="YL14:YQ14"/>
    <mergeCell ref="YR14:ZI14"/>
    <mergeCell ref="AAN14:AAS19"/>
    <mergeCell ref="AAT14:ABN14"/>
    <mergeCell ref="ABO14:ABP20"/>
    <mergeCell ref="ABQ14:ABQ20"/>
    <mergeCell ref="ABR14:ABU19"/>
    <mergeCell ref="ABV14:ACP14"/>
    <mergeCell ref="ACQ14:ACQ20"/>
    <mergeCell ref="ACR14:ACS19"/>
    <mergeCell ref="ACT14:ADN14"/>
    <mergeCell ref="ADO14:ADR19"/>
    <mergeCell ref="ADS14:AEM14"/>
    <mergeCell ref="AEN14:AEN20"/>
    <mergeCell ref="ABZ20:ABZ21"/>
    <mergeCell ref="ACA20:ACA21"/>
    <mergeCell ref="ACB20:ACB21"/>
    <mergeCell ref="ACC20:ACC21"/>
    <mergeCell ref="ABY16:ABZ19"/>
    <mergeCell ref="ZJ20:ZJ21"/>
    <mergeCell ref="AAJ20:AAJ21"/>
    <mergeCell ref="AAL20:AAL21"/>
    <mergeCell ref="ZU15:ZU21"/>
    <mergeCell ref="ZV15:ZV21"/>
    <mergeCell ref="ZW15:ZW21"/>
    <mergeCell ref="VG20:VG21"/>
    <mergeCell ref="WB20:WB21"/>
    <mergeCell ref="WC20:WC21"/>
    <mergeCell ref="WD20:WD21"/>
    <mergeCell ref="WG20:WG21"/>
    <mergeCell ref="WH20:WH21"/>
    <mergeCell ref="WI20:WI21"/>
    <mergeCell ref="WJ20:WL20"/>
    <mergeCell ref="WM20:WM21"/>
    <mergeCell ref="WN20:WN21"/>
    <mergeCell ref="VR20:VR21"/>
    <mergeCell ref="VT20:VT21"/>
    <mergeCell ref="VU20:VU21"/>
    <mergeCell ref="VV20:VV21"/>
    <mergeCell ref="VW20:VW21"/>
    <mergeCell ref="VX20:VX21"/>
    <mergeCell ref="VY20:VY21"/>
    <mergeCell ref="VZ20:VZ21"/>
    <mergeCell ref="WA20:WA21"/>
    <mergeCell ref="VS16:VS21"/>
    <mergeCell ref="VT16:VW19"/>
    <mergeCell ref="VX16:VY19"/>
    <mergeCell ref="VZ16:WD19"/>
    <mergeCell ref="WM16:WO19"/>
    <mergeCell ref="WO20:WO21"/>
    <mergeCell ref="XA16:XB19"/>
    <mergeCell ref="XC16:XG19"/>
    <mergeCell ref="TW20:TW21"/>
    <mergeCell ref="VH20:VI20"/>
    <mergeCell ref="VJ20:VJ21"/>
    <mergeCell ref="VK20:VK21"/>
    <mergeCell ref="VL20:VL21"/>
    <mergeCell ref="VM20:VM21"/>
    <mergeCell ref="VN20:VN21"/>
    <mergeCell ref="VO20:VO21"/>
    <mergeCell ref="VP20:VP21"/>
    <mergeCell ref="VQ20:VQ21"/>
    <mergeCell ref="UJ20:UJ21"/>
    <mergeCell ref="UK20:UK21"/>
    <mergeCell ref="UL20:UL21"/>
    <mergeCell ref="UM20:UM21"/>
    <mergeCell ref="TY20:TY21"/>
    <mergeCell ref="TZ20:TZ21"/>
    <mergeCell ref="UA20:UA21"/>
    <mergeCell ref="UN20:UN21"/>
    <mergeCell ref="UZ20:UZ21"/>
    <mergeCell ref="VA20:VA21"/>
    <mergeCell ref="UH14:UH20"/>
    <mergeCell ref="UI14:UJ19"/>
    <mergeCell ref="UK14:VE14"/>
    <mergeCell ref="UY20:UY21"/>
    <mergeCell ref="VB20:VB21"/>
    <mergeCell ref="VC20:VC21"/>
    <mergeCell ref="VD20:VD21"/>
    <mergeCell ref="VE20:VE21"/>
    <mergeCell ref="VF20:VF21"/>
    <mergeCell ref="WM14:XG14"/>
    <mergeCell ref="XU20:XU21"/>
    <mergeCell ref="XV20:XV21"/>
    <mergeCell ref="XL16:XV17"/>
    <mergeCell ref="XW16:XY17"/>
    <mergeCell ref="XZ16:YB17"/>
    <mergeCell ref="QI17:QI21"/>
    <mergeCell ref="QJ17:QJ21"/>
    <mergeCell ref="QK17:QK21"/>
    <mergeCell ref="QL17:QL21"/>
    <mergeCell ref="QM17:QM21"/>
    <mergeCell ref="QN17:QN21"/>
    <mergeCell ref="QO17:QO21"/>
    <mergeCell ref="QP17:QP21"/>
    <mergeCell ref="QQ17:QQ21"/>
    <mergeCell ref="QR17:QR21"/>
    <mergeCell ref="QS17:QS21"/>
    <mergeCell ref="QT17:QT21"/>
    <mergeCell ref="QU17:QU21"/>
    <mergeCell ref="QV17:QV21"/>
    <mergeCell ref="QW17:QW21"/>
    <mergeCell ref="QX17:QX21"/>
    <mergeCell ref="QY17:QY21"/>
    <mergeCell ref="QZ17:QZ21"/>
    <mergeCell ref="RR17:RR21"/>
    <mergeCell ref="VF14:VI19"/>
    <mergeCell ref="VJ14:WD14"/>
    <mergeCell ref="WE14:WE20"/>
    <mergeCell ref="WF14:WF20"/>
    <mergeCell ref="WG14:WL19"/>
    <mergeCell ref="XL15:YB15"/>
    <mergeCell ref="SK16:SM19"/>
    <mergeCell ref="SN16:SO19"/>
    <mergeCell ref="SY16:SZ19"/>
    <mergeCell ref="TA16:TE19"/>
    <mergeCell ref="TM16:TO19"/>
    <mergeCell ref="TR16:TU19"/>
    <mergeCell ref="TV16:TV21"/>
    <mergeCell ref="TW16:TZ19"/>
    <mergeCell ref="UA16:UB19"/>
    <mergeCell ref="UC16:UG19"/>
    <mergeCell ref="UK16:UM19"/>
    <mergeCell ref="UN16:UO19"/>
    <mergeCell ref="UP16:US19"/>
    <mergeCell ref="UT16:UT21"/>
    <mergeCell ref="UU16:UX19"/>
    <mergeCell ref="UY16:UZ19"/>
    <mergeCell ref="TE20:TE21"/>
    <mergeCell ref="TI20:TI21"/>
    <mergeCell ref="TJ20:TJ21"/>
    <mergeCell ref="TM20:TM21"/>
    <mergeCell ref="TN20:TN21"/>
    <mergeCell ref="TO20:TO21"/>
    <mergeCell ref="TX20:TX21"/>
    <mergeCell ref="UB20:UB21"/>
    <mergeCell ref="UC20:UC21"/>
    <mergeCell ref="VA16:VE19"/>
    <mergeCell ref="VJ16:VL19"/>
    <mergeCell ref="VM16:VN19"/>
    <mergeCell ref="VO16:VR19"/>
    <mergeCell ref="TM15:TU15"/>
    <mergeCell ref="TV15:UG15"/>
    <mergeCell ref="UK15:US15"/>
    <mergeCell ref="UT15:VE15"/>
    <mergeCell ref="VJ15:VR15"/>
    <mergeCell ref="VS15:WD15"/>
    <mergeCell ref="WM15:WU15"/>
    <mergeCell ref="WV15:XG15"/>
    <mergeCell ref="XH14:XI20"/>
    <mergeCell ref="XJ14:XJ20"/>
    <mergeCell ref="PW15:PW21"/>
    <mergeCell ref="PX15:PX21"/>
    <mergeCell ref="PY15:PY21"/>
    <mergeCell ref="PZ15:PZ21"/>
    <mergeCell ref="QA15:QA21"/>
    <mergeCell ref="QB15:QB21"/>
    <mergeCell ref="QC15:QC21"/>
    <mergeCell ref="QD15:QD21"/>
    <mergeCell ref="QE15:QE21"/>
    <mergeCell ref="QF15:QF21"/>
    <mergeCell ref="QG15:QG21"/>
    <mergeCell ref="QH15:QH21"/>
    <mergeCell ref="QI15:QQ16"/>
    <mergeCell ref="QR15:QZ16"/>
    <mergeCell ref="RA15:RB19"/>
    <mergeCell ref="RC15:RD19"/>
    <mergeCell ref="PW14:QB14"/>
    <mergeCell ref="QC14:QH14"/>
    <mergeCell ref="QI14:QZ14"/>
    <mergeCell ref="RA14:RH14"/>
    <mergeCell ref="RL14:RN14"/>
    <mergeCell ref="RI19:RI21"/>
    <mergeCell ref="RJ19:RJ21"/>
    <mergeCell ref="RK19:RK21"/>
    <mergeCell ref="RO14:RQ14"/>
    <mergeCell ref="RR14:SD14"/>
    <mergeCell ref="SE14:SJ19"/>
    <mergeCell ref="SK14:TE14"/>
    <mergeCell ref="RE15:RF19"/>
    <mergeCell ref="RR15:RZ16"/>
    <mergeCell ref="OT16:OX19"/>
    <mergeCell ref="PC16:PM17"/>
    <mergeCell ref="PN16:PP17"/>
    <mergeCell ref="PQ16:PS17"/>
    <mergeCell ref="OS20:OS21"/>
    <mergeCell ref="SK15:SS15"/>
    <mergeCell ref="ST15:TE15"/>
    <mergeCell ref="RU17:RU21"/>
    <mergeCell ref="RV17:RV21"/>
    <mergeCell ref="SC20:SC21"/>
    <mergeCell ref="RW17:RW21"/>
    <mergeCell ref="RX17:RX21"/>
    <mergeCell ref="RY17:RY21"/>
    <mergeCell ref="RZ17:RZ21"/>
    <mergeCell ref="SH20:SJ20"/>
    <mergeCell ref="SL20:SL21"/>
    <mergeCell ref="SG20:SG21"/>
    <mergeCell ref="SU20:SU21"/>
    <mergeCell ref="SV20:SV21"/>
    <mergeCell ref="OT20:OT21"/>
    <mergeCell ref="OU20:OU21"/>
    <mergeCell ref="OV20:OV21"/>
    <mergeCell ref="OW20:OW21"/>
    <mergeCell ref="OX20:OX21"/>
    <mergeCell ref="PE20:PE21"/>
    <mergeCell ref="PF20:PF21"/>
    <mergeCell ref="PG20:PG21"/>
    <mergeCell ref="RE20:RE21"/>
    <mergeCell ref="RG20:RG21"/>
    <mergeCell ref="PV12:PV21"/>
    <mergeCell ref="PW12:QZ12"/>
    <mergeCell ref="PW13:QZ13"/>
    <mergeCell ref="PC18:PC21"/>
    <mergeCell ref="PD18:PD21"/>
    <mergeCell ref="PE18:PM19"/>
    <mergeCell ref="PB15:PB21"/>
    <mergeCell ref="PC15:PS15"/>
    <mergeCell ref="PN18:PN21"/>
    <mergeCell ref="PO18:PO21"/>
    <mergeCell ref="PP18:PP21"/>
    <mergeCell ref="PQ18:PQ21"/>
    <mergeCell ref="PR18:PR21"/>
    <mergeCell ref="PS18:PS21"/>
    <mergeCell ref="PH20:PH21"/>
    <mergeCell ref="PI20:PI21"/>
    <mergeCell ref="PJ20:PJ21"/>
    <mergeCell ref="PK20:PK21"/>
    <mergeCell ref="PL20:PL21"/>
    <mergeCell ref="PM20:PM21"/>
    <mergeCell ref="OY14:OZ20"/>
    <mergeCell ref="PA14:PA20"/>
    <mergeCell ref="RA20:RA21"/>
    <mergeCell ref="NF20:NF21"/>
    <mergeCell ref="NG20:NG21"/>
    <mergeCell ref="NH20:NH21"/>
    <mergeCell ref="NI20:NI21"/>
    <mergeCell ref="NK20:NK21"/>
    <mergeCell ref="NL20:NL21"/>
    <mergeCell ref="NM20:NM21"/>
    <mergeCell ref="NN20:NN21"/>
    <mergeCell ref="NO20:NO21"/>
    <mergeCell ref="MF20:MF21"/>
    <mergeCell ref="MG20:MG21"/>
    <mergeCell ref="MH20:MH21"/>
    <mergeCell ref="MI20:MI21"/>
    <mergeCell ref="MJ20:MJ21"/>
    <mergeCell ref="ML20:ML21"/>
    <mergeCell ref="MM20:MM21"/>
    <mergeCell ref="MN20:MN21"/>
    <mergeCell ref="MO20:MO21"/>
    <mergeCell ref="MW20:MW21"/>
    <mergeCell ref="MX20:MX21"/>
    <mergeCell ref="MY20:MZ20"/>
    <mergeCell ref="NA20:NA21"/>
    <mergeCell ref="NB20:NB21"/>
    <mergeCell ref="NC20:NC21"/>
    <mergeCell ref="ND20:ND21"/>
    <mergeCell ref="NE20:NE21"/>
    <mergeCell ref="MK16:MK21"/>
    <mergeCell ref="NJ16:NJ21"/>
    <mergeCell ref="NO16:NP19"/>
    <mergeCell ref="LG20:LG21"/>
    <mergeCell ref="LH20:LH21"/>
    <mergeCell ref="LI20:LI21"/>
    <mergeCell ref="LJ20:LJ21"/>
    <mergeCell ref="LK20:LK21"/>
    <mergeCell ref="KP20:KP21"/>
    <mergeCell ref="KQ20:KQ21"/>
    <mergeCell ref="KR20:KR21"/>
    <mergeCell ref="KS20:KS21"/>
    <mergeCell ref="KT20:KT21"/>
    <mergeCell ref="KU20:KU21"/>
    <mergeCell ref="KV20:KV21"/>
    <mergeCell ref="KZ20:KZ21"/>
    <mergeCell ref="LA20:LA21"/>
    <mergeCell ref="JI15:JQ16"/>
    <mergeCell ref="JR15:JS19"/>
    <mergeCell ref="JT15:JU19"/>
    <mergeCell ref="JK17:JK21"/>
    <mergeCell ref="JL17:JL21"/>
    <mergeCell ref="JM17:JM21"/>
    <mergeCell ref="JN17:JN21"/>
    <mergeCell ref="JO17:JO21"/>
    <mergeCell ref="JP17:JP21"/>
    <mergeCell ref="JQ17:JQ21"/>
    <mergeCell ref="LD16:LF19"/>
    <mergeCell ref="LG16:LH19"/>
    <mergeCell ref="LI16:LL19"/>
    <mergeCell ref="LD20:LD21"/>
    <mergeCell ref="LE20:LE21"/>
    <mergeCell ref="LF20:LF21"/>
    <mergeCell ref="KC20:KC21"/>
    <mergeCell ref="KD20:KD21"/>
    <mergeCell ref="JE15:JE21"/>
    <mergeCell ref="JF15:JF21"/>
    <mergeCell ref="JV20:JV21"/>
    <mergeCell ref="JW20:JW21"/>
    <mergeCell ref="KB16:KD19"/>
    <mergeCell ref="KE16:KF19"/>
    <mergeCell ref="LB20:LC20"/>
    <mergeCell ref="KL16:KO19"/>
    <mergeCell ref="KP16:KQ19"/>
    <mergeCell ref="KR16:KV19"/>
    <mergeCell ref="MP16:MQ19"/>
    <mergeCell ref="KG16:KJ19"/>
    <mergeCell ref="KK16:KK21"/>
    <mergeCell ref="HZ17:HZ21"/>
    <mergeCell ref="IA17:IA21"/>
    <mergeCell ref="IB17:IB21"/>
    <mergeCell ref="IC17:IC21"/>
    <mergeCell ref="ID17:ID21"/>
    <mergeCell ref="IE17:IE21"/>
    <mergeCell ref="IF17:IF21"/>
    <mergeCell ref="IG17:IG21"/>
    <mergeCell ref="IH17:IH21"/>
    <mergeCell ref="II17:II21"/>
    <mergeCell ref="IJ17:IJ21"/>
    <mergeCell ref="IK17:IK21"/>
    <mergeCell ref="IL17:IL21"/>
    <mergeCell ref="IM17:IM21"/>
    <mergeCell ref="IN17:IN21"/>
    <mergeCell ref="IO17:IO21"/>
    <mergeCell ref="IP17:IP21"/>
    <mergeCell ref="IZ19:IZ21"/>
    <mergeCell ref="JA19:JA21"/>
    <mergeCell ref="JB19:JB21"/>
    <mergeCell ref="IR20:IR21"/>
    <mergeCell ref="IT20:IT21"/>
    <mergeCell ref="IV20:IV21"/>
    <mergeCell ref="IX20:IX21"/>
    <mergeCell ref="JR20:JR21"/>
    <mergeCell ref="JT20:JT21"/>
    <mergeCell ref="JG15:JG21"/>
    <mergeCell ref="LQ20:LQ21"/>
    <mergeCell ref="JH15:JH21"/>
    <mergeCell ref="LS20:LS21"/>
    <mergeCell ref="LT20:LT21"/>
    <mergeCell ref="LU20:LU21"/>
    <mergeCell ref="IQ17:IQ21"/>
    <mergeCell ref="JI17:JI21"/>
    <mergeCell ref="JJ17:JJ21"/>
    <mergeCell ref="NK16:NN19"/>
    <mergeCell ref="KF20:KF21"/>
    <mergeCell ref="ML16:MO19"/>
    <mergeCell ref="KG20:KG21"/>
    <mergeCell ref="KH20:KH21"/>
    <mergeCell ref="KI20:KI21"/>
    <mergeCell ref="KJ20:KJ21"/>
    <mergeCell ref="KL20:KL21"/>
    <mergeCell ref="KM20:KM21"/>
    <mergeCell ref="KN20:KN21"/>
    <mergeCell ref="KO20:KO21"/>
    <mergeCell ref="LV20:LV21"/>
    <mergeCell ref="LW20:LW21"/>
    <mergeCell ref="LX20:LX21"/>
    <mergeCell ref="LZ20:LZ21"/>
    <mergeCell ref="MG16:MJ19"/>
    <mergeCell ref="NQ16:NU19"/>
    <mergeCell ref="OD16:OF19"/>
    <mergeCell ref="OG16:OH19"/>
    <mergeCell ref="OI16:OL19"/>
    <mergeCell ref="OM16:OM21"/>
    <mergeCell ref="ON16:OQ19"/>
    <mergeCell ref="OR16:OS19"/>
    <mergeCell ref="NP20:NP21"/>
    <mergeCell ref="NQ20:NQ21"/>
    <mergeCell ref="NR20:NR21"/>
    <mergeCell ref="NS20:NS21"/>
    <mergeCell ref="NT20:NT21"/>
    <mergeCell ref="NU20:NU21"/>
    <mergeCell ref="NX20:NX21"/>
    <mergeCell ref="NY20:NY21"/>
    <mergeCell ref="NZ20:NZ21"/>
    <mergeCell ref="OA20:OC20"/>
    <mergeCell ref="OD20:OD21"/>
    <mergeCell ref="OE20:OE21"/>
    <mergeCell ref="OF20:OF21"/>
    <mergeCell ref="OG20:OG21"/>
    <mergeCell ref="OH20:OH21"/>
    <mergeCell ref="OI20:OI21"/>
    <mergeCell ref="OJ20:OJ21"/>
    <mergeCell ref="OK20:OK21"/>
    <mergeCell ref="OL20:OL21"/>
    <mergeCell ref="ON20:ON21"/>
    <mergeCell ref="OO20:OO21"/>
    <mergeCell ref="OP20:OP21"/>
    <mergeCell ref="OQ20:OQ21"/>
    <mergeCell ref="OR20:OR21"/>
    <mergeCell ref="MB16:MD19"/>
    <mergeCell ref="ME16:MF19"/>
    <mergeCell ref="MA20:MA21"/>
    <mergeCell ref="MB20:MB21"/>
    <mergeCell ref="MC20:MC21"/>
    <mergeCell ref="MD20:MD21"/>
    <mergeCell ref="ME20:ME21"/>
    <mergeCell ref="LL20:LL21"/>
    <mergeCell ref="LN20:LN21"/>
    <mergeCell ref="LO20:LO21"/>
    <mergeCell ref="LP20:LP21"/>
    <mergeCell ref="LR20:LR21"/>
    <mergeCell ref="MP20:MP21"/>
    <mergeCell ref="MQ20:MQ21"/>
    <mergeCell ref="MR20:MR21"/>
    <mergeCell ref="MS20:MS21"/>
    <mergeCell ref="MT20:MT21"/>
    <mergeCell ref="HN15:HN21"/>
    <mergeCell ref="HO15:HO21"/>
    <mergeCell ref="HP15:HP21"/>
    <mergeCell ref="HQ15:HQ21"/>
    <mergeCell ref="HR15:HR21"/>
    <mergeCell ref="HS15:HS21"/>
    <mergeCell ref="HT15:HT21"/>
    <mergeCell ref="HU15:HU21"/>
    <mergeCell ref="HV15:HV21"/>
    <mergeCell ref="HW15:HW21"/>
    <mergeCell ref="HX15:HX21"/>
    <mergeCell ref="HY15:HY21"/>
    <mergeCell ref="HZ15:IH16"/>
    <mergeCell ref="II15:IQ16"/>
    <mergeCell ref="IR15:IS19"/>
    <mergeCell ref="IT15:IU19"/>
    <mergeCell ref="IV15:IW19"/>
    <mergeCell ref="IX15:IY19"/>
    <mergeCell ref="JC15:JC21"/>
    <mergeCell ref="JD15:JD21"/>
    <mergeCell ref="KB15:KJ15"/>
    <mergeCell ref="KK15:KV15"/>
    <mergeCell ref="LD15:LL15"/>
    <mergeCell ref="LM15:LX15"/>
    <mergeCell ref="NA15:NI15"/>
    <mergeCell ref="NJ15:NU15"/>
    <mergeCell ref="OD15:OL15"/>
    <mergeCell ref="OM15:OX15"/>
    <mergeCell ref="MU20:MU21"/>
    <mergeCell ref="MV20:MV21"/>
    <mergeCell ref="JI14:JU14"/>
    <mergeCell ref="JV14:KA19"/>
    <mergeCell ref="KB14:KV14"/>
    <mergeCell ref="KW14:KX20"/>
    <mergeCell ref="KY14:KY20"/>
    <mergeCell ref="KZ14:LC19"/>
    <mergeCell ref="LD14:LX14"/>
    <mergeCell ref="LY14:LY20"/>
    <mergeCell ref="LZ14:MA19"/>
    <mergeCell ref="MB14:MV14"/>
    <mergeCell ref="MW14:MZ19"/>
    <mergeCell ref="NA14:NU14"/>
    <mergeCell ref="NV14:NV20"/>
    <mergeCell ref="NW14:NW20"/>
    <mergeCell ref="NX14:OC19"/>
    <mergeCell ref="OD14:OX14"/>
    <mergeCell ref="JX20:JX21"/>
    <mergeCell ref="JY20:KA20"/>
    <mergeCell ref="KB20:KB21"/>
    <mergeCell ref="KE20:KE21"/>
    <mergeCell ref="MR16:MV19"/>
    <mergeCell ref="NA16:NC19"/>
    <mergeCell ref="ND16:NE19"/>
    <mergeCell ref="NF16:NI19"/>
    <mergeCell ref="MB15:MJ15"/>
    <mergeCell ref="MK15:MV15"/>
    <mergeCell ref="LM16:LM21"/>
    <mergeCell ref="LN16:LQ19"/>
    <mergeCell ref="LR16:LS19"/>
    <mergeCell ref="LT16:LX19"/>
    <mergeCell ref="KZ11:LY11"/>
    <mergeCell ref="LZ11:MV11"/>
    <mergeCell ref="MW11:NW11"/>
    <mergeCell ref="NX11:PA11"/>
    <mergeCell ref="PB11:PU11"/>
    <mergeCell ref="HM12:HM21"/>
    <mergeCell ref="HN12:IQ12"/>
    <mergeCell ref="IR12:JU12"/>
    <mergeCell ref="JV12:KY12"/>
    <mergeCell ref="KZ12:LY12"/>
    <mergeCell ref="LZ12:MV12"/>
    <mergeCell ref="MW12:NW12"/>
    <mergeCell ref="NX12:PA12"/>
    <mergeCell ref="PB12:PS14"/>
    <mergeCell ref="PT12:PT21"/>
    <mergeCell ref="PU12:PU21"/>
    <mergeCell ref="HN13:IQ13"/>
    <mergeCell ref="IR13:IY13"/>
    <mergeCell ref="IZ13:JB18"/>
    <mergeCell ref="JC13:JH13"/>
    <mergeCell ref="JI13:JU13"/>
    <mergeCell ref="JV13:KY13"/>
    <mergeCell ref="KZ13:LY13"/>
    <mergeCell ref="LZ13:MV13"/>
    <mergeCell ref="MW13:NW13"/>
    <mergeCell ref="NX13:PA13"/>
    <mergeCell ref="HN14:HS14"/>
    <mergeCell ref="HT14:HY14"/>
    <mergeCell ref="HZ14:IQ14"/>
    <mergeCell ref="IR14:IY14"/>
    <mergeCell ref="JC14:JE14"/>
    <mergeCell ref="JF14:JH14"/>
    <mergeCell ref="HM11:IQ11"/>
    <mergeCell ref="IR11:JU11"/>
    <mergeCell ref="JV11:KY11"/>
    <mergeCell ref="HL12:HL21"/>
    <mergeCell ref="D11:AH11"/>
    <mergeCell ref="AI11:BL11"/>
    <mergeCell ref="AI13:AP13"/>
    <mergeCell ref="Q14:AH14"/>
    <mergeCell ref="E13:AH13"/>
    <mergeCell ref="E12:AH12"/>
    <mergeCell ref="AI12:BL12"/>
    <mergeCell ref="BM11:CP11"/>
    <mergeCell ref="GS11:HL11"/>
    <mergeCell ref="GS15:GS21"/>
    <mergeCell ref="GT18:GT21"/>
    <mergeCell ref="GU18:GU21"/>
    <mergeCell ref="GV20:GV21"/>
    <mergeCell ref="GW20:GW21"/>
    <mergeCell ref="GX20:GX21"/>
    <mergeCell ref="GY20:GY21"/>
    <mergeCell ref="GZ20:GZ21"/>
    <mergeCell ref="HA20:HA21"/>
    <mergeCell ref="HB20:HB21"/>
    <mergeCell ref="HC20:HC21"/>
    <mergeCell ref="HD20:HD21"/>
    <mergeCell ref="HE18:HE21"/>
    <mergeCell ref="HF18:HF21"/>
    <mergeCell ref="HG18:HG21"/>
    <mergeCell ref="HH18:HH21"/>
    <mergeCell ref="HI18:HI21"/>
    <mergeCell ref="HJ18:HJ21"/>
    <mergeCell ref="HK12:HK21"/>
    <mergeCell ref="BE17:BE21"/>
    <mergeCell ref="BF17:BF21"/>
    <mergeCell ref="BG17:BG21"/>
    <mergeCell ref="BH17:BH21"/>
    <mergeCell ref="BI20:BI21"/>
    <mergeCell ref="BK20:BK21"/>
    <mergeCell ref="GS12:HJ14"/>
    <mergeCell ref="GT15:HJ15"/>
    <mergeCell ref="GT16:HD17"/>
    <mergeCell ref="HE16:HG17"/>
    <mergeCell ref="HH16:HJ17"/>
    <mergeCell ref="GV18:HD19"/>
    <mergeCell ref="BI15:BJ19"/>
    <mergeCell ref="BK15:BL19"/>
    <mergeCell ref="FI20:FI21"/>
    <mergeCell ref="FJ20:FJ21"/>
    <mergeCell ref="FK20:FK21"/>
    <mergeCell ref="FL20:FL21"/>
    <mergeCell ref="FH16:FL19"/>
    <mergeCell ref="EZ20:EZ21"/>
    <mergeCell ref="EN14:EQ19"/>
    <mergeCell ref="AG17:AG21"/>
    <mergeCell ref="AH17:AH21"/>
    <mergeCell ref="AI20:AI21"/>
    <mergeCell ref="AK20:AK21"/>
    <mergeCell ref="AM20:AM21"/>
    <mergeCell ref="AO20:AO21"/>
    <mergeCell ref="AQ19:AQ21"/>
    <mergeCell ref="AR19:AR21"/>
    <mergeCell ref="AS19:AS21"/>
    <mergeCell ref="AW15:AW21"/>
    <mergeCell ref="AX15:AX21"/>
    <mergeCell ref="AY15:AY21"/>
    <mergeCell ref="AZ17:AZ21"/>
    <mergeCell ref="BA17:BA21"/>
    <mergeCell ref="BB17:BB21"/>
    <mergeCell ref="BC17:BC21"/>
    <mergeCell ref="BD17:BD21"/>
    <mergeCell ref="AZ15:BH16"/>
    <mergeCell ref="E15:E21"/>
    <mergeCell ref="F15:F21"/>
    <mergeCell ref="G15:G21"/>
    <mergeCell ref="H15:H21"/>
    <mergeCell ref="I15:I21"/>
    <mergeCell ref="J15:J21"/>
    <mergeCell ref="K15:K21"/>
    <mergeCell ref="L15:L21"/>
    <mergeCell ref="M15:M21"/>
    <mergeCell ref="N15:N21"/>
    <mergeCell ref="O15:O21"/>
    <mergeCell ref="P15:P21"/>
    <mergeCell ref="Q17:Q21"/>
    <mergeCell ref="R17:R21"/>
    <mergeCell ref="AT15:AT21"/>
    <mergeCell ref="AU15:AU21"/>
    <mergeCell ref="AV15:AV21"/>
    <mergeCell ref="AK15:AL19"/>
    <mergeCell ref="AM15:AN19"/>
    <mergeCell ref="AO15:AP19"/>
    <mergeCell ref="Q15:Y16"/>
    <mergeCell ref="Z15:AH16"/>
    <mergeCell ref="AI15:AJ19"/>
    <mergeCell ref="S17:S21"/>
    <mergeCell ref="T17:T21"/>
    <mergeCell ref="U17:U21"/>
    <mergeCell ref="V17:V21"/>
    <mergeCell ref="W17:W21"/>
    <mergeCell ref="X17:X21"/>
    <mergeCell ref="Y17:Y21"/>
    <mergeCell ref="Z17:Z21"/>
    <mergeCell ref="AA17:AA21"/>
    <mergeCell ref="AB17:AB21"/>
    <mergeCell ref="AC17:AC21"/>
    <mergeCell ref="AD17:AD21"/>
    <mergeCell ref="AE17:AE21"/>
    <mergeCell ref="AF17:AF21"/>
    <mergeCell ref="AQ13:AS18"/>
    <mergeCell ref="AT13:AY13"/>
    <mergeCell ref="AZ13:BL13"/>
    <mergeCell ref="E14:J14"/>
    <mergeCell ref="K14:P14"/>
    <mergeCell ref="AI14:AP14"/>
    <mergeCell ref="AT14:AV14"/>
    <mergeCell ref="AW14:AY14"/>
    <mergeCell ref="AZ14:BL14"/>
    <mergeCell ref="ACR20:ACR21"/>
    <mergeCell ref="ACS20:ACS21"/>
    <mergeCell ref="ACT20:ACT21"/>
    <mergeCell ref="ACI20:ACI21"/>
    <mergeCell ref="ACJ20:ACJ21"/>
    <mergeCell ref="ACN20:ACN21"/>
    <mergeCell ref="ACO20:ACO21"/>
    <mergeCell ref="ACM20:ACM21"/>
    <mergeCell ref="ABR20:ABR21"/>
    <mergeCell ref="ABS20:ABS21"/>
    <mergeCell ref="ABK20:ABK21"/>
    <mergeCell ref="ABL20:ABL21"/>
    <mergeCell ref="ABM20:ABM21"/>
    <mergeCell ref="ABN20:ABN21"/>
    <mergeCell ref="ABE20:ABE21"/>
    <mergeCell ref="ABF20:ABF21"/>
    <mergeCell ref="ABG20:ABG21"/>
    <mergeCell ref="ABH20:ABH21"/>
    <mergeCell ref="ABA20:ABA21"/>
    <mergeCell ref="ABB20:ABB21"/>
    <mergeCell ref="ABD20:ABD21"/>
    <mergeCell ref="ZY15:ZY21"/>
    <mergeCell ref="ZZ15:ZZ21"/>
    <mergeCell ref="AAA15:AAI16"/>
    <mergeCell ref="AAJ15:AAK19"/>
    <mergeCell ref="ZX15:ZX21"/>
    <mergeCell ref="RA11:SD11"/>
    <mergeCell ref="SE11:TH11"/>
    <mergeCell ref="TI11:UH11"/>
    <mergeCell ref="UI11:VE11"/>
    <mergeCell ref="VF11:WF11"/>
    <mergeCell ref="WG11:XJ11"/>
    <mergeCell ref="XK11:YD11"/>
    <mergeCell ref="RA12:SD12"/>
    <mergeCell ref="UU20:UU21"/>
    <mergeCell ref="UV20:UV21"/>
    <mergeCell ref="UW20:UW21"/>
    <mergeCell ref="UX20:UX21"/>
    <mergeCell ref="UO20:UO21"/>
    <mergeCell ref="UP20:UP21"/>
    <mergeCell ref="UQ20:UQ21"/>
    <mergeCell ref="UR20:UR21"/>
    <mergeCell ref="US20:US21"/>
    <mergeCell ref="TB20:TB21"/>
    <mergeCell ref="TC20:TC21"/>
    <mergeCell ref="TD20:TD21"/>
    <mergeCell ref="UI20:UI21"/>
    <mergeCell ref="SE12:TH12"/>
    <mergeCell ref="TI12:UH12"/>
    <mergeCell ref="UI12:VE12"/>
    <mergeCell ref="YE12:YE21"/>
    <mergeCell ref="YF12:ZI12"/>
    <mergeCell ref="YF13:ZI13"/>
    <mergeCell ref="VF12:WF12"/>
    <mergeCell ref="WG12:XJ12"/>
    <mergeCell ref="XK12:YB14"/>
    <mergeCell ref="YC12:YC21"/>
    <mergeCell ref="YD12:YD21"/>
    <mergeCell ref="RA13:RH13"/>
    <mergeCell ref="RI13:RK18"/>
    <mergeCell ref="RL13:RQ13"/>
    <mergeCell ref="RR13:SD13"/>
    <mergeCell ref="SE13:TH13"/>
    <mergeCell ref="TI13:UH13"/>
    <mergeCell ref="UI13:VE13"/>
    <mergeCell ref="VF13:WF13"/>
    <mergeCell ref="WG13:XJ13"/>
    <mergeCell ref="TF14:TG20"/>
    <mergeCell ref="UG20:UG21"/>
    <mergeCell ref="TP16:TQ19"/>
    <mergeCell ref="SK20:SK21"/>
    <mergeCell ref="SM20:SM21"/>
    <mergeCell ref="SN20:SN21"/>
    <mergeCell ref="SE20:SE21"/>
    <mergeCell ref="SF20:SF21"/>
    <mergeCell ref="SO20:SO21"/>
    <mergeCell ref="SP20:SP21"/>
    <mergeCell ref="SQ20:SQ21"/>
    <mergeCell ref="SR20:SR21"/>
    <mergeCell ref="SS20:SS21"/>
    <mergeCell ref="SY20:SY21"/>
    <mergeCell ref="SA20:SA21"/>
    <mergeCell ref="RC20:RC21"/>
    <mergeCell ref="TK20:TL20"/>
    <mergeCell ref="UD20:UD21"/>
    <mergeCell ref="SW20:SW21"/>
    <mergeCell ref="SX20:SX21"/>
    <mergeCell ref="TH14:TH20"/>
    <mergeCell ref="TI14:TL19"/>
    <mergeCell ref="TM14:UG14"/>
    <mergeCell ref="SZ20:SZ21"/>
    <mergeCell ref="TA20:TA21"/>
    <mergeCell ref="RS17:RS21"/>
    <mergeCell ref="RT17:RT21"/>
    <mergeCell ref="TU20:TU21"/>
    <mergeCell ref="TP20:TP21"/>
    <mergeCell ref="TQ20:TQ21"/>
    <mergeCell ref="TR20:TR21"/>
    <mergeCell ref="TS20:TS21"/>
    <mergeCell ref="TT20:TT21"/>
    <mergeCell ref="UE20:UE21"/>
    <mergeCell ref="UF20:UF21"/>
    <mergeCell ref="RG15:RH19"/>
    <mergeCell ref="RL15:RL21"/>
    <mergeCell ref="RM15:RM21"/>
    <mergeCell ref="RN15:RN21"/>
    <mergeCell ref="RO15:RO21"/>
    <mergeCell ref="RP15:RP21"/>
    <mergeCell ref="RQ15:RQ21"/>
    <mergeCell ref="SA15:SB19"/>
    <mergeCell ref="SC15:SD19"/>
    <mergeCell ref="SP16:SS19"/>
    <mergeCell ref="ST16:ST21"/>
    <mergeCell ref="SU16:SX19"/>
    <mergeCell ref="PV11:QZ11"/>
    <mergeCell ref="C11:C21"/>
    <mergeCell ref="B11:B21"/>
    <mergeCell ref="A11:A21"/>
    <mergeCell ref="CQ11:DP11"/>
    <mergeCell ref="DQ11:EM11"/>
    <mergeCell ref="BM12:CP12"/>
    <mergeCell ref="BM13:CP13"/>
    <mergeCell ref="CQ13:DP13"/>
    <mergeCell ref="CQ12:DP12"/>
    <mergeCell ref="DQ20:DQ21"/>
    <mergeCell ref="DR20:DR21"/>
    <mergeCell ref="DS20:DS21"/>
    <mergeCell ref="DT20:DT21"/>
    <mergeCell ref="DU20:DU21"/>
    <mergeCell ref="DV20:DV21"/>
    <mergeCell ref="DW20:DW21"/>
    <mergeCell ref="DX20:DX21"/>
    <mergeCell ref="DY20:DY21"/>
    <mergeCell ref="DZ20:DZ21"/>
    <mergeCell ref="EA20:EA21"/>
    <mergeCell ref="EC16:EF19"/>
    <mergeCell ref="EG16:EH19"/>
    <mergeCell ref="EI16:EM19"/>
    <mergeCell ref="EN13:FN13"/>
    <mergeCell ref="EN12:FN12"/>
    <mergeCell ref="FO12:GR12"/>
    <mergeCell ref="FO13:GR13"/>
    <mergeCell ref="EN11:FN11"/>
    <mergeCell ref="GR14:GR20"/>
    <mergeCell ref="FO11:GR11"/>
    <mergeCell ref="DP14:DP20"/>
    <mergeCell ref="ER14:FL14"/>
    <mergeCell ref="FM14:FM20"/>
    <mergeCell ref="GN20:GN21"/>
    <mergeCell ref="GO20:GO21"/>
    <mergeCell ref="GI20:GI21"/>
    <mergeCell ref="GJ20:GJ21"/>
    <mergeCell ref="GK20:GK21"/>
    <mergeCell ref="GL20:GL21"/>
    <mergeCell ref="GM20:GM21"/>
    <mergeCell ref="GC20:GC21"/>
    <mergeCell ref="GE20:GE21"/>
    <mergeCell ref="GF20:GF21"/>
    <mergeCell ref="GG20:GG21"/>
    <mergeCell ref="GH20:GH21"/>
    <mergeCell ref="FO20:FO21"/>
    <mergeCell ref="FP20:FP21"/>
    <mergeCell ref="FR20:FT20"/>
    <mergeCell ref="FV20:FV21"/>
    <mergeCell ref="FU14:GO14"/>
    <mergeCell ref="GP14:GQ20"/>
    <mergeCell ref="FU15:GC15"/>
    <mergeCell ref="GD15:GO15"/>
    <mergeCell ref="FU16:FW19"/>
    <mergeCell ref="FX16:FY19"/>
    <mergeCell ref="FZ16:GC19"/>
    <mergeCell ref="GD16:GD21"/>
    <mergeCell ref="GE16:GH19"/>
    <mergeCell ref="GI16:GJ19"/>
    <mergeCell ref="GK16:GO19"/>
    <mergeCell ref="FU20:FU21"/>
    <mergeCell ref="FW20:FW21"/>
    <mergeCell ref="FX20:FX21"/>
    <mergeCell ref="FY20:FY21"/>
    <mergeCell ref="FZ20:FZ21"/>
    <mergeCell ref="GA20:GA21"/>
    <mergeCell ref="GB20:GB21"/>
    <mergeCell ref="DQ12:EM12"/>
    <mergeCell ref="DQ13:EM13"/>
    <mergeCell ref="DQ14:DR19"/>
    <mergeCell ref="DS14:EM14"/>
    <mergeCell ref="DS15:EA15"/>
    <mergeCell ref="EB15:EM15"/>
    <mergeCell ref="DS16:DU19"/>
    <mergeCell ref="DV16:DW19"/>
    <mergeCell ref="DX16:EA19"/>
    <mergeCell ref="EB16:EB21"/>
    <mergeCell ref="EC20:EC21"/>
    <mergeCell ref="ED20:ED21"/>
    <mergeCell ref="EE20:EE21"/>
    <mergeCell ref="EF20:EF21"/>
    <mergeCell ref="EG20:EG21"/>
    <mergeCell ref="EH20:EH21"/>
    <mergeCell ref="FQ20:FQ21"/>
    <mergeCell ref="EP20:EQ20"/>
    <mergeCell ref="FB20:FB21"/>
    <mergeCell ref="FC20:FC21"/>
    <mergeCell ref="FO14:FT19"/>
    <mergeCell ref="ER15:EZ15"/>
    <mergeCell ref="FA15:FL15"/>
    <mergeCell ref="ER16:ET19"/>
    <mergeCell ref="EU16:EV19"/>
    <mergeCell ref="EW16:EZ19"/>
    <mergeCell ref="FN14:FN20"/>
    <mergeCell ref="FD20:FD21"/>
    <mergeCell ref="FE20:FE21"/>
    <mergeCell ref="FF20:FF21"/>
    <mergeCell ref="FG20:FG21"/>
    <mergeCell ref="FH20:FH21"/>
    <mergeCell ref="DO20:DO21"/>
    <mergeCell ref="DI20:DI21"/>
    <mergeCell ref="DJ20:DJ21"/>
    <mergeCell ref="DK20:DK21"/>
    <mergeCell ref="DL20:DL21"/>
    <mergeCell ref="DM20:DM21"/>
    <mergeCell ref="DC20:DC21"/>
    <mergeCell ref="DE20:DE21"/>
    <mergeCell ref="FA16:FA21"/>
    <mergeCell ref="FB16:FE19"/>
    <mergeCell ref="FF16:FG19"/>
    <mergeCell ref="EU20:EU21"/>
    <mergeCell ref="EV20:EV21"/>
    <mergeCell ref="EW20:EW21"/>
    <mergeCell ref="EX20:EX21"/>
    <mergeCell ref="EY20:EY21"/>
    <mergeCell ref="ER20:ER21"/>
    <mergeCell ref="ES20:ES21"/>
    <mergeCell ref="ET20:ET21"/>
    <mergeCell ref="DF20:DF21"/>
    <mergeCell ref="DG20:DG21"/>
    <mergeCell ref="DH20:DH21"/>
    <mergeCell ref="EL20:EL21"/>
    <mergeCell ref="EM20:EM21"/>
    <mergeCell ref="EN20:EN21"/>
    <mergeCell ref="EO20:EO21"/>
    <mergeCell ref="BV16:BW19"/>
    <mergeCell ref="BS16:BU19"/>
    <mergeCell ref="BX16:CA19"/>
    <mergeCell ref="CI20:CI21"/>
    <mergeCell ref="CJ20:CJ21"/>
    <mergeCell ref="CK20:CK21"/>
    <mergeCell ref="CL20:CL21"/>
    <mergeCell ref="BS15:CA15"/>
    <mergeCell ref="CG16:CH19"/>
    <mergeCell ref="CB15:CM15"/>
    <mergeCell ref="CC16:CF19"/>
    <mergeCell ref="CI16:CM19"/>
    <mergeCell ref="BS20:BS21"/>
    <mergeCell ref="EI20:EI21"/>
    <mergeCell ref="EJ20:EJ21"/>
    <mergeCell ref="EK20:EK21"/>
    <mergeCell ref="CX16:CY19"/>
    <mergeCell ref="CZ16:DC19"/>
    <mergeCell ref="DD16:DD21"/>
    <mergeCell ref="DE16:DH19"/>
    <mergeCell ref="DI16:DJ19"/>
    <mergeCell ref="DK16:DO19"/>
    <mergeCell ref="CQ20:CQ21"/>
    <mergeCell ref="CR20:CR21"/>
    <mergeCell ref="CS20:CT20"/>
    <mergeCell ref="CU20:CU21"/>
    <mergeCell ref="CV20:CV21"/>
    <mergeCell ref="CW20:CW21"/>
    <mergeCell ref="CX20:CX21"/>
    <mergeCell ref="CY20:CY21"/>
    <mergeCell ref="CZ20:CZ21"/>
    <mergeCell ref="DN20:DN21"/>
    <mergeCell ref="CP14:CP20"/>
    <mergeCell ref="CM20:CM21"/>
    <mergeCell ref="CD20:CD21"/>
    <mergeCell ref="CE20:CE21"/>
    <mergeCell ref="CF20:CF21"/>
    <mergeCell ref="CG20:CG21"/>
    <mergeCell ref="CH20:CH21"/>
    <mergeCell ref="CN14:CO20"/>
    <mergeCell ref="DA20:DA21"/>
    <mergeCell ref="DB20:DB21"/>
    <mergeCell ref="CQ14:CT19"/>
    <mergeCell ref="CU14:DO14"/>
    <mergeCell ref="CU15:DC15"/>
    <mergeCell ref="DD15:DO15"/>
    <mergeCell ref="CU16:CW19"/>
    <mergeCell ref="D12:D21"/>
    <mergeCell ref="BO20:BO21"/>
    <mergeCell ref="BN20:BN21"/>
    <mergeCell ref="BM20:BM21"/>
    <mergeCell ref="BM14:BR19"/>
    <mergeCell ref="BP20:BR20"/>
    <mergeCell ref="BS14:CM14"/>
    <mergeCell ref="BY20:BY21"/>
    <mergeCell ref="BZ20:BZ21"/>
    <mergeCell ref="CA20:CA21"/>
    <mergeCell ref="CB16:CB21"/>
    <mergeCell ref="CC20:CC21"/>
    <mergeCell ref="BT20:BT21"/>
    <mergeCell ref="BU20:BU21"/>
    <mergeCell ref="BV20:BV21"/>
    <mergeCell ref="BW20:BW21"/>
    <mergeCell ref="BX20:BX21"/>
  </mergeCells>
  <printOptions horizontalCentered="1"/>
  <pageMargins left="0.23622047244094491" right="0.23622047244094491" top="0.15748031496062992" bottom="0.15748031496062992" header="0" footer="0"/>
  <pageSetup paperSize="9" scale="34" orientation="landscape" r:id="rId1"/>
  <headerFooter differentFirst="1">
    <oddHeader>&amp;C&amp;P</oddHeader>
  </headerFooter>
  <rowBreaks count="1" manualBreakCount="1">
    <brk id="35" max="870" man="1"/>
  </rowBreaks>
  <colBreaks count="24" manualBreakCount="24">
    <brk id="233" max="1048575" man="1"/>
    <brk id="259" max="54" man="1"/>
    <brk id="276" max="54" man="1"/>
    <brk id="328" max="54" man="1"/>
    <brk id="344" max="54" man="1"/>
    <brk id="360" max="1048575" man="1"/>
    <brk id="377" max="54" man="1"/>
    <brk id="398" max="1048575" man="1"/>
    <brk id="417" max="1048575" man="1"/>
    <brk id="433" max="54" man="1"/>
    <brk id="449" max="54" man="1"/>
    <brk id="498" max="1048575" man="1"/>
    <brk id="520" max="54" man="1"/>
    <brk id="540" max="54" man="1"/>
    <brk id="577" max="1048575" man="1"/>
    <brk id="597" max="54" man="1"/>
    <brk id="634" max="1048575" man="1"/>
    <brk id="655" max="54" man="1"/>
    <brk id="680" max="54" man="1"/>
    <brk id="724" max="1048575" man="1"/>
    <brk id="744" max="54" man="1"/>
    <brk id="782" max="1048575" man="1"/>
    <brk id="802" max="54" man="1"/>
    <brk id="84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Контингент</vt:lpstr>
      <vt:lpstr>Контингент!Заголовки_для_печати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exif_MSED_0754a33953b01e0a6f17550e55fc86a4f13fb4a8d86c9c8f461504ff7a0c5124</dc:description>
  <cp:lastModifiedBy/>
  <dcterms:created xsi:type="dcterms:W3CDTF">2006-09-28T05:33:49Z</dcterms:created>
  <dcterms:modified xsi:type="dcterms:W3CDTF">2020-08-04T06:38:10Z</dcterms:modified>
</cp:coreProperties>
</file>