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200" windowHeight="12015" tabRatio="696"/>
  </bookViews>
  <sheets>
    <sheet name="паспорт программы" sheetId="1" r:id="rId1"/>
    <sheet name="1" sheetId="4" r:id="rId2"/>
    <sheet name="1.1" sheetId="6" r:id="rId3"/>
    <sheet name="1.2" sheetId="7" r:id="rId4"/>
    <sheet name="1.3" sheetId="8" r:id="rId5"/>
    <sheet name="1.4" sheetId="9" r:id="rId6"/>
    <sheet name="2" sheetId="10" r:id="rId7"/>
    <sheet name="2.1" sheetId="11" r:id="rId8"/>
    <sheet name="2.2" sheetId="12" r:id="rId9"/>
    <sheet name="2.3" sheetId="13" r:id="rId10"/>
    <sheet name="2.4" sheetId="14" r:id="rId11"/>
    <sheet name="3" sheetId="15" r:id="rId12"/>
    <sheet name="3.1" sheetId="16" r:id="rId13"/>
    <sheet name="3.2" sheetId="17" r:id="rId14"/>
    <sheet name="3.3" sheetId="18" r:id="rId15"/>
    <sheet name="3.4" sheetId="19" r:id="rId16"/>
    <sheet name="4" sheetId="20" r:id="rId17"/>
    <sheet name="4.1" sheetId="21" r:id="rId18"/>
    <sheet name="4.2" sheetId="22" r:id="rId19"/>
    <sheet name="4.3" sheetId="23" r:id="rId20"/>
    <sheet name="4.4" sheetId="24" r:id="rId21"/>
    <sheet name="5" sheetId="29" r:id="rId22"/>
    <sheet name="5.1" sheetId="25" r:id="rId23"/>
    <sheet name="5.2" sheetId="26" r:id="rId24"/>
    <sheet name="5.3" sheetId="27" r:id="rId25"/>
    <sheet name="5.4" sheetId="28" r:id="rId26"/>
  </sheets>
  <definedNames>
    <definedName name="_xlnm.Print_Titles" localSheetId="2">'1.1'!$5:$7</definedName>
    <definedName name="_xlnm.Print_Titles" localSheetId="3">'1.2'!$5:$7</definedName>
    <definedName name="_xlnm.Print_Titles" localSheetId="4">'1.3'!$5:$5</definedName>
    <definedName name="_xlnm.Print_Titles" localSheetId="7">'2.1'!$6:$8</definedName>
    <definedName name="_xlnm.Print_Titles" localSheetId="9">'2.3'!$8:$8</definedName>
    <definedName name="_xlnm.Print_Titles" localSheetId="10">'2.4'!$6:$6</definedName>
    <definedName name="_xlnm.Print_Titles" localSheetId="12">'3.1'!$6:$8</definedName>
    <definedName name="_xlnm.Print_Titles" localSheetId="17">'4.1'!$6:$8</definedName>
    <definedName name="_xlnm.Print_Titles" localSheetId="19">'4.3'!$6:$6</definedName>
    <definedName name="_xlnm.Print_Titles" localSheetId="22">'5.1'!$6:$8</definedName>
    <definedName name="_xlnm.Print_Area" localSheetId="1">'1'!$A$1:$J$13</definedName>
    <definedName name="_xlnm.Print_Area" localSheetId="2">'1.1'!$A$1:$M$23</definedName>
    <definedName name="_xlnm.Print_Area" localSheetId="3">'1.2'!$A$1:$K$27</definedName>
    <definedName name="_xlnm.Print_Area" localSheetId="4">'1.3'!$A$1:$E$16</definedName>
    <definedName name="_xlnm.Print_Area" localSheetId="5">'1.4'!$A$1:$G$11</definedName>
    <definedName name="_xlnm.Print_Area" localSheetId="6">'2'!$A$1:$J$15</definedName>
    <definedName name="_xlnm.Print_Area" localSheetId="7">'2.1'!$A$1:$M$32</definedName>
    <definedName name="_xlnm.Print_Area" localSheetId="9">'2.3'!$A$1:$E$13</definedName>
    <definedName name="_xlnm.Print_Area" localSheetId="10">'2.4'!$A$1:$H$48</definedName>
    <definedName name="_xlnm.Print_Area" localSheetId="11">'3'!$A$1:$J$14</definedName>
    <definedName name="_xlnm.Print_Area" localSheetId="12">'3.1'!$A$1:$M$26</definedName>
    <definedName name="_xlnm.Print_Area" localSheetId="13">'3.2'!$A$1:$K$11</definedName>
    <definedName name="_xlnm.Print_Area" localSheetId="14">'3.3'!$A$1:$E$8</definedName>
    <definedName name="_xlnm.Print_Area" localSheetId="15">'3.4'!$A$1:$E$18</definedName>
    <definedName name="_xlnm.Print_Area" localSheetId="16">'4'!$A$1:$J$14</definedName>
    <definedName name="_xlnm.Print_Area" localSheetId="17">'4.1'!$A$1:$M$20</definedName>
    <definedName name="_xlnm.Print_Area" localSheetId="18">'4.2'!$A$1:$K$11</definedName>
    <definedName name="_xlnm.Print_Area" localSheetId="19">'4.3'!$A$1:$E$10</definedName>
    <definedName name="_xlnm.Print_Area" localSheetId="20">'4.4'!$A$1:$E$12</definedName>
    <definedName name="_xlnm.Print_Area" localSheetId="21">'5'!$A$1:$J$14</definedName>
    <definedName name="_xlnm.Print_Area" localSheetId="22">'5.1'!$A$1:$M$26</definedName>
    <definedName name="_xlnm.Print_Area" localSheetId="23">'5.2'!$A$1:$K$11</definedName>
    <definedName name="_xlnm.Print_Area" localSheetId="24">'5.3'!$A$1:$E$7</definedName>
    <definedName name="_xlnm.Print_Area" localSheetId="25">'5.4'!$A$1:$E$12</definedName>
    <definedName name="_xlnm.Print_Area" localSheetId="0">'паспорт программы'!$A$1:$G$22</definedName>
  </definedNames>
  <calcPr calcId="125725"/>
</workbook>
</file>

<file path=xl/calcChain.xml><?xml version="1.0" encoding="utf-8"?>
<calcChain xmlns="http://schemas.openxmlformats.org/spreadsheetml/2006/main">
  <c r="K20" i="21"/>
  <c r="J20" s="1"/>
  <c r="I20" s="1"/>
  <c r="F26" i="14"/>
  <c r="F20"/>
  <c r="F32" i="11"/>
  <c r="E32"/>
  <c r="F31"/>
  <c r="E31"/>
  <c r="F30"/>
  <c r="E30"/>
  <c r="F29"/>
  <c r="E29"/>
  <c r="F28"/>
  <c r="E28"/>
  <c r="E27" s="1"/>
  <c r="K27"/>
  <c r="J27"/>
  <c r="I27"/>
  <c r="H27"/>
  <c r="G27"/>
  <c r="F27"/>
  <c r="I12" i="16"/>
  <c r="H12"/>
  <c r="F12" i="15" s="1"/>
  <c r="E20" i="21" l="1"/>
  <c r="H20"/>
  <c r="G20" s="1"/>
  <c r="F20" s="1"/>
  <c r="I13" i="11"/>
  <c r="I12" l="1"/>
  <c r="K21" l="1"/>
  <c r="J12" i="16"/>
  <c r="K12"/>
  <c r="F26" l="1"/>
  <c r="E26"/>
  <c r="F25"/>
  <c r="E25"/>
  <c r="F24"/>
  <c r="E24"/>
  <c r="F23"/>
  <c r="E23"/>
  <c r="F22"/>
  <c r="E22"/>
  <c r="K21"/>
  <c r="J21"/>
  <c r="I21"/>
  <c r="H21"/>
  <c r="G21"/>
  <c r="F21" l="1"/>
  <c r="E21"/>
  <c r="F48" i="14"/>
  <c r="F47"/>
  <c r="F46"/>
  <c r="F45"/>
  <c r="F44"/>
  <c r="F42"/>
  <c r="F41"/>
  <c r="F40"/>
  <c r="F39"/>
  <c r="F38"/>
  <c r="F36"/>
  <c r="F35"/>
  <c r="F34"/>
  <c r="F33"/>
  <c r="F32"/>
  <c r="F30"/>
  <c r="F29"/>
  <c r="F28"/>
  <c r="F27"/>
  <c r="F24"/>
  <c r="F23"/>
  <c r="F22"/>
  <c r="F21"/>
  <c r="K10" i="16"/>
  <c r="I10" i="15" s="1"/>
  <c r="K11" i="16"/>
  <c r="K13"/>
  <c r="J10"/>
  <c r="J11"/>
  <c r="J13"/>
  <c r="I10"/>
  <c r="I11"/>
  <c r="G11" i="15" s="1"/>
  <c r="I13" i="16"/>
  <c r="H10"/>
  <c r="H11"/>
  <c r="F11" s="1"/>
  <c r="H13"/>
  <c r="F13" i="15" s="1"/>
  <c r="G10" i="16"/>
  <c r="G11"/>
  <c r="G12"/>
  <c r="E12" i="15" s="1"/>
  <c r="G13" i="16"/>
  <c r="K14"/>
  <c r="I14" i="15" s="1"/>
  <c r="J14" i="16"/>
  <c r="H14" i="15" s="1"/>
  <c r="I14" i="16"/>
  <c r="G14" i="15" s="1"/>
  <c r="H14" i="16"/>
  <c r="E14" s="1"/>
  <c r="G14"/>
  <c r="E19"/>
  <c r="E20"/>
  <c r="E18"/>
  <c r="E25" i="11"/>
  <c r="E18"/>
  <c r="E19"/>
  <c r="G13" i="15"/>
  <c r="H13"/>
  <c r="G10"/>
  <c r="I11"/>
  <c r="E13"/>
  <c r="E12" i="16"/>
  <c r="I12" i="15"/>
  <c r="G21" i="25"/>
  <c r="H21"/>
  <c r="I21"/>
  <c r="J21"/>
  <c r="K21"/>
  <c r="F23"/>
  <c r="F24"/>
  <c r="F25"/>
  <c r="F26"/>
  <c r="F22"/>
  <c r="E23"/>
  <c r="E24"/>
  <c r="E25"/>
  <c r="E26"/>
  <c r="E22"/>
  <c r="F17"/>
  <c r="F18"/>
  <c r="F19"/>
  <c r="F20"/>
  <c r="F16"/>
  <c r="E17"/>
  <c r="E18"/>
  <c r="E19"/>
  <c r="E20"/>
  <c r="E16"/>
  <c r="G15"/>
  <c r="H15"/>
  <c r="I15"/>
  <c r="J15"/>
  <c r="K15"/>
  <c r="H14"/>
  <c r="I14"/>
  <c r="J14"/>
  <c r="K14"/>
  <c r="H13"/>
  <c r="I13"/>
  <c r="G13" i="29" s="1"/>
  <c r="J13" i="25"/>
  <c r="K13"/>
  <c r="I13" i="29" s="1"/>
  <c r="H12" i="25"/>
  <c r="F12" i="29" s="1"/>
  <c r="I12" i="25"/>
  <c r="J12"/>
  <c r="K12"/>
  <c r="H11"/>
  <c r="I11"/>
  <c r="F11" s="1"/>
  <c r="J11"/>
  <c r="K11"/>
  <c r="G11"/>
  <c r="G12"/>
  <c r="G13"/>
  <c r="G14"/>
  <c r="H10"/>
  <c r="I10"/>
  <c r="E10" s="1"/>
  <c r="J10"/>
  <c r="K10"/>
  <c r="G10"/>
  <c r="F13"/>
  <c r="E14"/>
  <c r="H9"/>
  <c r="F14" i="29"/>
  <c r="G14"/>
  <c r="H14"/>
  <c r="I14"/>
  <c r="F13"/>
  <c r="H13"/>
  <c r="H12"/>
  <c r="F11"/>
  <c r="G11"/>
  <c r="H11"/>
  <c r="I11"/>
  <c r="E11"/>
  <c r="E12"/>
  <c r="E13"/>
  <c r="E14"/>
  <c r="F10"/>
  <c r="G10"/>
  <c r="H10"/>
  <c r="I10"/>
  <c r="F17" i="21"/>
  <c r="F18"/>
  <c r="F19"/>
  <c r="F16"/>
  <c r="E17"/>
  <c r="E18"/>
  <c r="E19"/>
  <c r="E16"/>
  <c r="H15"/>
  <c r="I15"/>
  <c r="J15"/>
  <c r="K15"/>
  <c r="G15"/>
  <c r="F11"/>
  <c r="F12"/>
  <c r="F10"/>
  <c r="E11"/>
  <c r="E12"/>
  <c r="E10"/>
  <c r="H14"/>
  <c r="I14"/>
  <c r="G14" i="20" s="1"/>
  <c r="J14" i="21"/>
  <c r="K14"/>
  <c r="I14" i="20" s="1"/>
  <c r="H13" i="21"/>
  <c r="I13"/>
  <c r="G13" i="20" s="1"/>
  <c r="J13" i="21"/>
  <c r="J9" s="1"/>
  <c r="K13"/>
  <c r="I13" i="20" s="1"/>
  <c r="H12" i="21"/>
  <c r="I12"/>
  <c r="J12"/>
  <c r="K12"/>
  <c r="H11"/>
  <c r="I11"/>
  <c r="G11" i="20" s="1"/>
  <c r="J11" i="21"/>
  <c r="K11"/>
  <c r="I11" i="20" s="1"/>
  <c r="G11" i="21"/>
  <c r="G12"/>
  <c r="G13"/>
  <c r="E13" i="20" s="1"/>
  <c r="G14" i="21"/>
  <c r="K10"/>
  <c r="H10"/>
  <c r="I10"/>
  <c r="J10"/>
  <c r="G10"/>
  <c r="E10" i="20" s="1"/>
  <c r="H14"/>
  <c r="F13"/>
  <c r="F12"/>
  <c r="G12"/>
  <c r="H12"/>
  <c r="I12"/>
  <c r="F11"/>
  <c r="H11"/>
  <c r="F10"/>
  <c r="G10"/>
  <c r="H10"/>
  <c r="I10"/>
  <c r="E11"/>
  <c r="E12"/>
  <c r="F17" i="16"/>
  <c r="F18"/>
  <c r="F19"/>
  <c r="F20"/>
  <c r="F16"/>
  <c r="E17"/>
  <c r="E16"/>
  <c r="G15"/>
  <c r="H15"/>
  <c r="I15"/>
  <c r="J15"/>
  <c r="K15"/>
  <c r="H9"/>
  <c r="I9"/>
  <c r="J9"/>
  <c r="F10" i="15"/>
  <c r="E10"/>
  <c r="E11" i="16"/>
  <c r="E10"/>
  <c r="G12" i="15"/>
  <c r="H12"/>
  <c r="H11"/>
  <c r="H10"/>
  <c r="G11" i="11"/>
  <c r="H11"/>
  <c r="H12" i="10" s="1"/>
  <c r="F19" i="1" s="1"/>
  <c r="I11" i="11"/>
  <c r="I12" i="10" s="1"/>
  <c r="J11" i="11"/>
  <c r="G12" i="10"/>
  <c r="E11" i="11"/>
  <c r="E14"/>
  <c r="E15" i="10" s="1"/>
  <c r="F23" i="11"/>
  <c r="F24"/>
  <c r="F25"/>
  <c r="F26"/>
  <c r="F22"/>
  <c r="F20"/>
  <c r="F17"/>
  <c r="F18"/>
  <c r="F19"/>
  <c r="F16"/>
  <c r="F14"/>
  <c r="F15" i="10" s="1"/>
  <c r="E16" i="11"/>
  <c r="E17"/>
  <c r="E23"/>
  <c r="E24"/>
  <c r="E26"/>
  <c r="E22"/>
  <c r="G21"/>
  <c r="H21"/>
  <c r="I21"/>
  <c r="J21"/>
  <c r="E20"/>
  <c r="H10"/>
  <c r="F11" i="10" s="1"/>
  <c r="D18" i="1" s="1"/>
  <c r="I10" i="11"/>
  <c r="G11" i="10" s="1"/>
  <c r="J10" i="11"/>
  <c r="H11" i="10" s="1"/>
  <c r="K10" i="11"/>
  <c r="I11" i="10" s="1"/>
  <c r="K11" i="11"/>
  <c r="H13"/>
  <c r="F14" i="10" s="1"/>
  <c r="G14"/>
  <c r="J13" i="11"/>
  <c r="K13"/>
  <c r="I14" i="10" s="1"/>
  <c r="G13" i="11"/>
  <c r="E14" i="10" s="1"/>
  <c r="G10" i="11"/>
  <c r="E11" i="10" s="1"/>
  <c r="H12" i="11"/>
  <c r="J12"/>
  <c r="H13" i="10" s="1"/>
  <c r="K12" i="11"/>
  <c r="I13" i="10" s="1"/>
  <c r="G15" i="11"/>
  <c r="H15"/>
  <c r="I15"/>
  <c r="J15"/>
  <c r="K15"/>
  <c r="F13" i="10"/>
  <c r="G12" i="11"/>
  <c r="E13" i="10" s="1"/>
  <c r="G15"/>
  <c r="H15"/>
  <c r="I15"/>
  <c r="E12"/>
  <c r="K8" i="6"/>
  <c r="G8"/>
  <c r="H9"/>
  <c r="H8" s="1"/>
  <c r="I9"/>
  <c r="E9" s="1"/>
  <c r="J9"/>
  <c r="J8" s="1"/>
  <c r="K9"/>
  <c r="I11" i="4" s="1"/>
  <c r="I8" s="1"/>
  <c r="E11" i="9" s="1"/>
  <c r="G9" i="6"/>
  <c r="E10"/>
  <c r="J9" i="4"/>
  <c r="J10"/>
  <c r="J12"/>
  <c r="J13"/>
  <c r="F11"/>
  <c r="F8" s="1"/>
  <c r="E8" i="9" s="1"/>
  <c r="F10" i="6"/>
  <c r="F14" i="21" l="1"/>
  <c r="E13"/>
  <c r="E9" s="1"/>
  <c r="F21" i="25"/>
  <c r="D20" i="1"/>
  <c r="F12" i="25"/>
  <c r="K9"/>
  <c r="I9"/>
  <c r="E19" i="1"/>
  <c r="E11" i="25"/>
  <c r="E15"/>
  <c r="D21" i="1"/>
  <c r="F13" i="21"/>
  <c r="F9" s="1"/>
  <c r="H13" i="20"/>
  <c r="H9" s="1"/>
  <c r="H9" i="21"/>
  <c r="E14" i="20"/>
  <c r="F14"/>
  <c r="F9" s="1"/>
  <c r="K9" i="21"/>
  <c r="I9"/>
  <c r="E14"/>
  <c r="F8" i="14"/>
  <c r="F12"/>
  <c r="F17"/>
  <c r="F16"/>
  <c r="H11" i="4"/>
  <c r="H8" s="1"/>
  <c r="E10" i="9" s="1"/>
  <c r="F11" i="14"/>
  <c r="F9"/>
  <c r="F18"/>
  <c r="F31"/>
  <c r="G11" i="4"/>
  <c r="G8" s="1"/>
  <c r="E9" i="9" s="1"/>
  <c r="F43" i="14"/>
  <c r="F22" i="1"/>
  <c r="F10" i="14"/>
  <c r="F25"/>
  <c r="F12" i="11"/>
  <c r="G9"/>
  <c r="E10"/>
  <c r="E12"/>
  <c r="E9" s="1"/>
  <c r="F15" i="14"/>
  <c r="E13" i="11"/>
  <c r="F10"/>
  <c r="G13" i="10"/>
  <c r="J13" s="1"/>
  <c r="F11" i="11"/>
  <c r="F12" i="10" s="1"/>
  <c r="F14" i="14"/>
  <c r="F18" i="1"/>
  <c r="J11" i="29"/>
  <c r="E22" i="1"/>
  <c r="F19" i="14"/>
  <c r="F9" i="29"/>
  <c r="E18" i="1"/>
  <c r="C21"/>
  <c r="J12" i="20"/>
  <c r="J13"/>
  <c r="J13" i="29"/>
  <c r="G19" i="1"/>
  <c r="G22"/>
  <c r="G18"/>
  <c r="F37" i="14"/>
  <c r="I8" i="6"/>
  <c r="E8" s="1"/>
  <c r="F11" i="15"/>
  <c r="F14"/>
  <c r="F14" i="16"/>
  <c r="F13"/>
  <c r="K9"/>
  <c r="I13" i="15"/>
  <c r="J13" s="1"/>
  <c r="E13" i="16"/>
  <c r="E21" i="1"/>
  <c r="H9" i="15"/>
  <c r="E9" i="16"/>
  <c r="E11" i="15"/>
  <c r="C19" i="1" s="1"/>
  <c r="E14" i="15"/>
  <c r="C22" i="1" s="1"/>
  <c r="G9" i="16"/>
  <c r="F12"/>
  <c r="J12" i="15"/>
  <c r="J9" i="11"/>
  <c r="H14" i="10"/>
  <c r="F15" i="11"/>
  <c r="F13"/>
  <c r="J9" i="25"/>
  <c r="E12"/>
  <c r="E21"/>
  <c r="F15"/>
  <c r="J14" i="29"/>
  <c r="F14" i="25"/>
  <c r="E13"/>
  <c r="H9" i="29"/>
  <c r="G12"/>
  <c r="G9" s="1"/>
  <c r="I12"/>
  <c r="G20" i="1" s="1"/>
  <c r="F10" i="25"/>
  <c r="E10" i="29"/>
  <c r="J10" s="1"/>
  <c r="G9" i="25"/>
  <c r="F15" i="21"/>
  <c r="E15"/>
  <c r="J11" i="20"/>
  <c r="J10"/>
  <c r="G9" i="21"/>
  <c r="I9" i="20"/>
  <c r="G9"/>
  <c r="E9"/>
  <c r="F15" i="16"/>
  <c r="E15"/>
  <c r="G9" i="15"/>
  <c r="F10" i="16"/>
  <c r="J10" i="15"/>
  <c r="J15" i="10"/>
  <c r="F21" i="11"/>
  <c r="I9"/>
  <c r="E21"/>
  <c r="K9"/>
  <c r="H9"/>
  <c r="J11" i="10"/>
  <c r="E15" i="11"/>
  <c r="I10" i="10"/>
  <c r="J12"/>
  <c r="E10"/>
  <c r="F9" i="6"/>
  <c r="E11" i="4"/>
  <c r="C20" i="1" s="1"/>
  <c r="F21" l="1"/>
  <c r="F17" s="1"/>
  <c r="F20"/>
  <c r="D22"/>
  <c r="B22" s="1"/>
  <c r="J14" i="20"/>
  <c r="J9" s="1"/>
  <c r="F9" i="25"/>
  <c r="E20" i="1"/>
  <c r="E17" s="1"/>
  <c r="F10" i="10"/>
  <c r="D19" i="1"/>
  <c r="B19" s="1"/>
  <c r="G10" i="10"/>
  <c r="F13" i="14"/>
  <c r="F9" i="15"/>
  <c r="F7" i="14"/>
  <c r="F8" i="6"/>
  <c r="F9" i="11"/>
  <c r="I9" i="29"/>
  <c r="J14" i="10"/>
  <c r="J10" s="1"/>
  <c r="E9" i="29"/>
  <c r="C18" i="1"/>
  <c r="B18" s="1"/>
  <c r="F9" i="16"/>
  <c r="G21" i="1"/>
  <c r="B21" s="1"/>
  <c r="J14" i="15"/>
  <c r="I9"/>
  <c r="J11"/>
  <c r="E9"/>
  <c r="H10" i="10"/>
  <c r="E9" i="25"/>
  <c r="J12" i="29"/>
  <c r="J9" s="1"/>
  <c r="E8" i="4"/>
  <c r="E7" i="9" s="1"/>
  <c r="J11" i="4"/>
  <c r="D17" i="1" l="1"/>
  <c r="C17"/>
  <c r="G17"/>
  <c r="J9" i="15"/>
  <c r="B20" i="1"/>
  <c r="B17" s="1"/>
  <c r="J8" i="4"/>
</calcChain>
</file>

<file path=xl/sharedStrings.xml><?xml version="1.0" encoding="utf-8"?>
<sst xmlns="http://schemas.openxmlformats.org/spreadsheetml/2006/main" count="881" uniqueCount="375">
  <si>
    <t xml:space="preserve">Приложение </t>
  </si>
  <si>
    <t xml:space="preserve">к постановлению администрации </t>
  </si>
  <si>
    <t>Пушкинского муниципального района</t>
  </si>
  <si>
    <t>Координатор муниципальной программы</t>
  </si>
  <si>
    <t>Заместитель Главы администрации Пушкинского муниципального района, курирующий работу Управления территориальной безопасности администрации Пушкинского муниципального района.</t>
  </si>
  <si>
    <t>Муниципальный заказчик муниципальной программы</t>
  </si>
  <si>
    <r>
      <t>Управление территориальной безопасности администрации Пушкинского муниципального района</t>
    </r>
    <r>
      <rPr>
        <b/>
        <sz val="10"/>
        <color rgb="FF000000"/>
        <rFont val="Arial"/>
        <family val="2"/>
        <charset val="204"/>
      </rPr>
      <t>.</t>
    </r>
  </si>
  <si>
    <t>Цели муниципальной программы</t>
  </si>
  <si>
    <t>Комплексное обеспечение безопасности населения и объектов на территории Пушкинского муниципального района, повышение уровня и результативности борьбы с преступностью.</t>
  </si>
  <si>
    <t>Перечень подпрограмм</t>
  </si>
  <si>
    <t>1. Профилактика преступлений и иных правонарушений.</t>
  </si>
  <si>
    <t>2. Снижение рисков и смягчение последствий чрезвычайных ситуаций природного и техногенного характера.</t>
  </si>
  <si>
    <t>3. Развитие и совершенствование систем оповещения и информирования населения.</t>
  </si>
  <si>
    <t>4. Обеспечение пожарной безопасности.</t>
  </si>
  <si>
    <t>5. Обеспечение мероприятий гражданской обороны.</t>
  </si>
  <si>
    <t>Расходы (тыс. рублей)</t>
  </si>
  <si>
    <t>Всего</t>
  </si>
  <si>
    <t>Всего, в том числе по годам:</t>
  </si>
  <si>
    <t>Средства федерального бюджета</t>
  </si>
  <si>
    <t>Средства бюджета Московской области</t>
  </si>
  <si>
    <t>Средства бюджета Пушкинского муниципального района</t>
  </si>
  <si>
    <t>Средства бюджетов поселений Пушкинского муниципального района</t>
  </si>
  <si>
    <t>Внебюджетные источники</t>
  </si>
  <si>
    <t>Паспорт муниципальной программы «Безопасность Пушкинского муниципального района на 2017-2021 годы»</t>
  </si>
  <si>
    <t>Источники финансирования муниципальной программы, в том числе по годам:</t>
  </si>
  <si>
    <t>Приложение № 1 к Программе</t>
  </si>
  <si>
    <t>Муниципальный заказчик</t>
  </si>
  <si>
    <t>Управление территориальной безопасности администрации Пушкинского муниципального района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</si>
  <si>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</si>
  <si>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Наименование подпрограммы</t>
  </si>
  <si>
    <t>Главный распорядитель бюджетных средств</t>
  </si>
  <si>
    <t>Источники финансирования</t>
  </si>
  <si>
    <t>Итого</t>
  </si>
  <si>
    <t xml:space="preserve"> «Профилактика преступлений и иных правонарушений»</t>
  </si>
  <si>
    <t xml:space="preserve">Управление территориальной безопасности </t>
  </si>
  <si>
    <t>Всего:</t>
  </si>
  <si>
    <t>Средства бюджета муниципального района</t>
  </si>
  <si>
    <t>Средства бюджетов поселений  муниципального района</t>
  </si>
  <si>
    <t xml:space="preserve">Паспорт подпрограммы «Профилактика преступлений и иных правонарушений» </t>
  </si>
  <si>
    <t>Приложение № 1 к подпрограмме 1</t>
  </si>
  <si>
    <t>Перечень мероприятий Подпрограммы 1</t>
  </si>
  <si>
    <t>№ п/п</t>
  </si>
  <si>
    <t>Мероприятия по реализации подпрограммы</t>
  </si>
  <si>
    <t>Срок исполнения мероприятия</t>
  </si>
  <si>
    <t>Объем финансирования мероприятия в текущем финансовом году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</si>
  <si>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</si>
  <si>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</si>
  <si>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</si>
  <si>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r>
      <t xml:space="preserve">Основное мероприятие 1. </t>
    </r>
    <r>
      <rPr>
        <sz val="8"/>
        <color theme="1"/>
        <rFont val="Arial"/>
        <family val="2"/>
        <charset val="204"/>
      </rPr>
      <t>Внедрение и развитие системы «Безопасный регион» в целях профилактики и предупреждения преступлений и правонарушений, экстремизма, терроризма и наркомании.</t>
    </r>
  </si>
  <si>
    <t>2017-2021</t>
  </si>
  <si>
    <t>Средства бюджета района</t>
  </si>
  <si>
    <t>1.1.</t>
  </si>
  <si>
    <t>2.Реализация в рамках предоставления субсидий бюджетным учреждениям культуры на «обеспечение  деятельности» муниципальной  программы "Культура Пушкинского муниципального района на 2017-2021 годы" в предусмотренных объемах на 2017- 2021- годы.</t>
  </si>
  <si>
    <t>Установка и обслуживание КТС на 81 учреждении образования и 9 учреждениях культуры, а также  обслуживание автоматической пожарной сигнализации (АПС)</t>
  </si>
  <si>
    <t>2.</t>
  </si>
  <si>
    <t>Увеличение количества выявленных административных правонарушений при содействии членов народных дружин</t>
  </si>
  <si>
    <t>Предоставление помещения,награждение ценными подарками, почетными грамотами и благодарственными письмами Главы Пушкинского муниципального района</t>
  </si>
  <si>
    <t>3.</t>
  </si>
  <si>
    <t>1.Реализация в рамках Основного мероприятия 1. Проведение праздничных и культурно-массовых мероприятий и творческих проектов муниципальной  программы "Культура Пушкинского муниципального района на 2017-2021 годы" в предусмотренных объемах на 2017- 2021- годы.</t>
  </si>
  <si>
    <t>2.Реализация в рамках Подпрограммы 1 «Развитие физической культуры и спорта» и Подпрограммы 2 «Молодое поколение» Муниципальной  программы "Спорт Пушкинского муниципального района на 2017-2021 годы" в предусмотренных объемах на 2017- 2021- годы.</t>
  </si>
  <si>
    <t>Предупреждение проявлений экстремизма,  формирование мульти культурности и толерантности в молодежной среде</t>
  </si>
  <si>
    <t>3.1.</t>
  </si>
  <si>
    <t>1.Реализация в рамках Основного мероприятия 1. Проведение культурно-массовых мероприятий и творческих проектов в Муниципальной  программы "Культура Пушкинского муниципального района на 2017-2021 годы" в предусмотренных объемах на 2017- 2021- годы.</t>
  </si>
  <si>
    <t>3. Реализация в рамках  «Организации  и проведения мероприятий по патриотическому и духовно-нравственному воспитанию молодежи, в том числе фестиваль патриотической песни, мотопробег, встречи с ветеранами ВОВ, организация фронтовой поляны, военно-спортивных игр, патриотических акций, конкурсов, посвященных памятным датам России и др.»  муниципальной программы «Молодежная политика города Пушкино на 2017-2021 годы» в предусмотренных объемах на 2017- 2021- годы.</t>
  </si>
  <si>
    <t>4.</t>
  </si>
  <si>
    <t>1.Реализация в рамках Основного мероприятия 1. Увеличение численности детей, привлекаемых к участию в творческих мероприятиях и снижение количества преступлений, совершенных несовершеннолетними, или при их участии, в т.ч. проведение комплекса мероприятий, направленных на пропаганду здорового образа жизни, профилактику наркомании, алкоголизма и табакокурения, диагностическое экспресс-тестирование обучающихся муниципальной  программы "Образование Пушкинского муниципального района на 2017-2021 годы" в предусмотренных объемах на 2017- 2021- годы.</t>
  </si>
  <si>
    <t>2. Реализация в рамках Основного мероприятия 1.«Организация и проведение конкурсов, фотоконкурсов, спортивных праздников, фестивалей (марафонов, изготовление баннеров, перетяжек, изготовление и распространение литературы о вреде алкоголя, наркотиков)» Муниципальной программы «Молодежная политика города Пушкино на 2017-2021 годы» в предусмотренных объемах на 2017- 2021- годы.</t>
  </si>
  <si>
    <t>Ежегодное увеличение количества образовательных организаций и числа обучающихся, охваченных профилактическими антинаркотическими программами, рекомендованными Министерством образования Московской области.</t>
  </si>
  <si>
    <t>1.Реализация в рамках Основного мероприятия 1. Увеличение численности детей, привлекаемых к участию в творческих мероприятиях и снижение количества преступлений, совершенных несовершеннолетними, или при их участии, в т.ч. проведение комплекса мероприятий, направленных на пропаганду здорового образа жизни, профилактику наркомании, алкоголизма и табакокурения, диагностическое экспресс-тестирование обучающихся  Муниципальной  программы "Образование Пушкинского муниципального района на 2017-2021 годы" в предусмотренных объемах на 2017- 2021- годы.</t>
  </si>
  <si>
    <t>2. Реализация в рамках Основного мероприятия 1. «Организация и проведение конкурсов, фотоконкурсов, спортивных праздников, фестивалей (марафонов, изготовление баннеров, перетяжек, изготовление и распространение литературы о вреде алкоголя, наркотиков)» Муниципальной программы «Молодежная политика города Пушкино на 2017-2021 годы» в предусмотренных объемах на 2017- 2021- годы.</t>
  </si>
  <si>
    <t>Всего (тыс. руб.)</t>
  </si>
  <si>
    <t>Управление территориальной безопасности; Управление образования; Управление развития отраслей социальной сферы; Коммерческие организации</t>
  </si>
  <si>
    <t>1.2</t>
  </si>
  <si>
    <t>Мероприятие 1. Оказание услуг по предоставлению видеоизображения для системы «Безопасный регион»</t>
  </si>
  <si>
    <t>Мероприятие 2. Оборудование объектов образования и культуры инженерно-техническими средствами антитеррористической защиты (установка и обслуживание КТС)</t>
  </si>
  <si>
    <t>1.Реализация в рамках предоставления субсидий бюджетным учреждениям образования на «Финансовое обеспечение муниципального задания на оказание муниципальных услуг (выполнение работ) (другие расходы)»  муниципальной  программы "Образование Пушкинского муниципального района на 2017-2021 годы" в предусмотренных объемах на 2017- 2021- годы.</t>
  </si>
  <si>
    <t>Управление образования; Учреждения образования; Управление развития отраслей социальной сферы; Учреждения культуры</t>
  </si>
  <si>
    <t>Объем финансирования по годам (тыс. руб.)</t>
  </si>
  <si>
    <t>Управление территориальной безопасности; Управление делами; Общественные и волонтерские организации</t>
  </si>
  <si>
    <t>В пределах финансовых средств, предусмотренных на основную деятельность муниципальной программы «Обеспечение деятельности администрации Пушкинского муниципального района, ее функциональных, отраслевых органов и муниципальных учреждений, созданных в целях выполнения работ, оказания услуг и исполнения отдельных муниципальных функций органов местного самоуправления на 2017-2021 годы» в предусмотренных объемах на 2017- 2021- годы.</t>
  </si>
  <si>
    <r>
      <t xml:space="preserve">Основное мероприятие 2. </t>
    </r>
    <r>
      <rPr>
        <sz val="8"/>
        <color theme="1"/>
        <rFont val="Arial"/>
        <family val="2"/>
        <charset val="204"/>
      </rPr>
      <t>Обеспечение деятельности общественных объединений  правоохранительной направленности</t>
    </r>
  </si>
  <si>
    <t>2.1</t>
  </si>
  <si>
    <t>Мероприятие 1 Формирование  и материальное стимулирование народных дружин, информирование населения о их деятельности.</t>
  </si>
  <si>
    <r>
      <t xml:space="preserve">Основное мероприятие 3. </t>
    </r>
    <r>
      <rPr>
        <sz val="8"/>
        <color theme="1"/>
        <rFont val="Arial"/>
        <family val="2"/>
        <charset val="204"/>
      </rPr>
      <t>Организация и проведение мероприятий, направ-ленных на предупреждение проявлений экстремизма,  формирование мульти культурности и толерантности в молодежной среде</t>
    </r>
  </si>
  <si>
    <t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Учреждения спорта</t>
  </si>
  <si>
    <t xml:space="preserve"> 2.Реализация в рамках Подпрограммы 1 «Развитие физической культуры и спорта» и Подпрограммы 2 «Молодое поколение» Муниципальной  программы "Спорт Пушкинского муниципального района на 2017-2021 годы" в предусмотренных объемах на 2017- 2021- годы.</t>
  </si>
  <si>
    <t xml:space="preserve"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Учреждения спорта; Общественные и волонтерские организации </t>
  </si>
  <si>
    <t>Мероприятие 1. Проведение Круглых столов, конференций, семинаров, Культурно-зрелищных и спортивных мероприятий, в т.ч. приуроченных к памятным датам</t>
  </si>
  <si>
    <r>
      <t xml:space="preserve">Основное мероприятие 4. </t>
    </r>
    <r>
      <rPr>
        <sz val="8"/>
        <color theme="1"/>
        <rFont val="Arial"/>
        <family val="2"/>
        <charset val="204"/>
      </rPr>
      <t>Профилактика наркомании и токсикомании.</t>
    </r>
  </si>
  <si>
    <t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Общественные и волонтерские организации</t>
  </si>
  <si>
    <t>4.1</t>
  </si>
  <si>
    <t xml:space="preserve">Мероприятие 1. Внедрение профилактических антинаркотических программ в образовательных организациях, информационно - пропагандистское сопровождение антинаркотической деятельности; изготовление и размещение наружной рекламы, агитационных материалов антинаркотической направленности </t>
  </si>
  <si>
    <t>Приложение № 2 к подпрограмме 1</t>
  </si>
  <si>
    <t>Планируемые результаты реализации Подпрограммы 1</t>
  </si>
  <si>
    <t xml:space="preserve"> </t>
  </si>
  <si>
    <t>N п/п</t>
  </si>
  <si>
    <t>Планируемые результаты реализации муниципальной программы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</si>
  <si>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</si>
  <si>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</si>
  <si>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</si>
  <si>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основного мероприятия в перечне мероприятий подпрограммы</t>
  </si>
  <si>
    <t>Макропоказатель «Снижение общего количества преступлений, совершенных на территории муниципального образования, не менее чем на 5 % ежегодно»</t>
  </si>
  <si>
    <r>
      <t>Основное мероприятие 1</t>
    </r>
    <r>
      <rPr>
        <sz val="8"/>
        <color theme="1"/>
        <rFont val="Arial"/>
        <family val="2"/>
        <charset val="204"/>
      </rPr>
      <t>.</t>
    </r>
    <r>
      <rPr>
        <b/>
        <sz val="8"/>
        <color theme="1"/>
        <rFont val="Arial"/>
        <family val="2"/>
        <charset val="204"/>
      </rPr>
      <t xml:space="preserve"> Внедрение и развитие системы «Безопасный регион» в целях профилактики и предупреждения преступлений и правонарушений, экстремизма, терроризма и наркомании.</t>
    </r>
  </si>
  <si>
    <t>Снижение общего количества преступлений, совершенных на территории муниципального образования, не менее чем на 5 % ежегодно</t>
  </si>
  <si>
    <t>Приоритетный целевой</t>
  </si>
  <si>
    <t>единицы</t>
  </si>
  <si>
    <t>Безопасный город. Безопасность проживания</t>
  </si>
  <si>
    <t>баллы</t>
  </si>
  <si>
    <t>Доля, объектов социальной сферы, мест с массовым пребыванием людей, коммерческих объектов, оборудованных системами видеонаблюдения и подключенных к системе «Безопасный регион»</t>
  </si>
  <si>
    <t>%</t>
  </si>
  <si>
    <t>(баллы)</t>
  </si>
  <si>
    <t>(5 баллов)</t>
  </si>
  <si>
    <t>(40 баллов)</t>
  </si>
  <si>
    <t>(50 баллов)</t>
  </si>
  <si>
    <t>Доля коммерческих объектов оборудованных системами видеонаблюдения и подключенных к системе «Безопасный регион», в общем числе таковых</t>
  </si>
  <si>
    <t>Показатель муниципальной программы</t>
  </si>
  <si>
    <t>Увеличение доли  социально значимых объектов (учреждений), оборудованных в целях антитеррористической защищенности средствами безопасности</t>
  </si>
  <si>
    <r>
      <t>Основное мероприятие 2.</t>
    </r>
    <r>
      <rPr>
        <sz val="8"/>
        <color theme="1"/>
        <rFont val="Arial"/>
        <family val="2"/>
        <charset val="204"/>
      </rPr>
      <t xml:space="preserve"> </t>
    </r>
    <r>
      <rPr>
        <b/>
        <sz val="8"/>
        <color theme="1"/>
        <rFont val="Arial"/>
        <family val="2"/>
        <charset val="204"/>
      </rPr>
      <t>Обеспечение деятельности общественных объединений правоохранительной направленности</t>
    </r>
  </si>
  <si>
    <t>Увеличение доли выявленных административных правонарушений при содействии членов общественных формирований правоохранительной направленности</t>
  </si>
  <si>
    <t>Снижение доли несовершеннолетних в общем числе лиц, совершивших преступления</t>
  </si>
  <si>
    <t>Уровень обеспеченности помещениями для работы участковых уполномоченных полиции в муниципальных образованиях Московской области</t>
  </si>
  <si>
    <t>кв. метр</t>
  </si>
  <si>
    <t>(25 баллов)</t>
  </si>
  <si>
    <t>(35 баллов)</t>
  </si>
  <si>
    <t>Количество народных дружинников на 10 тысяч населения</t>
  </si>
  <si>
    <t>Человек на 10 000 населения</t>
  </si>
  <si>
    <t>(0 баллов)</t>
  </si>
  <si>
    <t>(2 балла)</t>
  </si>
  <si>
    <t>(7 баллов)</t>
  </si>
  <si>
    <r>
      <t>Основное мероприятие 3</t>
    </r>
    <r>
      <rPr>
        <sz val="8"/>
        <color theme="1"/>
        <rFont val="Arial"/>
        <family val="2"/>
        <charset val="204"/>
      </rPr>
      <t xml:space="preserve">. </t>
    </r>
    <r>
      <rPr>
        <b/>
        <sz val="8"/>
        <color theme="1"/>
        <rFont val="Arial"/>
        <family val="2"/>
        <charset val="204"/>
      </rPr>
      <t>Организация и проведение мероприятий, направленных на предупреждение проявлений экстремизма, формирование мульти культурности и толерантности в молодежной среде</t>
    </r>
  </si>
  <si>
    <t>Недопущение (снижение)  преступлений экстремистской направленности</t>
  </si>
  <si>
    <r>
      <t>Основное мероприятие 4.</t>
    </r>
    <r>
      <rPr>
        <sz val="8"/>
        <color theme="1"/>
        <rFont val="Arial"/>
        <family val="2"/>
        <charset val="204"/>
      </rPr>
      <t xml:space="preserve"> </t>
    </r>
    <r>
      <rPr>
        <b/>
        <sz val="8"/>
        <color theme="1"/>
        <rFont val="Arial"/>
        <family val="2"/>
        <charset val="204"/>
      </rPr>
      <t>Профилактика наркомании и токсикомании.</t>
    </r>
  </si>
  <si>
    <t>Рост числа лиц, состоящих на диспансерном наблюдении с диагнозом «Употребление наркотиков с вредными последствиями»</t>
  </si>
  <si>
    <t>Увеличение числа лиц (школьников, студентов), охваченных профилактическими медицинскими осмотрами с целью раннего выявления незаконного потребления наркотических средств</t>
  </si>
  <si>
    <t>Приложение № 3 к подпрограмме 1</t>
  </si>
  <si>
    <t>Методика расчета значений показателей эффективности реализации Подпрограммы 1</t>
  </si>
  <si>
    <t>Наименование показателя</t>
  </si>
  <si>
    <t>Методика расчета показателя и единица измерения</t>
  </si>
  <si>
    <t>Исходные материалы</t>
  </si>
  <si>
    <t>Периодичность представления</t>
  </si>
  <si>
    <t>Статистический сборник «Состояние преступности в Московской области» информационного центра Главного управления МВД России по Московской области</t>
  </si>
  <si>
    <t>Один раз в квартал</t>
  </si>
  <si>
    <t>На основании данных мониторингового исследования</t>
  </si>
  <si>
    <t>Региональный реестр народных дружинах и общественных объединениях правоохранительной направленности Московской области</t>
  </si>
  <si>
    <t xml:space="preserve">Увеличение доли  социально значимых объектов (учреждений), оборудованных в целях антитеррористической защищенности средствами безопасности </t>
  </si>
  <si>
    <t>На основании ежеквартальных отчетов</t>
  </si>
  <si>
    <t>По данным Центра по противодействию экстремизму ГУ МВД России по Московской области</t>
  </si>
  <si>
    <t>Увеличение числа лиц (школьников и студентов), охваченных профилактическими медицинскими осмотрами с целью раннего выявления незаконного потребления наркотических средств</t>
  </si>
  <si>
    <t xml:space="preserve">На основании данных мониторингового исследования  </t>
  </si>
  <si>
    <t>Приложение № 4 к подпрограмме 1</t>
  </si>
  <si>
    <t>Обоснование финансовых ресурсов, необходимых для реализации мероприятий Подпрограммы 1</t>
  </si>
  <si>
    <t>Наименование мероприятия подпрограммы</t>
  </si>
  <si>
    <t>Источник финансирования</t>
  </si>
  <si>
    <t>Расчет необходимых финансовых ресурсов на реализацию мероприятия*</t>
  </si>
  <si>
    <t>Общий объем финансовых ресурсов, необходимых для реализации мероприятия, в том числе по годам</t>
  </si>
  <si>
    <t>Эксплуатационные расходы, возникающие в результате реализации мероприятия</t>
  </si>
  <si>
    <t>Внедрение и развитие системы «Безопасный регион» в целях профилактики и предупреждения преступлений и правонарушений, экстремизма, терроризма и наркомании.</t>
  </si>
  <si>
    <t>Бюджет Пушкинского муниципального района</t>
  </si>
  <si>
    <t xml:space="preserve">Финансовые ресурсы определяется из расчета количества поэтапно оказанных услуг по предоставлению видеоизображения для системы «Безопасный регион» в период с 2018-2021 годов по сметам:                                                 </t>
  </si>
  <si>
    <t xml:space="preserve">(стоимость ед.услуги,руб. х количество услуг = __ руб). </t>
  </si>
  <si>
    <t>-</t>
  </si>
  <si>
    <t>1.1</t>
  </si>
  <si>
    <t>1.3</t>
  </si>
  <si>
    <t>1.4</t>
  </si>
  <si>
    <t>1.5</t>
  </si>
  <si>
    <t>2.2</t>
  </si>
  <si>
    <t>2.3</t>
  </si>
  <si>
    <t>2.4</t>
  </si>
  <si>
    <t>3.1</t>
  </si>
  <si>
    <t>4.2</t>
  </si>
  <si>
    <t>Значение показателя рассчитывается по формуле: Уптг = Уптг x 0,95 где: Уптг  – уровень преступности текущего года; Уптг  – уровень преступности предыдущего года; Уровень преступности рассчитывается по формуле: Уп  = ОКП/ЧН x 100 000 где: ОКП – общее количество преступлений, совершенных на территории муниципального образования Московской области в отчетный период; ЧН – среднегодовая численность населения муниципального образования Московской области в отчетный период</t>
  </si>
  <si>
    <t>Значение показателя «Безопасность проживания» рассчитывается путем арифметического сложения баллов по каждому из следующих критериев. Чем выше полученная сумма, тем выше место муниципального образования в рейтинговой таблице. БП = L+ У упп + К друж</t>
  </si>
  <si>
    <t>Уупп(16,36428571)=Sупп(687,3)/Купп(42) Где: У упп - уровень обеспеченности помещениями для работы участковых уполномоченных полиции в муниципальных образованиях Московской области, кв. м; S упп – площадь помещений, предоставленных органами местного самоуправления для работы участковых уполномоченных полиции в муниципальном образовании, кв. м; К ууп – штатная численность участковых уполномоченных полиции в муниципальном образовании на конец отчетного периода, человек; Оценка показателя Уупп: чем больше площадь помещения на одного участкового уполномоченного полиции, тем выше рейтинг муниципального образования. При показателе 20 кв. м и выше муниципальному образованию присваивается 35 баллов; от 15,0 до 19,9 – 25 баллов; от 10,0 до 14,9 – 15 баллов; от 5,0 до 9,9 – 5 баллов; менее 5,0 – 0 баллов</t>
  </si>
  <si>
    <t>Кдруж(0,839123284)=Чдруж(15)/Чнаселения(178758)*10000 Где: К друж - количество дружинников на 10 тысяч населения в муниципальном образовании. Ч друж - число дружинников, являющихся членами народных дружин, внесенных в региональный реестр народных дружин и объединений правоохранительной направленности, застрахованных на период их участия в мероприятиях по охране общественного порядка.Ч населения - численность населения в муниципальном образовании на конец отчетного периода.Источник информации: данные Главного управления региональной безопасности Московской области.Оценка показателя К друж: чем больше количество народных дружинников, тем выше рейтинг муниципального образования.При показателе выше 10,0 на 10 тысяч населения муниципальному образованию присваивается 15 баллов; от 5,0 до 9,9 - 7 баллов; от 2,0 до 4,9 - 5 баллов; от 1,0 до 1,9 - 2 балла; менее 1,0 - 0 баллов.</t>
  </si>
  <si>
    <t>Значение показателя рассчитывается по формуле: (приведен расчет базового значения) САЗ(97,5) = (ДО (94,9(56\59)) + ДК (100(2\2)) / 2 где: САЗ – степень антитеррористической защищенности социально значимых объектов и мест  с массовым пребыванием людей ДО - доля объектов, подведомственных управлению образования, оборудованных в целях антитеррористической защищенности средствами обеспечения безопасности на отчетный период; ДК - доля объектов, подведомственных управлению культуры,  оборудованных в целях антитеррористической защищенности средствами обеспечения безопасности на отчетный период; ДЗ - доля объектов, подведомственных управлению здравоохранения, оборудованных в целях антитеррористической защищенности средствами обеспечения безопасности на отчетный период</t>
  </si>
  <si>
    <t>Значение показателя рассчитывается по формуле: Р =   С  /  В  *  100% где: Р  - доля несовершеннолетних в общем числе лиц, совершивших преступления; С – число несовершеннолетних, совершивших преступления в отчетном периоде;  В – общее число лиц, совершивших преступления в отчетном периоде КВПБ – количество выявленных административных правонарушений при содействии членов общественных объединений правоохранительной направленности по итогам базового периода (2016 г.)</t>
  </si>
  <si>
    <t>L= (B+D)/(A+C) х 100% Где: L - доля объектов социальной сферы, мест с массовым пребыванием людей, коммерческих объектов оборудованных системами видеонаблюдения и подключённых к системе «Безопасный регион», процент; В - количество коммерческих объектов, подключенных к системе "Безопасный регион", единиц; D - количество объектов социальной сферы, мест с массовым пребыванием людей, оборудованных системами видеонаблюдения и подключенных к системе «Безопасный регион», единиц; А - общее количество коммерческих объектов, планируемых к подключению к системе «Безопасный регион», единиц (Значение показателя определяется в соответствии с Постановлением Правительства Российской Федерации  от 19.10.2017 № 1273 «Об утверждении требований к антитеррористической защищенности торговых объектов (территорий) и формы паспорта безопасности торгового объекта (территории)»); С - общее количество объектов социальной сферы, мест с массовым пребыванием людей, единиц. (Значение показателя определяется в соответствии  с Постановлением Правительства Российской Федерации от 25.03.2015 № 272 «Об утверждении требований к антитеррористической защищенности мест массового пребывания людей и объектов (территорий), подлежащих обязательной охране войсками национальной гвардии Российской Федерации, и форм паспортов безопасности таких мест и объектов (территорий)». В обязательном порядке подлежат подключению объекты, находящиеся в зоне ответственности муниципалитетов в части расходования муниципальных бюджетов: школы, детские сады, учреждения культуры, спорта, детские игровые площадки по программе Губернатора. Также по коллегиальному решению Рабочей группы муниципального образования подлежат оснащению системами видеонаблюдения следующие муниципальные объекты: дворовые территории, парки, скверы, бульвары, пешеходные улицы и зоны отдыха, детские игровые площадки, объекты дорожной инфраструктуры - крупные развязки, перекрестки, эстакады, площади перед авто и ЖД вокзалами</t>
  </si>
  <si>
    <t>Расчет показателя: РЧШ = КШТГ/КШПГ*100 РЧШ – рост числа школьников и студентов охваченных профилактическими осмотрами с целью раннего выявления лиц, употребляющих наркотики % КШТГ – количество школьников и студентов, охваченных профилактическими осмотрами с целью раннего выявления лиц, употребляющих наркотики по итогам текущего года КШПГ – количество школьников и студентов, охваченных профилактическими осмотрами с целью раннего выявления лиц, употребляющих наркотики на конец базового периода</t>
  </si>
  <si>
    <t>Расчет показателя: РЧЛ = КЛТГ/КЛПГ*100 РЧЛ – рост числа лиц, состоящих на диспансерном наблюдении  с диагнозом «Употребление наркотиков с вредными последствиями» % КЛТГ – количество лиц, состоящих на диспансерном наблюдении с диагнозом «Употребление наркотиков с вредными последствиями» на конец текущего года КЛПГ - количество лиц, состоящих на диспансерном наблюдении с диагнозом «Употребление наркотиков с вредными последствиями»</t>
  </si>
  <si>
    <t>На основании данных МУ МВД России Пушкинское</t>
  </si>
  <si>
    <t>Значение показателя рассчитывается по формуле: УКВП  =   КВПО  /   КВПБ  х  100% где: УКВП – значение показателя; КВПО – количество выявленных административных правонарушений при содействии членов общественных объединений правоохранительной направленности в отчетном периоде;</t>
  </si>
  <si>
    <t>Значение показателя рассчитывается по формуле: СП  =  КЗП  /  КПЭН  *  100% где: СП – снижение количества преступлений экстремистского характера; КЗП - количество зарегистрированных преступлений экстремистского характера (в отчетном периоде); КПЭН – количество преступлений экстремистского характера  по итогам базового периода (2016 г.)</t>
  </si>
  <si>
    <t>По информации
МУ МВД России «Пушкинское»</t>
  </si>
  <si>
    <t>Приложение № 2 к Программе</t>
  </si>
  <si>
    <t xml:space="preserve">Паспорт подпрограммы </t>
  </si>
  <si>
    <t xml:space="preserve"> «Снижение рисков и смягчение последствий чрезвычайных ситуаций природного и техногенного характера»</t>
  </si>
  <si>
    <t>Муниципальный заказчик подпрограммы</t>
  </si>
  <si>
    <t>Управление территориальной безопасности</t>
  </si>
  <si>
    <t>Снижение рисков и смягчение последствий чрезвычайных ситуаций природного и техногенного характера</t>
  </si>
  <si>
    <t>Приложение № 1 к подпрограмме 2</t>
  </si>
  <si>
    <t>Перечень  мероприятий подпрограммы</t>
  </si>
  <si>
    <t>«Снижение рисков и смягчение последствий чрезвычайных ситуаций природного и техногенного характера»</t>
  </si>
  <si>
    <t>Сроки исполнения мероприятий</t>
  </si>
  <si>
    <t>Результаты выполнения мероприятий  подпрограммы</t>
  </si>
  <si>
    <t xml:space="preserve">2017-2021 </t>
  </si>
  <si>
    <t>Увеличение степени готовности сил и средств к предупреждению и ликвидации ЧС</t>
  </si>
  <si>
    <t>Внебюджетные средства</t>
  </si>
  <si>
    <t>1.2.</t>
  </si>
  <si>
    <t>2017-2021 годы</t>
  </si>
  <si>
    <t>Круглосуточное обеспечение безопасности людей на акватории.</t>
  </si>
  <si>
    <t>1.3.</t>
  </si>
  <si>
    <t>Создание финансовых и материальных резервов</t>
  </si>
  <si>
    <t>Объем финансирования мероприятия в текущем финансовом году (тыс. руб.) 2016</t>
  </si>
  <si>
    <r>
      <t>Основное мероприятие 1</t>
    </r>
    <r>
      <rPr>
        <sz val="9"/>
        <color theme="1"/>
        <rFont val="Arial"/>
        <family val="2"/>
        <charset val="204"/>
      </rPr>
      <t>. Создание и содержание и организация деятельности аврийно-спасательных служб и формирований</t>
    </r>
  </si>
  <si>
    <t>Управление территориальной безопасности МБУ "ПАСО" Администрации городских поселений Пушкино, Ашукино, Зеленоградский, Лесной, Правда, Софрино, Черкизово</t>
  </si>
  <si>
    <t>Мероприятие  1 Создание, содержание и организация деятельности МБУ "ПАСО" (включая ЕДДС и 112) в целях предупреждения и ликвидации ЧС</t>
  </si>
  <si>
    <t>Управление территориальной безопасности МБУ "ПАСО" Администрации городских поселений Пушкино, Ашукино, Зеленоградский, Лесной, Правда, Софрино,</t>
  </si>
  <si>
    <t>Мероприятие  2 Создание и содержание ВСС на пляжах в  с.Тишково и в г.п. Пушкино, в т.ч. обучение населения плаванию и приемам спасания на воде.</t>
  </si>
  <si>
    <t xml:space="preserve">Управление территориальной безопасности МБУ "ПАСО" </t>
  </si>
  <si>
    <t>Приложение № 2 к подпрограмме 2</t>
  </si>
  <si>
    <t>Планируемые результаты реализации подпрограммы 2</t>
  </si>
  <si>
    <r>
      <t>Макропоказатель</t>
    </r>
    <r>
      <rPr>
        <sz val="9"/>
        <color theme="1"/>
        <rFont val="Arial"/>
        <family val="2"/>
        <charset val="204"/>
      </rPr>
      <t>. Увеличение степени готовности сил и средств к предупреждению и ликвидации ЧС</t>
    </r>
  </si>
  <si>
    <r>
      <t>Основное мероприятие 1.</t>
    </r>
    <r>
      <rPr>
        <sz val="9"/>
        <color theme="1"/>
        <rFont val="Arial"/>
        <family val="2"/>
        <charset val="204"/>
      </rPr>
      <t xml:space="preserve"> </t>
    </r>
    <r>
      <rPr>
        <sz val="9"/>
        <color rgb="FF000000"/>
        <rFont val="Arial"/>
        <family val="2"/>
        <charset val="204"/>
      </rPr>
      <t>Создание, содержание и организация деятельности аварийно-спасательных служб и формирований</t>
    </r>
  </si>
  <si>
    <t>Тип Показателя</t>
  </si>
  <si>
    <t>Приложение № 3 к подпрограмме 2</t>
  </si>
  <si>
    <t>Методика расчета значений показателей эффективности реализации подпрограммы</t>
  </si>
  <si>
    <t>«Снижение рисков и смягчение последствий чрезвычайных ситуаций природного и техногенного характера</t>
  </si>
  <si>
    <t xml:space="preserve">Постановление Главы муниципального образования Московской области «О Порядке создания, хранения, использования и восполнения резерва материальных ресурсов для ликвидации чрез­вычайных ситуаций на тер­ритории Муниципального образования Московской области». </t>
  </si>
  <si>
    <t>Постановлением Администрации Муниципального образования Московской области «Об утверждении Порядка исполь­зования средств резервного фонда Администрации Муниципального образования Московской области на предупреждение и ликвидацию чрезвычайных ситуаций и последствия стихийных бедствий». Решение Совета депутатов Муниципального образования Московской области «О бюджете Муниципального образования Московской области на 2017 год и плановый период 2018 и 2019 годов.</t>
  </si>
  <si>
    <t>Значение показателя рассчитывается по формуле: Н = (А + В + С) / 3, где: А – процент населения, руководящего состава и специалистов муниципального звена ТП МОСЧС муниципального образования подготовленного в области защиты от чрезвычайных ситуаций и гражданской обороны. Значение рассчитывается по формуле: А = D+C / Кобщ нас * 100%, где: F1 – количество населения муниципального образования прошедших подготовку, обучение, в области защиты от чрезвычайных ситуаций и гражданской обороны в УКП созданных органом местного самоуправления Московской области; F2 – количество населения руководящего состава и специалистов муниципального звена ТП МОСЧС муниципального района (городского округа) обученного в области защиты от чрезвычайных ситуаций и гражданской обороны Кобщ нас – общий численность населения, зарегистрированного на территории муниципального образования Московской области. В – соотношение фактического и нормативного объема накопления резервного фонда финансовых, материальных ресурсов муниципального образования для ликвидации чрезвычайных ситуаций муниципального и объектового характера на территории муниципального образования Значение рассчитывается по формуле: В = Fфакт 1 + Fфакт 2  / Fнорм.  *  100%, где: Fфакт 1 – уровень накопления материального резервного фонда по состоянию на 01.01. текущего года, в натурах. ед.; Fфакт 2 – объем заложенных материального имущества за отчетный период текущего года, в натурах. ед.; Fнорм – нормативный объем резерва материальных ресурсов для ликвидации чрез­вычайных ситуаций на территории Муниципального образования Московской области, натур. един.</t>
  </si>
  <si>
    <t xml:space="preserve"> С – увеличение соотношения финансового резервного фонда для ликвидации последствий чрезвычайных ситуаций (происшествий), в том числе террористических актов, заложенного администрацией муниципального образования Московской области от объема бюджета ОМСУ муниципального образования Московской области. Значение рассчитывается по формуле: С = (Gфакт 3 / Gфакт 4) - (Gфакт 1  / Gфакт 2), где: Gфакт 1 – объем финансового резервного фонда для ликвидации чрезвычайных ситуаций природного и техногенного характера созданного ОМСУ муниципального образования Московской области по состоянию на 01 января базового года. Gфакт 2 - объем бюджета ОМСУ муниципального образования Московской области на базового год. Gфакт 3 – объем финансового резервного фонда для ликвидации чрезвычайных ситуаций природного и техногенного характера созданного ОМСУ муниципального образования Московской области по состоянию на 01 число месяца следующего за отчетным периодом. Gфакт 4 - объем бюджета ОМСУ муниципального образования Московской области на 01 число месяца следующего за отчетным периодом. R – увеличение процента количества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информирования, по отношению к базовому периоду рассчитывается по формуле: R = (N осс / N оу) - N тек.2016, где: P – оснащение ОУ и ДДС современными техническими средствами для приема сигналов оповещения, в процентах; N осс – количество ОУ и ДДС, оснащенных современными техническими средствами, шт; N оу – количество ОУ и ДДС ПОО, АСС и НАСФ, в ОМСУ Московской области, шт. N тек.2016 - процент оснащения ОУ и ДДС современными техническими средствами для приема сигналов оповещения, за базовый период.</t>
  </si>
  <si>
    <t>Ста­тистические данные по количеству утонувших на водных объектах согласно статистическим сведениям, официально опубликованным терри­ториальным органом федераль­ной службы Государственной ста­тистики по Московской области на рас­четный период. Обучение организуется в соот­ветствии с требованиями федераль­ных законов от 12.02.1998 № 28-ФЗ «О гражданской обороне» и от 21.12.1994 № 68-ФЗ «О защите населения и территорий от чрезвычайных ситуаций природного и техно­генного характера», пос­танов­лений Правительства Рос­сийской Федера­ции от 04.09.2003 № 547 «О под­готовке населения в области защиты от чрезвычайных ситуаций при­родного и тех­ногенного харак­тера» и от 02.11.2000 № 841 «Об ут­верждении Положения об организации обу­че­ния населения в области граж­данской обороны», приказов и указаний Министерства Российской Федерации по делам гражданской обороны, чрезвы­чайным ситуациям и ликвидации последствий стихий­ных бедствий и осуществляется по месту работы</t>
  </si>
  <si>
    <t xml:space="preserve">Значение показателя рассчитывается по формуле: V = (Dобщ  + Pу + О) / 3, где: V - процент исполнения органом местного самоуправления Московской области обеспечения безопасности людей на воде Dобщ – снижение процента утонувших и травмированных жителей на территории муниципального образования по отношению к базовому периоду Pу – увеличение количества комфортных (безопасных) мест массового отдыха людей на водных объектах по отношению к базовому периоду О - увеличение процента населения муниципального образования обученного, прежде всего детей, плаванию и приемам спасения на воде, по отношению к базовому периоду Снижение процента утонувших и травмированных жителей на территории муниципального образования по отношению к базовому периоду рассчитывается по формуле: D общ.  = (D1 / D2) + (D3 / D4) + (D5 / D6), где: D1 – количество утонувших на территории муниципального образования Московской области за отчетный период; D2 – количество утонувших на территории муниципального образования Московской области за аналогичный период 2016 года; D3 – количество травмированных на водных объектах, расположенных на территории муниципального образования Московской области за отчетный период; D4 – количество травмированных на водных объектах расположенных, на территории муниципального образования Московской области за аналогичный период 2016 года; D5 – количество утонувшего жителей муниципального образования Московской области за пределами муниципального образования Московской области за отчетный период; D6 – количество утонувшего жителей муниципального образования Московской области за пределами муниципального образования Московской области за аналогичный период 2016 года. (ЕЖЕГОДНО ПРОЦЕНТ ДОЛЖЕН УВЕЛИЧИВАТЬСЯ НА 2 %) </t>
  </si>
  <si>
    <t>Увеличение количества комфортных (безопасных) мест массового отдыха людей на водных объектах по отношению к базовому периоду рассчитывается по формуле: Py = (Рп – (Pb + Ps) / Pп *100, где: Pb - количество безопасных мест массового отдыха людей на водных объектах в 2016 году; Ps - количество безопасных мест массового отдыха людей на водных объектах, дополнительно созданных в текущем периоде Pп – плановое значение количества пляжей которое должно быть открыто на территории ОМСУ, в рамках реализации муниципальной программы и согласованное с ГУ МЧС России по Московской области. (ЕЖЕГОДНО ПРОЦЕНТ ДОЛЖЕН РОСТИ) Увеличение процента населения муниципального образования обученного, прежде всего детей, плаванию и приемам спасения на воде, по отношению к базовому периоду рассчитывается по формуле: О = О общ. тек. – О(общ. тек. 2016) Ообщ. тек. – процент населения муниципального образования Московской области, прежде всего детей, обученных плаванию и приемам спасения на воде за отчетный период. О общ. тек. 2016 - процент населения муниципального образования Московской области, прежде всего детей, обученных плаванию и приемам спасения на воде за аналогичный период базового года О общ. тек.  = (О1 / О2) * 100%, где: О1 – количество населения прошедших обучение плаванию и приемам спасения на воде; О2 – общая численность населения муниципального образования (ЕЖЕГОДНО ПРОЦЕНТ ДОЛЖЕН УВЕЛИЧИВАТЬСЯ НА 2 %)</t>
  </si>
  <si>
    <t xml:space="preserve">По итогам мониторинга. Ста­тистические данные по коли­честву утонувших на водных объектах согласно статистическим сведениям, официально опубли­кованным терри­ториальным органом федеральной службы Государст­венной статистики по Московской области на рас­четный период. Постановление Правительства Московской области от 28.09.2007 № 732/21 "О Правилах охраны жизни людей на водных объектах в Московской области" "Водный кодекс Российской Федерации" от 03.06.2006 № 74-ФЗ. По итогам мониторинга. </t>
  </si>
  <si>
    <t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 определяется по формуле: С=Ттек÷ Тисх∗100% где: С - сокращение среднего времени совместного реагирования нескольких экстренных оперативных служб на обращения населения по единому номеру «112». Ттек - среднее время совместного реагирования нескольких экстренных оперативных служб после введения в эксплуатацию системы обеспечения вызова по единому номеру «112» в текущем году. Тисх- среднее времени совместного реагирования нескольких экстренных оперативных служб до введения в эксплуатацию системы обеспечения вызова по единому номеру «112»</t>
  </si>
  <si>
    <t>Федеральная целевая программа «Создание системы обеспечения вы­зова экстренных оперативных служб по единому номеру «112» в Российской Федерации на 2013-2017 годы» (Постановление Правитель­ства Российской Федерации от 16.03.2013 № 223). Методические рекомендации МЧС России от 17.03.2011 по программно-целевому планированию мероприя­тий по созданию системы обес­печения вызова экстренных опера­тивных служб по единому номеру «112» в Российской Федерации на 2012-2017 годы.</t>
  </si>
  <si>
    <t>Приложение № 4 к подпрограмме 2</t>
  </si>
  <si>
    <t>Обоснование финансовых ресурсов, необходимых для реализации мероприятий подпрограммы</t>
  </si>
  <si>
    <t>Расчет необходимых финансовых ресурсов на реализацию мероприятия</t>
  </si>
  <si>
    <t>Финансовые ресурсы местного бюджета реализуются на обеспечение вопросов местного значения сельских поселений Царевское, Тарасовское и Ельдигинское в рамках ст. 14 Федерального закона от 06.10.2003 №131-ФЗ, городских поселений в рамках СПП и рассчитываются в процентном отношении от заработной платы сотрудников аварийно-спасательной службы и ЕДДС (112), количества принимаемых вызовов и выездов в разрезе поселений</t>
  </si>
  <si>
    <t xml:space="preserve">Бюджеты городских поселений </t>
  </si>
  <si>
    <r>
      <t xml:space="preserve">заработная плата сотрудников + расходы на содержание и обеспечение </t>
    </r>
    <r>
      <rPr>
        <sz val="9"/>
        <color theme="1"/>
        <rFont val="Arial"/>
        <family val="2"/>
        <charset val="204"/>
      </rPr>
      <t>деятельности МБУ "ПАСО"</t>
    </r>
  </si>
  <si>
    <t>Финансовые ресурсы местного бюджета реализуются на обеспечение вопросов местного значения в рамках п. 24 ст. 15 Федерального закона от 06.10.2003 №131-ФЗ на заработную плату сотрудников спасательной станции</t>
  </si>
  <si>
    <t>Финансирование мероприятий предусмотрено Резервным Фондом администрации Пушкинского муниципального района.</t>
  </si>
  <si>
    <t>Приложение № 3 к Программе</t>
  </si>
  <si>
    <t>«Развитие и совершенствование систем оповещения и информирования населения»</t>
  </si>
  <si>
    <r>
      <t>Источники финансирования подпрограммы по годам реализации и главным распорядителям бюджетных средств, в том числе по годам</t>
    </r>
    <r>
      <rPr>
        <sz val="8"/>
        <color theme="1"/>
        <rFont val="Arial"/>
        <family val="2"/>
        <charset val="204"/>
      </rPr>
      <t>:</t>
    </r>
  </si>
  <si>
    <t>Развитие и совершенствование систем оповещения и информирования населения</t>
  </si>
  <si>
    <t>Приложение № 1 к подпрограмме 3</t>
  </si>
  <si>
    <t xml:space="preserve">Объем финансирования мероприятия в текущем финансовом году (тыс. руб.) </t>
  </si>
  <si>
    <t>Поддержание в состоянии постоянной готовности систем оповещения (проведение ЭТО и ТР)</t>
  </si>
  <si>
    <t>МБУ «Пушкинский АСО</t>
  </si>
  <si>
    <t>Всего  (тыс. руб.)</t>
  </si>
  <si>
    <r>
      <t xml:space="preserve">Основное мероприятие 1. </t>
    </r>
    <r>
      <rPr>
        <sz val="9"/>
        <color theme="1"/>
        <rFont val="Arial"/>
        <family val="2"/>
        <charset val="204"/>
      </rPr>
      <t>Поддержание в состоянии постоянной готовности систем оповещения (проведение ЭТО и ТР)</t>
    </r>
  </si>
  <si>
    <t>Управление территориальной безопасности МБУ "Пушкинский АСО"</t>
  </si>
  <si>
    <t>Дистанционный контроль техсостояния точек оповещения по сети GSM и сервера управления  через удаленный доступ по Ethernet. Ежеквартальное ТО-1 и ТО-2  с выездом на места размещения оборудования.</t>
  </si>
  <si>
    <t>Мероприятие 1. Обслуживание и модернизация системы оповещения «ИДИС» и П-164</t>
  </si>
  <si>
    <t>Приложение № 2 к подпрограмме 3</t>
  </si>
  <si>
    <t>Планируемые результаты реализации подпрограммы 3</t>
  </si>
  <si>
    <t>Планируемые результаты реализации подпрограммы</t>
  </si>
  <si>
    <t>Базовое значение показателя (на начало реализации  подпрограммы)</t>
  </si>
  <si>
    <r>
      <t>Макропоказатель</t>
    </r>
    <r>
      <rPr>
        <sz val="9.5"/>
        <color theme="1"/>
        <rFont val="Times New Roman"/>
        <family val="1"/>
        <charset val="204"/>
      </rPr>
      <t>. Увеличение охвата населения  Пушкинского муниципального района централизованным оповещением и  информированием, оперативности реагирования по единому номеру «112»</t>
    </r>
  </si>
  <si>
    <r>
      <t>Основное мероприятие 1</t>
    </r>
    <r>
      <rPr>
        <sz val="9.5"/>
        <color theme="1"/>
        <rFont val="Times New Roman"/>
        <family val="1"/>
        <charset val="204"/>
      </rPr>
      <t xml:space="preserve">. </t>
    </r>
    <r>
      <rPr>
        <sz val="9.5"/>
        <color rgb="FF000000"/>
        <rFont val="Times New Roman"/>
        <family val="1"/>
        <charset val="204"/>
      </rPr>
      <t>Поддержание в состоянии постоянной готовности систем оповещения (проведение ЭТО и ТР)</t>
    </r>
  </si>
  <si>
    <t>Приложение № 3 к подпрограмме 3</t>
  </si>
  <si>
    <t>Постановление Правительства Московской области от 04.02.2014 № 25/1 «О Московской областной сис­теме предупреждения и ликвидации чрезвычайных ситуа­ций». Данные по количеству населения, находя­щегося в зоне воздействия средств информи­рования и оповещения определяются Главным управлением МЧС России по Московской области. Данные по численности населения учитываются из статистических сведений, официаль­но опубликованных террито­риальным органом федеральной службы Государственной статистики по Московской области на рас­четный период.</t>
  </si>
  <si>
    <t>Один раз в полугодие</t>
  </si>
  <si>
    <t>Значение показателя рассчитывается по формуле: S общ. = (S1+ S2 + S3) / S4, где S1 – площадь населения Московской области охватывающая цент­ра­ли­зованным оповещением и информированием проживающего в пределах сель­ских поселений муниципального района; S2 – площадь населения Московской области охватывающая цент­ра­ли­зованным оповещением и информированием проживающего в пределах городских поселений муниципального района; S2 – площадь населения Московской области охватывающая цент­ра­ли­зованным оповещением и информированием проживающего в пределах городского округа; S4 – площадь муниципального образования Московской области.</t>
  </si>
  <si>
    <t>Значение показателя рассчитывается по формуле: Дапк=(Рп+Срг+Рмп+Гед+Ртз+Зоб+Писп+Рнпа)х100%, где: Дапк - доля построения и развития систем АПК «БГ» на территории муниципального образования Московской области; Рп – разработка плана построения, внедрения и эксплуатации АПК «БГ»; Срг – создание рабочей группы построения и развития систем аппаратно-программного комплекса «БГ»; Рмп – разработка муниципальной программы «Построение АПК «БГ» до 2020 года»; Гед – готовность ЕДДС ОМСУ к внедрению АПК «БГ»; Ртз – разработка, согласование и утверждение ТЗ на построение АПК «БГ»; Зоб – закупка оборудования, программного обеспечения, проведение монтажных и пусконаладочных работ; Писп – проведение испытаний АПК «БГ»; Рнпа – разработка НПА о вводе в постоянную эксплуатацию АПК «БГ». *примечание: Рп = 0,1; Срг = 0,1; Рмп-0,2; Гед-0,1; Ртз – 0,1; Зоб – 0,2; Писп- 0,1; Рнпа-01.</t>
  </si>
  <si>
    <t>Распоряжение Правительства Российской Федерации от 03.12.2014 № 2446-р «Об утверждении концепции построения и развития аппаратно-программного комплекса  «Безопасный город»</t>
  </si>
  <si>
    <t>Приложение № 4 к подпрограмме 3</t>
  </si>
  <si>
    <t>2018– 78,1 тыс. руб.</t>
  </si>
  <si>
    <t>2017– 0,0 тыс. руб.</t>
  </si>
  <si>
    <t>Приложение № 4 к Программе</t>
  </si>
  <si>
    <t xml:space="preserve">Паспорт подпрограммы  </t>
  </si>
  <si>
    <t>«Обеспечение пожарной безопасности»</t>
  </si>
  <si>
    <t>Обеспечение пожарной безопасности</t>
  </si>
  <si>
    <t>Приложение № 1 к подпрограмме 4</t>
  </si>
  <si>
    <t>Перечень мероприятий подпрограммы</t>
  </si>
  <si>
    <t>Профилактика пожарной безопасности</t>
  </si>
  <si>
    <t>Главы поселений</t>
  </si>
  <si>
    <t>Снижение количества пожаров</t>
  </si>
  <si>
    <t>Увеличение доли добровольных пожарных до необходимого норматива в 1123 человека </t>
  </si>
  <si>
    <t>Приложение № 2 к подпрограмме 4</t>
  </si>
  <si>
    <t>Планируемые результаты реализации подпрограммы «Обеспечение пожарной безопасности»</t>
  </si>
  <si>
    <r>
      <t>Макропоказатель.</t>
    </r>
    <r>
      <rPr>
        <sz val="8"/>
        <color theme="1"/>
        <rFont val="Arial"/>
        <family val="2"/>
        <charset val="204"/>
      </rPr>
      <t xml:space="preserve"> Снижение процента пожаров, произошедших на территории муниципального образования Московской области, по отношению к базовому показателю.</t>
    </r>
  </si>
  <si>
    <r>
      <t>Основное мероприятие 1.</t>
    </r>
    <r>
      <rPr>
        <sz val="8"/>
        <color theme="1"/>
        <rFont val="Arial"/>
        <family val="2"/>
        <charset val="204"/>
      </rPr>
      <t xml:space="preserve"> Профилактика пожарной безопасности</t>
    </r>
  </si>
  <si>
    <t>ед</t>
  </si>
  <si>
    <t>Тип  Показателя</t>
  </si>
  <si>
    <t>Приложение № 3 к подпрограмме 4</t>
  </si>
  <si>
    <t xml:space="preserve">Dбаз. - количество погибших и травмированных людей на пожарах на территории Московской области, зарегистрированных в Росстате аналогичному периоду базового года. увеличение процента количество добровольных пожарных обученных, застрахованных и задействованных по назначению ОМС по отношению к базовому показателю, рассчитывается по формуле: J =(Q1 / Q2) *100) – Q3, где: Q1 - количество добровольных пожарных обученных, задействованных по назначению ОМС, человек; Q2 - нормативное количество добровольных пожарных на территории муниципального района (городского округа), человек. Q3  - процент добровольных пожарных обученных, задействованных по назначению ОМС, за базовый период 2016 года увеличение процента исправных гидрантов на территории муниципального образования Московской области от нормативного количества по отношению к базовому показателю, рассчитывается по формуле: Y = Y1 - Y2, где  Y1 – процент исправных гидрантов на территории муниципального образования Московской области от нормативного количества, за текущий период; Y1 = N(исправное) / N(нормативное) Y2 - исправных гидрантов на территории муниципального образования Московской области от нормативного количества, за аналогичный период базового периода. </t>
  </si>
  <si>
    <t xml:space="preserve">Значение рассчитывается по формуле: S = (L + M + J + Y) / 4 L - процент снижения пожаров, произошедших на территории муниципального образования Московской области, по отношению к базовому показателю ;  M – процент снижения погибших и травмированных людей на пожарах, произошедших на территории муниципального образования Московской области за отчетный период, по отношению к аналогичному периоду базового года; J – увеличение процента количество добровольных пожарных обученных, застрахованных и задействованных по назначению ОМС; Y – увеличение процента исправных гидрантов на территории муниципального района от нормативного количества, по отношению к базовому периоду процент снижения пожаров, произошедших на территории муниципального образования Московской области, по отношению к базовому показателю рассчитывается по формуле: L =  100 % - (D тек. / Dбаз. * 100%), где: D тек. – количество зарегистрированных пожаров на территории муниципального образования Московской области за отчетный период; Dбаз. - количество зарегистрированных пожаров на территории муниципального образования Московской области аналогичному периоду базового года. процент снижения погибших и травмированных людей на пожарах, произошедших на территории муниципального образования Московской области за отчетный период, по отношению к аналогичному периоду базового года, рассчитывается по формуле: M =  100 % - (D тек. / Dбаз. * 100%), где: D тек. – количество погибших и травмированных людей на пожарах на территории Московской области в общем числе погибших и травмированных за отчетный период; </t>
  </si>
  <si>
    <t xml:space="preserve">Указание Управление по обеспе­чению деятельности противопо­жарно-спасательной службы Мос­ковской области от 10.09.2014 № 41 Исх-1901/41-04 Методика расчета значений показателей эффектив­ности реализации подпрограмм По итогам мониторинга. Приказ Ми­нистерства Российской Федерации по делам гражданской обороны, чрезвычайным ситуациям и ликвидации последствий стихийных бедствий от 21.11.2008 № 714 «Об утверждении Порядка учета пожаров и их последствий» </t>
  </si>
  <si>
    <t xml:space="preserve">Мос­ковской области от 10.09.2014 № 41 Исх-1901/41-04 Методика расчета значений показателей эффектив­ности реализации подпрограмм По итогам мониторинга. Приказ Ми­нистерства Российской Федерации по делам гражданской обороны, чрезвычайным ситуациям и ликвидации последствий стихийных бедствий от 21.11.2008 № 714 «Об утверждении Порядка учета пожаров и их последствий» </t>
  </si>
  <si>
    <t>Количество погибших на пожарах, зарегистрированных на территории муниципального образования Московской области рассчитывается по формуле: В = В] + В2 + Вз, где: Bj - количество погибших детей в возрасте от 0 до 7 лет на территории муниципального образования Московской области (учитывается с коэффициентом 2) В2 - количество погибших детей в возрасте от 7 до 18 лет на территории муниципального образования Московской области (учитывается с коэффициентом 1,5) Вз - количество погибшего взрослого населения в возрасте от 18 на территории муниципального образования Московской области (учитывается с коэффициентом 1) Количество травмированных на пожарах, зарегистрированных на территории муниципального образования Московской области рассчитывается по формуле: С = Ci + С2 + С3, где: Ci - количество травмированных детей в возрасте от 0 до 7 лет на территории муниципального образования Московской области (учитывается с коэффициентом 2) Ci - количество травмированных детей в возрасте от 7 до 18 лет на территории муниципального образования Московской области (учитывается с коэффициентом 1,5) Сз - количество травмированных взрослого населения в возрасте от 18 лет на территории муниципального образования Московской области (учитывается с коэффициентом 1)</t>
  </si>
  <si>
    <t>1. Официальные данные РОССТАТ по состоянию на 01.01. текущего года. 2. Количество пожаров, зарегистрированных на территории муниципального образования Московской области, погибшего и травмированного населения на пожарах - официальные данные РОССТАТ, отчетные данные ГКУ МО «Система - 112»,» отделы надзорной деятельности ГУ МЧС России по Московской области</t>
  </si>
  <si>
    <t xml:space="preserve">Снижение количества пожаров, погибших и травмированных на 10 тыс. населения рассчитывается по формуле: A/N*10 000+((B+C)/N*10 000)где: А - количество пожаров, зарегистрированных на территории муниципального образования Московской области; В - количество погибших на пожарах, зарегистрированных на территории муниципального образования Московской области; С - количество травмированных на пожарах, зарегистрированных на территории муниципального образования Московской области; N - численность населения, зарегистрированного на территории муниципального образования Московской области (по данным РОССТАТ по состоянию на 01.01. текущего года) Количество пожаров, зарегистрированных на территории муниципального образования Московской области рассчитывается по формуле: А = А] + А2 + А3 + А4, где: Ai - количество пожаров, зарегистрированных на социально значимых объектах, расположенных на территории муниципального образования Московской области (учитывается с коэффициентом 3) А2 - количество пожаров, зарегистрированных в жилом секторе на территории муниципального образования Московской области (учитывается с коэффициентом 2) Аз- количество пожаров, зарегистрированных на территории садовых товариществ, дачных кооперативов, расположенных на территории муниципального образования Московской области (учитывается с коэффициентом 1) А4 - количество пожаров, зарегистрированных на прочих объектах, расположенных на территории муниципального образования Московской области, (учитывается с коэффициентом 0,5) </t>
  </si>
  <si>
    <t>Приложение № 4 к подпрограмме 5</t>
  </si>
  <si>
    <t>Всего – 3640,0 тыс. руб.</t>
  </si>
  <si>
    <t>2017– 700,0 тыс. руб.</t>
  </si>
  <si>
    <t>2018– 720,0 тыс. руб.</t>
  </si>
  <si>
    <t>2019– 730,0 тыс. руб.</t>
  </si>
  <si>
    <t>2020– 740,0 тыс. руб.</t>
  </si>
  <si>
    <t>2021 – 750,0 тыс. руб.</t>
  </si>
  <si>
    <r>
      <t xml:space="preserve">Общий объем финансовых ресурсов </t>
    </r>
    <r>
      <rPr>
        <b/>
        <sz val="8"/>
        <color theme="1"/>
        <rFont val="Arial"/>
        <family val="2"/>
        <charset val="204"/>
      </rPr>
      <t xml:space="preserve">3640,0 </t>
    </r>
    <r>
      <rPr>
        <sz val="8"/>
        <color theme="1"/>
        <rFont val="Arial"/>
        <family val="2"/>
        <charset val="204"/>
      </rPr>
      <t>т.руб. приводится по годам в сметном расчете.</t>
    </r>
  </si>
  <si>
    <t>Финансирование мероприятий предусмотрено муниципальной программой «Безопасность города Пушкино на 2017-2021 годы». Мероприятия осуществляются на базе ОУ «Добровольная пожарная дружина Пушкинского ТУСиС ГКУ МО «Мособлпожспас»; Клуб «Пушкинский Огнеборец 01»;  ОУ "ДПК ГБОУ СПО МО «Правдинский лесхоз-техникум»</t>
  </si>
  <si>
    <t>Приложение № 1 к подпрограмме 5</t>
  </si>
  <si>
    <t>«Обеспечение мероприятий гражданской обороны»</t>
  </si>
  <si>
    <t>2018-2021</t>
  </si>
  <si>
    <t>Готовность к укрытию населения в 70-ти ЗС (26 убежищ и                                            44 противорадиационных укрытия), с общей проектной вместимостью 21 375 и в 231-ом заглубленном помещении подземного пространства</t>
  </si>
  <si>
    <t>Мероприятие 1 Повышение степени готовности сил гражданской обороны (курсовое обучение по ГО ЧС)</t>
  </si>
  <si>
    <t>Обеспечение со складов Мобрезерва Московской области с учетом отсутствия у территории района категории по гражданской обороне</t>
  </si>
  <si>
    <t>Управление территориальной безопасности Организации Пушкинского муниципального района (Пушкинская районная больница, Пушкинская электросеть, Пушкинская теплосеть, Пушкинский водоканал, ОД ЖКХ)</t>
  </si>
  <si>
    <t>Мероприятие 2 Создание резерва МТО в целях гражданской обороны и поддержание в постоянной готовности ЗСГО (приобретение средств защиты в соответсвии с табелем оснащеннсти)</t>
  </si>
  <si>
    <t>Приложение № 2 к подпрограмме 5</t>
  </si>
  <si>
    <t xml:space="preserve">Планируемые результаты реализации Подпрограммы  </t>
  </si>
  <si>
    <r>
      <t>Макропоказатель</t>
    </r>
    <r>
      <rPr>
        <sz val="8"/>
        <color theme="1"/>
        <rFont val="Arial"/>
        <family val="2"/>
        <charset val="204"/>
      </rPr>
      <t>. Повышение степени обеспеченности имуществом гражданской обороны</t>
    </r>
    <r>
      <rPr>
        <sz val="8"/>
        <color rgb="FF000000"/>
        <rFont val="Arial"/>
        <family val="2"/>
        <charset val="204"/>
      </rPr>
      <t xml:space="preserve"> и готовности ЗС ГО</t>
    </r>
    <r>
      <rPr>
        <sz val="8"/>
        <color theme="1"/>
        <rFont val="Arial"/>
        <family val="2"/>
        <charset val="204"/>
      </rPr>
      <t>.</t>
    </r>
  </si>
  <si>
    <r>
      <t>Основное мероприятие 1.</t>
    </r>
    <r>
      <rPr>
        <sz val="8"/>
        <color theme="1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Повышение степени обеспеченности имуществом гражданской обороны и готовности ЗС ГО</t>
    </r>
  </si>
  <si>
    <t>Приложение № 3 к подпрограмме 5</t>
  </si>
  <si>
    <t>Методические рекомендации по оценке эффективности террито­риальных органов специально упол­номоченных в области гражданской обороны и предупреждения чрез­вычайных ситуаций природного и техногенного характера, постанов­ление Правительства Московской области от 12.10.2012 № 1316/38 «Об утверждении номенклатуры и объемов резервов материальных ресурсов Московской области для ликвидации чрезвычайных ситуаций межмуниципального и региональ­ного характера на территории Мос­ков­ской области», постановление Правительства Московской области от 22.11.2012 № 1481/42 «О соз­дании и содержании запасов материально-технических, продо­вольственных, медицинских и иных средств в целях гражданской обо­роны»</t>
  </si>
  <si>
    <t>Методика расчета  показателя  и единица измерения</t>
  </si>
  <si>
    <t>Показатель рассчитывается по формуле: H = H1 - H2, где Н1 - степень готовности муниципального образования Московской области в области гражданской обороны за отчетный период; Н2 - степени готовности муниципального образования Московской области в области гражданской обороны за аналогичный период базового года. Н1 = Y Повышение степени обеспечен­ности запасами материально-тех­нических, продовольственных, ме­ди­цинских и иных средств для целей гражданской обороны рассчитывается по формуле: Y = (F / N)  * 100%, где: F – количество имеющегося в наличии имущества на складах; №– количество имущества по нормам обеспечения  Увеличение степени готовности ЗСГО по отношению к имеюще­муся фонду ЗСГО рассчитывается по формуле: (D+E) /A) – (D1+ E1/A1), где:  А – общее количество ЗСГО имеющихся на территории муниципального образования по состоянию на 01 число отчетного периода; А1 – общее количество ЗСГО имеющихся на территории муниципального образования по состоянию на 01 число базового года. D – количество ЗСГО оцененных как «Ограниченно готово» по состоянию на 01 число отчетного периода; Е – количество ЗСГО оцененных как «Готово» по состоянию на 01 число отчетного периода; D1 – количество ЗСГО оцененных как «Ограниченно готово» по состоянию на 01 число отчетного периода, базового периода; Е1 – количество ЗСГО оцененных как «Готово» по состоянию на 01 число отчетного периода, базового периода.</t>
  </si>
  <si>
    <t>Повышение степени обеспеченности имуществом гражданской обороны и готовности ЗС ГО</t>
  </si>
  <si>
    <t>Финансирование мероприятий предусмотрено Резервным Фондом администрации Пушкинского муниципального района. Осуществляется на базе организаций Пушкинского муниципального района (Пушкинская районная больница, Пушкинская электросеть, Пушкинская теплосеть, Пушкинский водоканал, ОД ЖКХ)</t>
  </si>
  <si>
    <t>Приложение № 4 к подпрограмме 4</t>
  </si>
  <si>
    <t>Приложение № 5 к Программе</t>
  </si>
  <si>
    <t>Обеспечение мероприятий гражданской обороны</t>
  </si>
  <si>
    <r>
      <t xml:space="preserve">Основное мероприятие 1 </t>
    </r>
    <r>
      <rPr>
        <sz val="9"/>
        <color theme="1"/>
        <rFont val="Arial"/>
        <family val="2"/>
        <charset val="204"/>
      </rPr>
      <t>Профилактика пожарной безопасности</t>
    </r>
  </si>
  <si>
    <t>Мероприятие 1 Обеспечение противопожарной пропаганды и деятельности добровольных пожарных*</t>
  </si>
  <si>
    <r>
      <t>Основное мероприятие 1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Arial"/>
        <family val="2"/>
        <charset val="204"/>
      </rPr>
      <t>Повышение степени обеспеченности имуществом гражданской обороны и готовности ЗС ГО</t>
    </r>
  </si>
  <si>
    <r>
      <t>Повышение степени обеспеченности запасами материально-технических, продовольственных, медицинских и иных средств для целей гражданской обороны</t>
    </r>
    <r>
      <rPr>
        <sz val="9"/>
        <color theme="1"/>
        <rFont val="Times New Roman"/>
        <family val="1"/>
        <charset val="204"/>
      </rPr>
      <t xml:space="preserve"> </t>
    </r>
  </si>
  <si>
    <t>2017– 1078,1 тыс. руб.</t>
  </si>
  <si>
    <t xml:space="preserve">Всего – </t>
  </si>
  <si>
    <t xml:space="preserve">2017– </t>
  </si>
  <si>
    <t xml:space="preserve">2018– </t>
  </si>
  <si>
    <t xml:space="preserve">2019– </t>
  </si>
  <si>
    <t xml:space="preserve">2020– </t>
  </si>
  <si>
    <t xml:space="preserve">2021 – </t>
  </si>
  <si>
    <t xml:space="preserve">2018 – </t>
  </si>
  <si>
    <t xml:space="preserve"> тыс. руб.</t>
  </si>
  <si>
    <t>Финансовые ресурсы местного бюджета реализуются и рассчитываются в рамках мобилизационной подготовки для обеспечения защиты государства от вооруженного нападения,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характера. Закупка товаров, работ, услуг осуществляется у единственного поставщика  и ЗАО «АК «Дизайн центр Идис» на основании пункта 3 части 1 статьи 93 Закона № 44-ФЗ "О контрактной системе в сфере закупок товаров, работ, услуг для обеспечения государственных и муниципальных нужд"</t>
  </si>
  <si>
    <t>2018– 200,0 тыс. руб.</t>
  </si>
  <si>
    <t>Мероприятие  3 Создание финансовых и материальных резервов (страхование расходов по локализации и ликвидации последствий ЧС)</t>
  </si>
  <si>
    <t>2018 - 1000 тыс. руб.</t>
  </si>
  <si>
    <t>2017 - 0 тыс. руб.</t>
  </si>
  <si>
    <t>2019 - 0 тыс. руб.</t>
  </si>
  <si>
    <t>2020 - 0 тыс. руб.</t>
  </si>
  <si>
    <t>2021 - 0 тыс. руб.</t>
  </si>
  <si>
    <t>Всего - 1000 тыс. руб.</t>
  </si>
  <si>
    <t>Дистанционный контроль техсостояния точек оповещения по сети GSM и сервера управления  через удаленный доступ по Ethernet. Ежеквартальное ТО  выездом на места размещения оборудования.</t>
  </si>
  <si>
    <t>Мероприятие 2 Модернизация каналов связи (Подключение линий Ethernet к оконечным устройствам системы оповещения)</t>
  </si>
  <si>
    <t>Организация линий управления системы оповещения по протоколам Ethernet, обслуживание каналов связи.</t>
  </si>
  <si>
    <t>Подключение соцобъектов к системе «Безопасный регион» в соответствии с заявками на подключение.</t>
  </si>
  <si>
    <t xml:space="preserve">Приоритеный целевой показатель </t>
  </si>
  <si>
    <t>Приоритетный целевой показатель</t>
  </si>
  <si>
    <t>Процент готовности  муниципального образования Московской области к действиям по предназначению при возникновении чрезвычайных ситуаций (происшествий) природного и техногенного характера</t>
  </si>
  <si>
    <t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</t>
  </si>
  <si>
    <t>(20 баллов)</t>
  </si>
  <si>
    <t>Процент исполнения органом местного самоуправления муниципального образования   полномочия по обеспечению безопасности людей на воде</t>
  </si>
  <si>
    <t xml:space="preserve">Процент исполнения органом местного самоуправления  муниципального образования полномочия по обеспечению безопасности  людей на воде
</t>
  </si>
  <si>
    <t>Увеличение процента покрытия системой 
централизованного оповеще-ния и информирования при чрезвычайных ситуациях или угрозе их возникновения территории муниципального образования</t>
  </si>
  <si>
    <t>2017 год -</t>
  </si>
  <si>
    <t xml:space="preserve">2018 год - </t>
  </si>
  <si>
    <t xml:space="preserve">2019 год - </t>
  </si>
  <si>
    <t xml:space="preserve">2020 год - </t>
  </si>
  <si>
    <t xml:space="preserve">2021 год - </t>
  </si>
  <si>
    <t>Общий объем финансовых ресурсов за период 2018-2021 годы составляет:  37 650,30 тыс. руб:</t>
  </si>
  <si>
    <t>Повышение степени пожарной защищенности муниципального образования, по отношению к базовому периоду</t>
  </si>
  <si>
    <t>Доля построения и развития систем аппаратно-программного комплекса «Безопасный город» на территории муниципального образования</t>
  </si>
  <si>
    <t>Увеличение процента покрытия системой централизованного оповещения и информирования при чрезвычайных ситуациях или угрозе их возникновения территории муниципального образования</t>
  </si>
  <si>
    <t>Увеличение степени готовности муниципального образования в области гражданской обороны по отношению к базовому показателю</t>
  </si>
  <si>
    <t>Увеличение степени готовности муниципального образования  в области гражданской обороны по отношению к базовому показателю</t>
  </si>
  <si>
    <t>Подмосковье без пожаров</t>
  </si>
  <si>
    <t>Процент построения и развития систем аппаратно-программного комплекса «Безопасный город» на территории муниципального образования</t>
  </si>
  <si>
    <t xml:space="preserve">Рейтинг - 50 </t>
  </si>
  <si>
    <t>2019– 78,1  тыс. руб.</t>
  </si>
  <si>
    <t>2020– 78,1 тыс. руб.</t>
  </si>
  <si>
    <t>2019– 300,0 тыс. руб.</t>
  </si>
  <si>
    <t>2020– 300,0 тыс. руб.</t>
  </si>
  <si>
    <t>2021 – 700,00 тыс. руб.</t>
  </si>
  <si>
    <t>2021 - 350,0 тыс. руб.</t>
  </si>
  <si>
    <t>Всего – 1150,0 тыс. руб.</t>
  </si>
  <si>
    <t>Всего – 2 012,0 тыс. руб.</t>
  </si>
  <si>
    <r>
      <t>Общий объем финансовых ресурсов 3 012,46</t>
    </r>
    <r>
      <rPr>
        <b/>
        <sz val="8"/>
        <color theme="1"/>
        <rFont val="Arial"/>
        <family val="2"/>
        <charset val="204"/>
      </rPr>
      <t xml:space="preserve"> </t>
    </r>
    <r>
      <rPr>
        <sz val="8"/>
        <color theme="1"/>
        <rFont val="Arial"/>
        <family val="2"/>
        <charset val="204"/>
      </rPr>
      <t>т.руб. приводится по годам в сметном расчете. Порядок проведения, объем, и виды работ определяются в соответствии с «Положением по организации эксплуатационно-технического обслуживания систем оповещения населения», утвержденного Приказом МЧС России, Мининформсвязи России, Минкультуры России от 07.12.2005 № 877/138/597 (далее - «Положение») и включает в себя: техническое обслуживание; текущий ремонт; планирование и учет эксплуатации и ремонта.</t>
    </r>
  </si>
  <si>
    <t>от 29.12.2018 №2769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</si>
</sst>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#,##0.00_ ;\-#,##0.00\ 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.5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4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wrapText="1"/>
    </xf>
    <xf numFmtId="4" fontId="5" fillId="0" borderId="1" xfId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wrapText="1"/>
    </xf>
    <xf numFmtId="4" fontId="24" fillId="0" borderId="1" xfId="1" applyNumberFormat="1" applyFont="1" applyBorder="1" applyAlignment="1">
      <alignment horizontal="center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" fontId="21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4" fontId="22" fillId="0" borderId="1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wrapText="1"/>
    </xf>
    <xf numFmtId="4" fontId="23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165" fontId="13" fillId="0" borderId="1" xfId="1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49" fontId="25" fillId="0" borderId="1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center" vertical="top" wrapText="1"/>
    </xf>
    <xf numFmtId="0" fontId="13" fillId="0" borderId="0" xfId="0" applyFont="1"/>
    <xf numFmtId="0" fontId="28" fillId="0" borderId="0" xfId="0" applyFont="1"/>
    <xf numFmtId="0" fontId="11" fillId="0" borderId="0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6" fillId="0" borderId="7" xfId="0" applyFont="1" applyBorder="1" applyAlignment="1">
      <alignment horizontal="center" wrapText="1"/>
    </xf>
    <xf numFmtId="0" fontId="11" fillId="0" borderId="14" xfId="0" applyFont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11" fillId="0" borderId="14" xfId="0" applyFont="1" applyBorder="1" applyAlignment="1">
      <alignment vertical="top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right" vertical="center" wrapText="1"/>
    </xf>
    <xf numFmtId="0" fontId="17" fillId="0" borderId="8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4" fontId="11" fillId="0" borderId="15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0" fillId="0" borderId="0" xfId="0" applyNumberFormat="1"/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49" fontId="30" fillId="0" borderId="1" xfId="0" applyNumberFormat="1" applyFont="1" applyBorder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25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wrapText="1"/>
    </xf>
    <xf numFmtId="0" fontId="25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wrapText="1"/>
    </xf>
    <xf numFmtId="0" fontId="11" fillId="0" borderId="13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23" fillId="0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/>
    <xf numFmtId="0" fontId="11" fillId="0" borderId="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3" fillId="3" borderId="1" xfId="0" applyFont="1" applyFill="1" applyBorder="1" applyAlignment="1">
      <alignment horizontal="center" wrapText="1"/>
    </xf>
    <xf numFmtId="0" fontId="11" fillId="0" borderId="14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4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justify" vertical="top" wrapText="1"/>
    </xf>
    <xf numFmtId="0" fontId="17" fillId="0" borderId="10" xfId="0" applyFont="1" applyBorder="1" applyAlignment="1">
      <alignment horizontal="justify" vertical="top" wrapText="1"/>
    </xf>
    <xf numFmtId="0" fontId="17" fillId="0" borderId="11" xfId="0" applyFont="1" applyBorder="1" applyAlignment="1">
      <alignment horizontal="justify" vertical="top" wrapText="1"/>
    </xf>
    <xf numFmtId="0" fontId="17" fillId="0" borderId="12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justify" vertical="top" wrapText="1"/>
    </xf>
    <xf numFmtId="0" fontId="17" fillId="0" borderId="8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7" fillId="0" borderId="9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16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15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1" fillId="0" borderId="4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14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3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4"/>
  <sheetViews>
    <sheetView tabSelected="1" zoomScaleNormal="100" workbookViewId="0">
      <selection activeCell="Q3" sqref="Q3"/>
    </sheetView>
  </sheetViews>
  <sheetFormatPr defaultRowHeight="15"/>
  <cols>
    <col min="1" max="1" width="36.140625" customWidth="1"/>
    <col min="2" max="7" width="16.28515625" customWidth="1"/>
  </cols>
  <sheetData>
    <row r="1" spans="1:7">
      <c r="G1" s="1" t="s">
        <v>0</v>
      </c>
    </row>
    <row r="2" spans="1:7">
      <c r="G2" s="1" t="s">
        <v>1</v>
      </c>
    </row>
    <row r="3" spans="1:7">
      <c r="G3" s="1" t="s">
        <v>2</v>
      </c>
    </row>
    <row r="4" spans="1:7">
      <c r="G4" s="274" t="s">
        <v>374</v>
      </c>
    </row>
    <row r="5" spans="1:7" ht="31.5" customHeight="1">
      <c r="A5" s="153" t="s">
        <v>23</v>
      </c>
      <c r="B5" s="153"/>
      <c r="C5" s="153"/>
      <c r="D5" s="153"/>
      <c r="E5" s="153"/>
      <c r="F5" s="153"/>
      <c r="G5" s="153"/>
    </row>
    <row r="6" spans="1:7" ht="15.75">
      <c r="A6" s="2"/>
    </row>
    <row r="7" spans="1:7" ht="25.5">
      <c r="A7" s="19" t="s">
        <v>3</v>
      </c>
      <c r="B7" s="156" t="s">
        <v>4</v>
      </c>
      <c r="C7" s="156"/>
      <c r="D7" s="156"/>
      <c r="E7" s="156"/>
      <c r="F7" s="156"/>
      <c r="G7" s="156"/>
    </row>
    <row r="8" spans="1:7" ht="25.5">
      <c r="A8" s="19" t="s">
        <v>5</v>
      </c>
      <c r="B8" s="156" t="s">
        <v>6</v>
      </c>
      <c r="C8" s="156"/>
      <c r="D8" s="156"/>
      <c r="E8" s="156"/>
      <c r="F8" s="156"/>
      <c r="G8" s="156"/>
    </row>
    <row r="9" spans="1:7">
      <c r="A9" s="19" t="s">
        <v>7</v>
      </c>
      <c r="B9" s="157" t="s">
        <v>8</v>
      </c>
      <c r="C9" s="157"/>
      <c r="D9" s="157"/>
      <c r="E9" s="157"/>
      <c r="F9" s="157"/>
      <c r="G9" s="157"/>
    </row>
    <row r="10" spans="1:7">
      <c r="A10" s="158" t="s">
        <v>9</v>
      </c>
      <c r="B10" s="159" t="s">
        <v>10</v>
      </c>
      <c r="C10" s="160"/>
      <c r="D10" s="160"/>
      <c r="E10" s="160"/>
      <c r="F10" s="160"/>
      <c r="G10" s="161"/>
    </row>
    <row r="11" spans="1:7">
      <c r="A11" s="158"/>
      <c r="B11" s="162" t="s">
        <v>11</v>
      </c>
      <c r="C11" s="163"/>
      <c r="D11" s="163"/>
      <c r="E11" s="163"/>
      <c r="F11" s="163"/>
      <c r="G11" s="164"/>
    </row>
    <row r="12" spans="1:7">
      <c r="A12" s="158"/>
      <c r="B12" s="162" t="s">
        <v>12</v>
      </c>
      <c r="C12" s="163"/>
      <c r="D12" s="163"/>
      <c r="E12" s="163"/>
      <c r="F12" s="163"/>
      <c r="G12" s="164"/>
    </row>
    <row r="13" spans="1:7">
      <c r="A13" s="158"/>
      <c r="B13" s="162" t="s">
        <v>13</v>
      </c>
      <c r="C13" s="163"/>
      <c r="D13" s="163"/>
      <c r="E13" s="163"/>
      <c r="F13" s="163"/>
      <c r="G13" s="164"/>
    </row>
    <row r="14" spans="1:7">
      <c r="A14" s="158"/>
      <c r="B14" s="165" t="s">
        <v>14</v>
      </c>
      <c r="C14" s="166"/>
      <c r="D14" s="166"/>
      <c r="E14" s="166"/>
      <c r="F14" s="166"/>
      <c r="G14" s="167"/>
    </row>
    <row r="15" spans="1:7">
      <c r="A15" s="154" t="s">
        <v>24</v>
      </c>
      <c r="B15" s="155" t="s">
        <v>15</v>
      </c>
      <c r="C15" s="155"/>
      <c r="D15" s="155"/>
      <c r="E15" s="155"/>
      <c r="F15" s="155"/>
      <c r="G15" s="155"/>
    </row>
    <row r="16" spans="1:7">
      <c r="A16" s="154"/>
      <c r="B16" s="20" t="s">
        <v>16</v>
      </c>
      <c r="C16" s="20">
        <v>2017</v>
      </c>
      <c r="D16" s="20">
        <v>2018</v>
      </c>
      <c r="E16" s="20">
        <v>2019</v>
      </c>
      <c r="F16" s="20">
        <v>2020</v>
      </c>
      <c r="G16" s="20">
        <v>2021</v>
      </c>
    </row>
    <row r="17" spans="1:7">
      <c r="A17" s="19" t="s">
        <v>17</v>
      </c>
      <c r="B17" s="21">
        <f t="shared" ref="B17:G17" si="0">SUM(B18:B22)</f>
        <v>234080.69</v>
      </c>
      <c r="C17" s="21">
        <f t="shared" si="0"/>
        <v>47196.32</v>
      </c>
      <c r="D17" s="21">
        <f t="shared" si="0"/>
        <v>45749.62</v>
      </c>
      <c r="E17" s="21">
        <f t="shared" si="0"/>
        <v>44919.320000000007</v>
      </c>
      <c r="F17" s="21">
        <f t="shared" si="0"/>
        <v>52021.319999999992</v>
      </c>
      <c r="G17" s="21">
        <f t="shared" si="0"/>
        <v>44194.11</v>
      </c>
    </row>
    <row r="18" spans="1:7">
      <c r="A18" s="19" t="s">
        <v>18</v>
      </c>
      <c r="B18" s="21">
        <f>SUM(C18:G18)</f>
        <v>0</v>
      </c>
      <c r="C18" s="22">
        <f>'1'!E9+'2'!E11+'3'!E10+'4'!E10+'5'!E10</f>
        <v>0</v>
      </c>
      <c r="D18" s="22">
        <f>'1'!F9+'2'!F11+'3'!F10+'4'!F10+'5'!F10</f>
        <v>0</v>
      </c>
      <c r="E18" s="22">
        <f>'1'!G9+'2'!G11+'3'!G10+'4'!G10+'5'!G10</f>
        <v>0</v>
      </c>
      <c r="F18" s="22">
        <f>'1'!H9+'2'!H11+'3'!H10+'4'!H10+'5'!H10</f>
        <v>0</v>
      </c>
      <c r="G18" s="22">
        <f>'1'!I9+'2'!I11+'3'!I10+'4'!I10+'5'!I10</f>
        <v>0</v>
      </c>
    </row>
    <row r="19" spans="1:7" ht="25.5">
      <c r="A19" s="19" t="s">
        <v>19</v>
      </c>
      <c r="B19" s="21">
        <f>SUM(C19:G19)</f>
        <v>0</v>
      </c>
      <c r="C19" s="22">
        <f>'1'!E10+'2'!E12+'3'!E11+'4'!E11+'5'!E11</f>
        <v>0</v>
      </c>
      <c r="D19" s="22">
        <f>'1'!F10+'2'!F12+'3'!F11+'4'!F11+'5'!F11</f>
        <v>0</v>
      </c>
      <c r="E19" s="22">
        <f>'1'!G10+'2'!G12+'3'!G11+'4'!G11+'5'!G11</f>
        <v>0</v>
      </c>
      <c r="F19" s="22">
        <f>'1'!H10+'2'!H12+'3'!H11+'4'!H11+'5'!H11</f>
        <v>0</v>
      </c>
      <c r="G19" s="22">
        <f>'1'!I10+'2'!I12+'3'!I11+'4'!I11+'5'!I11</f>
        <v>0</v>
      </c>
    </row>
    <row r="20" spans="1:7" ht="25.5">
      <c r="A20" s="19" t="s">
        <v>20</v>
      </c>
      <c r="B20" s="21">
        <f>SUM(C20:G20)</f>
        <v>62596.499999999985</v>
      </c>
      <c r="C20" s="22">
        <f>'1'!E11+'2'!E13+'3'!E12+'4'!E12+'5'!E12</f>
        <v>10202.4</v>
      </c>
      <c r="D20" s="22">
        <f>'1'!F11+'2'!F13+'3'!F12+'4'!F12+'5'!F12</f>
        <v>8166.86</v>
      </c>
      <c r="E20" s="22">
        <f>'1'!G11+'2'!G13+'3'!G12+'4'!G12+'5'!G12</f>
        <v>15420.220000000001</v>
      </c>
      <c r="F20" s="22">
        <f>'1'!H11+'2'!H13+'3'!H12+'4'!H12+'5'!H12</f>
        <v>19791.819999999996</v>
      </c>
      <c r="G20" s="22">
        <f>'1'!I11+'2'!I13+'3'!I12+'4'!I12+'5'!I12</f>
        <v>9015.2000000000007</v>
      </c>
    </row>
    <row r="21" spans="1:7" ht="27" customHeight="1">
      <c r="A21" s="19" t="s">
        <v>21</v>
      </c>
      <c r="B21" s="21">
        <f>SUM(C21:G21)</f>
        <v>170484.19</v>
      </c>
      <c r="C21" s="22">
        <f>'1'!E12+'2'!E14+'3'!E13+'4'!E13+'5'!E13</f>
        <v>36993.919999999998</v>
      </c>
      <c r="D21" s="22">
        <f>'1'!F12+'2'!F14+'3'!F13+'4'!F13+'5'!F13</f>
        <v>36582.76</v>
      </c>
      <c r="E21" s="22">
        <f>'1'!G12+'2'!G14+'3'!G13+'4'!G13+'5'!G13</f>
        <v>29499.100000000002</v>
      </c>
      <c r="F21" s="22">
        <f>'1'!H12+'2'!H14+'3'!H13+'4'!H13+'5'!H13</f>
        <v>32229.5</v>
      </c>
      <c r="G21" s="22">
        <f>'1'!I12+'2'!I14+'3'!I13+'4'!I13+'5'!I13</f>
        <v>35178.910000000003</v>
      </c>
    </row>
    <row r="22" spans="1:7">
      <c r="A22" s="19" t="s">
        <v>22</v>
      </c>
      <c r="B22" s="21">
        <f>SUM(C22:G22)</f>
        <v>1000</v>
      </c>
      <c r="C22" s="22">
        <f>'1'!E13+'2'!E15+'3'!E14+'4'!E14+'5'!E14</f>
        <v>0</v>
      </c>
      <c r="D22" s="22">
        <f>'1'!F13+'2'!F15+'3'!F14+'4'!F14+'5'!F14</f>
        <v>1000</v>
      </c>
      <c r="E22" s="22">
        <f>'1'!G13+'2'!G15+'3'!G14+'4'!G14+'5'!G14</f>
        <v>0</v>
      </c>
      <c r="F22" s="22">
        <f>'1'!H13+'2'!H15+'3'!H14+'4'!H14+'5'!H14</f>
        <v>0</v>
      </c>
      <c r="G22" s="22">
        <f>'1'!I13+'2'!I15+'3'!I14+'4'!I14+'5'!I14</f>
        <v>0</v>
      </c>
    </row>
    <row r="23" spans="1:7" ht="15.75">
      <c r="A23" s="3"/>
      <c r="D23" s="90"/>
      <c r="E23" s="90"/>
      <c r="F23" s="90"/>
      <c r="G23" s="90"/>
    </row>
    <row r="24" spans="1:7" ht="62.25" customHeight="1">
      <c r="D24" s="90"/>
    </row>
    <row r="26" spans="1:7" ht="128.25" customHeight="1"/>
    <row r="27" spans="1:7" ht="105.75" customHeight="1"/>
    <row r="28" spans="1:7" ht="63" customHeight="1"/>
    <row r="29" spans="1:7" ht="81.75" customHeight="1"/>
    <row r="30" spans="1:7" ht="43.5" customHeight="1"/>
    <row r="31" spans="1:7" ht="135.75" customHeight="1"/>
    <row r="32" spans="1:7" ht="18.75" customHeight="1"/>
    <row r="33" ht="67.5" customHeight="1"/>
    <row r="34" ht="76.5" customHeight="1"/>
    <row r="35" ht="122.25" customHeight="1"/>
    <row r="36" ht="32.25" customHeight="1"/>
    <row r="37" ht="36.75" customHeight="1"/>
    <row r="38" ht="84" customHeight="1"/>
    <row r="39" ht="114.75" customHeight="1"/>
    <row r="40" ht="31.5" customHeight="1"/>
    <row r="41" ht="77.25" customHeight="1"/>
    <row r="42" ht="48.75" customHeight="1"/>
    <row r="43" ht="48" customHeight="1"/>
    <row r="44" ht="84" customHeight="1"/>
    <row r="45" ht="39" customHeight="1"/>
    <row r="46" ht="33" customHeight="1"/>
    <row r="47" ht="34.5" customHeight="1"/>
    <row r="48" ht="18.75" customHeight="1"/>
    <row r="49" ht="20.25" customHeight="1"/>
    <row r="50" ht="17.25" customHeight="1"/>
    <row r="52" ht="32.25" customHeight="1"/>
    <row r="53" ht="49.5" customHeight="1"/>
    <row r="54" ht="78.75" customHeight="1"/>
    <row r="55" ht="96.75" customHeight="1"/>
    <row r="56" ht="61.5" customHeight="1"/>
    <row r="57" ht="94.5" customHeight="1"/>
    <row r="59" ht="90.75" customHeight="1"/>
    <row r="61" ht="77.25" customHeight="1"/>
    <row r="62" ht="43.5" customHeight="1"/>
    <row r="63" ht="33.75" customHeight="1"/>
    <row r="65" ht="30.75" customHeight="1"/>
    <row r="66" ht="30.75" customHeight="1"/>
    <row r="67" ht="33.75" customHeight="1"/>
    <row r="68" ht="33" customHeight="1"/>
    <row r="69" ht="32.25" customHeight="1"/>
    <row r="70" ht="60.75" customHeight="1"/>
    <row r="71" ht="36.75" customHeight="1"/>
    <row r="72" ht="45.75" customHeight="1"/>
    <row r="73" ht="107.25" customHeight="1"/>
    <row r="74" ht="33.75" customHeight="1"/>
    <row r="75" ht="31.5" customHeight="1"/>
    <row r="76" ht="44.25" customHeight="1"/>
    <row r="77" ht="31.5" customHeight="1"/>
    <row r="78" ht="31.5" customHeight="1"/>
    <row r="79" ht="34.5" customHeight="1"/>
    <row r="83" ht="32.25" customHeight="1"/>
    <row r="84" ht="17.25" customHeight="1"/>
    <row r="85" ht="42" customHeight="1"/>
    <row r="90" ht="78.75" customHeight="1"/>
    <row r="91" ht="15.75" customHeight="1"/>
    <row r="92" ht="30.75" customHeight="1"/>
    <row r="94" ht="31.5" customHeight="1"/>
    <row r="95" ht="33.75" customHeight="1"/>
    <row r="97" ht="30" customHeight="1"/>
    <row r="98" ht="30" customHeight="1"/>
    <row r="99" ht="30.75" customHeight="1"/>
    <row r="101" ht="31.5" customHeight="1"/>
    <row r="102" ht="50.25" customHeight="1"/>
    <row r="104" ht="45.75" customHeight="1"/>
    <row r="105" ht="50.25" customHeight="1"/>
    <row r="107" ht="33.75" customHeight="1"/>
    <row r="109" ht="33" customHeight="1"/>
    <row r="110" ht="18" customHeight="1"/>
    <row r="111" ht="33" customHeight="1"/>
    <row r="112" ht="33" customHeight="1"/>
    <row r="113" ht="45.75" customHeight="1"/>
    <row r="114" ht="31.5" customHeight="1"/>
    <row r="115" ht="34.5" customHeight="1"/>
    <row r="116" ht="18.75" customHeight="1"/>
    <row r="117" ht="32.25" customHeight="1"/>
    <row r="118" ht="16.5" customHeight="1"/>
    <row r="119" ht="63.75" customHeight="1"/>
    <row r="123" ht="93.75" customHeight="1"/>
    <row r="124" ht="45.75" customHeight="1"/>
    <row r="125" ht="37.5" customHeight="1"/>
    <row r="127" ht="26.25" customHeight="1"/>
    <row r="130" ht="33" customHeight="1"/>
    <row r="131" ht="49.5" customHeight="1"/>
    <row r="133" ht="35.25" customHeight="1"/>
    <row r="134" ht="18.75" customHeight="1"/>
    <row r="136" ht="30.75" customHeight="1"/>
    <row r="138" ht="30" customHeight="1"/>
    <row r="140" ht="77.25" customHeight="1"/>
    <row r="141" ht="32.25" customHeight="1"/>
    <row r="142" ht="48" customHeight="1"/>
    <row r="143" ht="47.25" customHeight="1"/>
    <row r="144" ht="76.5" customHeight="1"/>
    <row r="145" ht="48.75" customHeight="1"/>
    <row r="146" ht="60" customHeight="1"/>
    <row r="148" ht="30" customHeight="1"/>
    <row r="149" ht="33" customHeight="1"/>
    <row r="150" ht="23.25" customHeight="1"/>
    <row r="151" ht="31.5" customHeight="1"/>
    <row r="152" ht="32.25" customHeight="1"/>
    <row r="153" ht="31.5" customHeight="1"/>
    <row r="154" ht="31.5" customHeight="1"/>
    <row r="156" ht="33.75" customHeight="1"/>
    <row r="158" ht="33" customHeight="1"/>
    <row r="159" ht="33" customHeight="1"/>
    <row r="160" ht="83.25" customHeight="1"/>
    <row r="161" spans="1:1" ht="51" customHeight="1"/>
    <row r="162" spans="1:1" ht="47.25" customHeight="1"/>
    <row r="163" spans="1:1" ht="19.5" customHeight="1"/>
    <row r="164" spans="1:1" ht="45" customHeight="1"/>
    <row r="167" spans="1:1" ht="31.5" customHeight="1"/>
    <row r="168" spans="1:1" ht="48" customHeight="1"/>
    <row r="170" spans="1:1" ht="47.25" customHeight="1"/>
    <row r="171" spans="1:1" ht="29.25" customHeight="1"/>
    <row r="172" spans="1:1" ht="37.5" customHeight="1"/>
    <row r="174" spans="1:1">
      <c r="A174" s="5"/>
    </row>
  </sheetData>
  <mergeCells count="12">
    <mergeCell ref="A5:G5"/>
    <mergeCell ref="A15:A16"/>
    <mergeCell ref="B15:G15"/>
    <mergeCell ref="B7:G7"/>
    <mergeCell ref="B8:G8"/>
    <mergeCell ref="B9:G9"/>
    <mergeCell ref="A10:A14"/>
    <mergeCell ref="B10:G10"/>
    <mergeCell ref="B11:G11"/>
    <mergeCell ref="B12:G12"/>
    <mergeCell ref="B13:G13"/>
    <mergeCell ref="B14:G14"/>
  </mergeCells>
  <pageMargins left="0.59055118110236227" right="0.59055118110236227" top="0.74803149606299213" bottom="0.74803149606299213" header="0.31496062992125984" footer="0.31496062992125984"/>
  <pageSetup paperSize="9" orientation="landscape" horizontalDpi="180" verticalDpi="180" r:id="rId1"/>
  <rowBreaks count="1" manualBreakCount="1">
    <brk id="22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topLeftCell="A13" zoomScaleNormal="100" zoomScalePageLayoutView="85" workbookViewId="0">
      <selection activeCell="D14" sqref="B9:D14"/>
    </sheetView>
  </sheetViews>
  <sheetFormatPr defaultRowHeight="15"/>
  <cols>
    <col min="1" max="1" width="4.85546875" customWidth="1"/>
    <col min="2" max="2" width="19.42578125" customWidth="1"/>
    <col min="3" max="3" width="73.5703125" customWidth="1"/>
    <col min="4" max="4" width="27.42578125" customWidth="1"/>
    <col min="5" max="5" width="8.7109375" customWidth="1"/>
  </cols>
  <sheetData>
    <row r="1" spans="1:5">
      <c r="E1" s="7" t="s">
        <v>214</v>
      </c>
    </row>
    <row r="2" spans="1:5">
      <c r="A2" s="15"/>
    </row>
    <row r="3" spans="1:5">
      <c r="A3" s="6"/>
    </row>
    <row r="5" spans="1:5" ht="15.75">
      <c r="A5" s="200" t="s">
        <v>215</v>
      </c>
      <c r="B5" s="200"/>
      <c r="C5" s="200"/>
      <c r="D5" s="200"/>
      <c r="E5" s="200"/>
    </row>
    <row r="6" spans="1:5" ht="15.75">
      <c r="A6" s="224" t="s">
        <v>216</v>
      </c>
      <c r="B6" s="224"/>
      <c r="C6" s="224"/>
      <c r="D6" s="224"/>
      <c r="E6" s="224"/>
    </row>
    <row r="7" spans="1:5" ht="15.75">
      <c r="A7" s="17"/>
      <c r="B7" s="17"/>
      <c r="C7" s="17"/>
      <c r="D7" s="17"/>
      <c r="E7" s="17"/>
    </row>
    <row r="8" spans="1:5" ht="51" customHeight="1">
      <c r="A8" s="34" t="s">
        <v>41</v>
      </c>
      <c r="B8" s="34" t="s">
        <v>136</v>
      </c>
      <c r="C8" s="34" t="s">
        <v>137</v>
      </c>
      <c r="D8" s="34" t="s">
        <v>138</v>
      </c>
      <c r="E8" s="34" t="s">
        <v>139</v>
      </c>
    </row>
    <row r="9" spans="1:5" ht="220.5" customHeight="1">
      <c r="A9" s="236" t="s">
        <v>47</v>
      </c>
      <c r="B9" s="238" t="s">
        <v>345</v>
      </c>
      <c r="C9" s="63" t="s">
        <v>219</v>
      </c>
      <c r="D9" s="113" t="s">
        <v>217</v>
      </c>
      <c r="E9" s="236" t="s">
        <v>141</v>
      </c>
    </row>
    <row r="10" spans="1:5" ht="244.5" customHeight="1">
      <c r="A10" s="237"/>
      <c r="B10" s="239"/>
      <c r="C10" s="139" t="s">
        <v>220</v>
      </c>
      <c r="D10" s="115" t="s">
        <v>218</v>
      </c>
      <c r="E10" s="237"/>
    </row>
    <row r="11" spans="1:5" ht="245.25" customHeight="1">
      <c r="A11" s="103" t="s">
        <v>54</v>
      </c>
      <c r="B11" s="115" t="s">
        <v>349</v>
      </c>
      <c r="C11" s="139" t="s">
        <v>222</v>
      </c>
      <c r="D11" s="115" t="s">
        <v>224</v>
      </c>
      <c r="E11" s="102"/>
    </row>
    <row r="12" spans="1:5" ht="396" customHeight="1">
      <c r="A12" s="132"/>
      <c r="B12" s="142"/>
      <c r="C12" s="143" t="s">
        <v>223</v>
      </c>
      <c r="D12" s="143" t="s">
        <v>221</v>
      </c>
      <c r="E12" s="133"/>
    </row>
    <row r="13" spans="1:5" ht="198.75" customHeight="1">
      <c r="A13" s="94" t="s">
        <v>57</v>
      </c>
      <c r="B13" s="113" t="s">
        <v>346</v>
      </c>
      <c r="C13" s="113" t="s">
        <v>225</v>
      </c>
      <c r="D13" s="113" t="s">
        <v>226</v>
      </c>
      <c r="E13" s="94" t="s">
        <v>141</v>
      </c>
    </row>
    <row r="14" spans="1:5" ht="171.75" customHeight="1">
      <c r="A14" s="111" t="s">
        <v>64</v>
      </c>
      <c r="B14" s="113" t="s">
        <v>358</v>
      </c>
      <c r="C14" s="113" t="s">
        <v>258</v>
      </c>
      <c r="D14" s="113" t="s">
        <v>259</v>
      </c>
      <c r="E14" s="111" t="s">
        <v>256</v>
      </c>
    </row>
  </sheetData>
  <mergeCells count="5">
    <mergeCell ref="A9:A10"/>
    <mergeCell ref="B9:B10"/>
    <mergeCell ref="E9:E10"/>
    <mergeCell ref="A5:E5"/>
    <mergeCell ref="A6:E6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8"/>
  <sheetViews>
    <sheetView zoomScaleNormal="100" workbookViewId="0">
      <selection activeCell="C52" sqref="C52"/>
    </sheetView>
  </sheetViews>
  <sheetFormatPr defaultRowHeight="15"/>
  <cols>
    <col min="1" max="1" width="21.5703125" customWidth="1"/>
    <col min="2" max="2" width="17.42578125" customWidth="1"/>
    <col min="3" max="3" width="21.5703125" customWidth="1"/>
    <col min="4" max="4" width="20.42578125" customWidth="1"/>
    <col min="5" max="5" width="6.85546875" customWidth="1"/>
    <col min="6" max="7" width="8.7109375" customWidth="1"/>
    <col min="8" max="8" width="20" customWidth="1"/>
  </cols>
  <sheetData>
    <row r="1" spans="1:8">
      <c r="H1" s="7" t="s">
        <v>227</v>
      </c>
    </row>
    <row r="2" spans="1:8" ht="15.75">
      <c r="A2" s="11"/>
    </row>
    <row r="3" spans="1:8" ht="15.75">
      <c r="A3" s="214" t="s">
        <v>228</v>
      </c>
      <c r="B3" s="214"/>
      <c r="C3" s="214"/>
      <c r="D3" s="214"/>
      <c r="E3" s="214"/>
      <c r="F3" s="214"/>
      <c r="G3" s="214"/>
      <c r="H3" s="214"/>
    </row>
    <row r="4" spans="1:8" ht="15.75">
      <c r="A4" s="224" t="s">
        <v>191</v>
      </c>
      <c r="B4" s="224"/>
      <c r="C4" s="224"/>
      <c r="D4" s="224"/>
      <c r="E4" s="224"/>
      <c r="F4" s="224"/>
      <c r="G4" s="224"/>
      <c r="H4" s="224"/>
    </row>
    <row r="5" spans="1:8" ht="15.75">
      <c r="A5" s="17"/>
      <c r="B5" s="17"/>
      <c r="C5" s="17"/>
      <c r="D5" s="17"/>
      <c r="E5" s="73"/>
      <c r="F5" s="17"/>
      <c r="G5" s="73"/>
      <c r="H5" s="17"/>
    </row>
    <row r="6" spans="1:8" ht="59.25" customHeight="1">
      <c r="A6" s="27" t="s">
        <v>151</v>
      </c>
      <c r="B6" s="27" t="s">
        <v>152</v>
      </c>
      <c r="C6" s="241" t="s">
        <v>229</v>
      </c>
      <c r="D6" s="241"/>
      <c r="E6" s="242" t="s">
        <v>154</v>
      </c>
      <c r="F6" s="243"/>
      <c r="G6" s="244"/>
      <c r="H6" s="27" t="s">
        <v>155</v>
      </c>
    </row>
    <row r="7" spans="1:8" ht="13.5" customHeight="1">
      <c r="A7" s="233" t="s">
        <v>203</v>
      </c>
      <c r="B7" s="183" t="s">
        <v>20</v>
      </c>
      <c r="C7" s="183" t="s">
        <v>230</v>
      </c>
      <c r="D7" s="212"/>
      <c r="E7" s="82" t="s">
        <v>322</v>
      </c>
      <c r="F7" s="83">
        <f>SUM(F8:F12)</f>
        <v>21783.739999999998</v>
      </c>
      <c r="G7" s="84" t="s">
        <v>329</v>
      </c>
      <c r="H7" s="240" t="s">
        <v>160</v>
      </c>
    </row>
    <row r="8" spans="1:8">
      <c r="A8" s="233"/>
      <c r="B8" s="183"/>
      <c r="C8" s="183"/>
      <c r="D8" s="212"/>
      <c r="E8" s="79" t="s">
        <v>323</v>
      </c>
      <c r="F8" s="75">
        <f>F20+F32+F44</f>
        <v>4238.6000000000004</v>
      </c>
      <c r="G8" s="77" t="s">
        <v>329</v>
      </c>
      <c r="H8" s="240"/>
    </row>
    <row r="9" spans="1:8">
      <c r="A9" s="233"/>
      <c r="B9" s="183"/>
      <c r="C9" s="183"/>
      <c r="D9" s="212"/>
      <c r="E9" s="79" t="s">
        <v>324</v>
      </c>
      <c r="F9" s="75">
        <f>F21+F33+F45</f>
        <v>4328.9399999999996</v>
      </c>
      <c r="G9" s="77" t="s">
        <v>329</v>
      </c>
      <c r="H9" s="240"/>
    </row>
    <row r="10" spans="1:8">
      <c r="A10" s="233"/>
      <c r="B10" s="183"/>
      <c r="C10" s="183"/>
      <c r="D10" s="212"/>
      <c r="E10" s="79" t="s">
        <v>325</v>
      </c>
      <c r="F10" s="75">
        <f>F22+F34+F46</f>
        <v>4405.3999999999996</v>
      </c>
      <c r="G10" s="77" t="s">
        <v>329</v>
      </c>
      <c r="H10" s="240"/>
    </row>
    <row r="11" spans="1:8">
      <c r="A11" s="233"/>
      <c r="B11" s="183"/>
      <c r="C11" s="183"/>
      <c r="D11" s="212"/>
      <c r="E11" s="79" t="s">
        <v>326</v>
      </c>
      <c r="F11" s="75">
        <f>F23+F35+F47</f>
        <v>4405.3999999999996</v>
      </c>
      <c r="G11" s="77" t="s">
        <v>329</v>
      </c>
      <c r="H11" s="240"/>
    </row>
    <row r="12" spans="1:8">
      <c r="A12" s="233"/>
      <c r="B12" s="183"/>
      <c r="C12" s="183"/>
      <c r="D12" s="212"/>
      <c r="E12" s="79" t="s">
        <v>327</v>
      </c>
      <c r="F12" s="75">
        <f>F24+F36+F48</f>
        <v>4405.3999999999996</v>
      </c>
      <c r="G12" s="77" t="s">
        <v>329</v>
      </c>
      <c r="H12" s="240"/>
    </row>
    <row r="13" spans="1:8" ht="12.75" customHeight="1">
      <c r="A13" s="233"/>
      <c r="B13" s="238" t="s">
        <v>21</v>
      </c>
      <c r="C13" s="183"/>
      <c r="D13" s="212"/>
      <c r="E13" s="82" t="s">
        <v>322</v>
      </c>
      <c r="F13" s="83">
        <f>SUM(F14:F18)</f>
        <v>166844.19</v>
      </c>
      <c r="G13" s="84" t="s">
        <v>329</v>
      </c>
      <c r="H13" s="240"/>
    </row>
    <row r="14" spans="1:8">
      <c r="A14" s="233"/>
      <c r="B14" s="239"/>
      <c r="C14" s="183"/>
      <c r="D14" s="212"/>
      <c r="E14" s="79" t="s">
        <v>323</v>
      </c>
      <c r="F14" s="75">
        <f>F26+F38</f>
        <v>36293.919999999998</v>
      </c>
      <c r="G14" s="77" t="s">
        <v>329</v>
      </c>
      <c r="H14" s="240"/>
    </row>
    <row r="15" spans="1:8">
      <c r="A15" s="233"/>
      <c r="B15" s="239"/>
      <c r="C15" s="183"/>
      <c r="D15" s="212"/>
      <c r="E15" s="79" t="s">
        <v>324</v>
      </c>
      <c r="F15" s="75">
        <f>F27+F39</f>
        <v>35862.76</v>
      </c>
      <c r="G15" s="77" t="s">
        <v>329</v>
      </c>
      <c r="H15" s="240"/>
    </row>
    <row r="16" spans="1:8">
      <c r="A16" s="233"/>
      <c r="B16" s="239"/>
      <c r="C16" s="183"/>
      <c r="D16" s="212"/>
      <c r="E16" s="79" t="s">
        <v>325</v>
      </c>
      <c r="F16" s="75">
        <f>F28+F40</f>
        <v>28769.100000000002</v>
      </c>
      <c r="G16" s="77" t="s">
        <v>329</v>
      </c>
      <c r="H16" s="240"/>
    </row>
    <row r="17" spans="1:8">
      <c r="A17" s="233"/>
      <c r="B17" s="239"/>
      <c r="C17" s="183"/>
      <c r="D17" s="212"/>
      <c r="E17" s="79" t="s">
        <v>326</v>
      </c>
      <c r="F17" s="75">
        <f>F29+F41</f>
        <v>31489.5</v>
      </c>
      <c r="G17" s="77" t="s">
        <v>329</v>
      </c>
      <c r="H17" s="240"/>
    </row>
    <row r="18" spans="1:8">
      <c r="A18" s="233"/>
      <c r="B18" s="245"/>
      <c r="C18" s="183"/>
      <c r="D18" s="212"/>
      <c r="E18" s="81" t="s">
        <v>327</v>
      </c>
      <c r="F18" s="76">
        <f>F30+F42</f>
        <v>34428.910000000003</v>
      </c>
      <c r="G18" s="78" t="s">
        <v>329</v>
      </c>
      <c r="H18" s="240"/>
    </row>
    <row r="19" spans="1:8">
      <c r="A19" s="229" t="s">
        <v>205</v>
      </c>
      <c r="B19" s="183" t="s">
        <v>20</v>
      </c>
      <c r="C19" s="246" t="s">
        <v>232</v>
      </c>
      <c r="D19" s="247"/>
      <c r="E19" s="85" t="s">
        <v>322</v>
      </c>
      <c r="F19" s="83">
        <f>SUM(F20:F24)</f>
        <v>17231.260000000002</v>
      </c>
      <c r="G19" s="84" t="s">
        <v>329</v>
      </c>
      <c r="H19" s="240" t="s">
        <v>160</v>
      </c>
    </row>
    <row r="20" spans="1:8">
      <c r="A20" s="229"/>
      <c r="B20" s="183"/>
      <c r="C20" s="246"/>
      <c r="D20" s="247"/>
      <c r="E20" s="80" t="s">
        <v>323</v>
      </c>
      <c r="F20" s="75">
        <f>'2.1'!G18</f>
        <v>3581.5</v>
      </c>
      <c r="G20" s="77" t="s">
        <v>329</v>
      </c>
      <c r="H20" s="240"/>
    </row>
    <row r="21" spans="1:8">
      <c r="A21" s="229"/>
      <c r="B21" s="183"/>
      <c r="C21" s="246"/>
      <c r="D21" s="247"/>
      <c r="E21" s="80" t="s">
        <v>324</v>
      </c>
      <c r="F21" s="75">
        <f>'2.1'!H18</f>
        <v>3414.93</v>
      </c>
      <c r="G21" s="77" t="s">
        <v>329</v>
      </c>
      <c r="H21" s="240"/>
    </row>
    <row r="22" spans="1:8">
      <c r="A22" s="229"/>
      <c r="B22" s="183"/>
      <c r="C22" s="246"/>
      <c r="D22" s="247"/>
      <c r="E22" s="80" t="s">
        <v>325</v>
      </c>
      <c r="F22" s="75">
        <f>'2.1'!I18</f>
        <v>3411.61</v>
      </c>
      <c r="G22" s="77" t="s">
        <v>329</v>
      </c>
      <c r="H22" s="240"/>
    </row>
    <row r="23" spans="1:8">
      <c r="A23" s="229"/>
      <c r="B23" s="183"/>
      <c r="C23" s="246"/>
      <c r="D23" s="247"/>
      <c r="E23" s="80" t="s">
        <v>326</v>
      </c>
      <c r="F23" s="75">
        <f>'2.1'!J18</f>
        <v>3411.61</v>
      </c>
      <c r="G23" s="77" t="s">
        <v>329</v>
      </c>
      <c r="H23" s="240"/>
    </row>
    <row r="24" spans="1:8">
      <c r="A24" s="229"/>
      <c r="B24" s="183"/>
      <c r="C24" s="246"/>
      <c r="D24" s="247"/>
      <c r="E24" s="80" t="s">
        <v>327</v>
      </c>
      <c r="F24" s="75">
        <f>'2.1'!K18</f>
        <v>3411.61</v>
      </c>
      <c r="G24" s="77" t="s">
        <v>329</v>
      </c>
      <c r="H24" s="240"/>
    </row>
    <row r="25" spans="1:8" ht="13.5" customHeight="1">
      <c r="A25" s="229"/>
      <c r="B25" s="183" t="s">
        <v>21</v>
      </c>
      <c r="C25" s="246"/>
      <c r="D25" s="247"/>
      <c r="E25" s="85" t="s">
        <v>322</v>
      </c>
      <c r="F25" s="83">
        <f>SUM(F26:F30)</f>
        <v>157463.07</v>
      </c>
      <c r="G25" s="84" t="s">
        <v>329</v>
      </c>
      <c r="H25" s="240"/>
    </row>
    <row r="26" spans="1:8">
      <c r="A26" s="229"/>
      <c r="B26" s="183"/>
      <c r="C26" s="246"/>
      <c r="D26" s="247"/>
      <c r="E26" s="80" t="s">
        <v>323</v>
      </c>
      <c r="F26" s="75">
        <f>'2.1'!G19</f>
        <v>34594.21</v>
      </c>
      <c r="G26" s="77" t="s">
        <v>329</v>
      </c>
      <c r="H26" s="240"/>
    </row>
    <row r="27" spans="1:8">
      <c r="A27" s="229"/>
      <c r="B27" s="183"/>
      <c r="C27" s="246"/>
      <c r="D27" s="247"/>
      <c r="E27" s="80" t="s">
        <v>324</v>
      </c>
      <c r="F27" s="75">
        <f>'2.1'!H19</f>
        <v>32867.050000000003</v>
      </c>
      <c r="G27" s="77" t="s">
        <v>329</v>
      </c>
      <c r="H27" s="240"/>
    </row>
    <row r="28" spans="1:8">
      <c r="A28" s="229"/>
      <c r="B28" s="183"/>
      <c r="C28" s="246"/>
      <c r="D28" s="247"/>
      <c r="E28" s="80" t="s">
        <v>325</v>
      </c>
      <c r="F28" s="75">
        <f>'2.1'!I19</f>
        <v>27207.200000000001</v>
      </c>
      <c r="G28" s="77" t="s">
        <v>329</v>
      </c>
      <c r="H28" s="240"/>
    </row>
    <row r="29" spans="1:8">
      <c r="A29" s="229"/>
      <c r="B29" s="183"/>
      <c r="C29" s="246"/>
      <c r="D29" s="247"/>
      <c r="E29" s="80" t="s">
        <v>326</v>
      </c>
      <c r="F29" s="75">
        <f>'2.1'!J19</f>
        <v>29927.599999999999</v>
      </c>
      <c r="G29" s="77" t="s">
        <v>329</v>
      </c>
      <c r="H29" s="240"/>
    </row>
    <row r="30" spans="1:8">
      <c r="A30" s="229"/>
      <c r="B30" s="183"/>
      <c r="C30" s="246"/>
      <c r="D30" s="247"/>
      <c r="E30" s="80" t="s">
        <v>327</v>
      </c>
      <c r="F30" s="75">
        <f>'2.1'!K19</f>
        <v>32867.01</v>
      </c>
      <c r="G30" s="77" t="s">
        <v>329</v>
      </c>
      <c r="H30" s="240"/>
    </row>
    <row r="31" spans="1:8">
      <c r="A31" s="229" t="s">
        <v>207</v>
      </c>
      <c r="B31" s="183" t="s">
        <v>157</v>
      </c>
      <c r="C31" s="183" t="s">
        <v>233</v>
      </c>
      <c r="D31" s="212"/>
      <c r="E31" s="82" t="s">
        <v>322</v>
      </c>
      <c r="F31" s="83">
        <f>SUM(F32:F36)</f>
        <v>4452.4799999999996</v>
      </c>
      <c r="G31" s="84" t="s">
        <v>329</v>
      </c>
      <c r="H31" s="240" t="s">
        <v>160</v>
      </c>
    </row>
    <row r="32" spans="1:8">
      <c r="A32" s="229"/>
      <c r="B32" s="183"/>
      <c r="C32" s="183"/>
      <c r="D32" s="212"/>
      <c r="E32" s="79" t="s">
        <v>323</v>
      </c>
      <c r="F32" s="75">
        <f>'2.1'!G24</f>
        <v>657.1</v>
      </c>
      <c r="G32" s="77" t="s">
        <v>329</v>
      </c>
      <c r="H32" s="240"/>
    </row>
    <row r="33" spans="1:8">
      <c r="A33" s="229"/>
      <c r="B33" s="183"/>
      <c r="C33" s="183"/>
      <c r="D33" s="212"/>
      <c r="E33" s="79" t="s">
        <v>324</v>
      </c>
      <c r="F33" s="75">
        <f>'2.1'!H24</f>
        <v>814.01</v>
      </c>
      <c r="G33" s="77" t="s">
        <v>329</v>
      </c>
      <c r="H33" s="240"/>
    </row>
    <row r="34" spans="1:8">
      <c r="A34" s="229"/>
      <c r="B34" s="183"/>
      <c r="C34" s="183"/>
      <c r="D34" s="212"/>
      <c r="E34" s="79" t="s">
        <v>325</v>
      </c>
      <c r="F34" s="75">
        <f>'2.1'!I24</f>
        <v>993.79</v>
      </c>
      <c r="G34" s="77" t="s">
        <v>329</v>
      </c>
      <c r="H34" s="240"/>
    </row>
    <row r="35" spans="1:8">
      <c r="A35" s="229"/>
      <c r="B35" s="183"/>
      <c r="C35" s="183"/>
      <c r="D35" s="212"/>
      <c r="E35" s="79" t="s">
        <v>326</v>
      </c>
      <c r="F35" s="75">
        <f>'2.1'!J24</f>
        <v>993.79</v>
      </c>
      <c r="G35" s="77" t="s">
        <v>329</v>
      </c>
      <c r="H35" s="240"/>
    </row>
    <row r="36" spans="1:8">
      <c r="A36" s="229"/>
      <c r="B36" s="183"/>
      <c r="C36" s="183"/>
      <c r="D36" s="212"/>
      <c r="E36" s="79" t="s">
        <v>327</v>
      </c>
      <c r="F36" s="75">
        <f>'2.1'!K24</f>
        <v>993.79</v>
      </c>
      <c r="G36" s="77" t="s">
        <v>329</v>
      </c>
      <c r="H36" s="240"/>
    </row>
    <row r="37" spans="1:8">
      <c r="A37" s="229"/>
      <c r="B37" s="183" t="s">
        <v>231</v>
      </c>
      <c r="C37" s="183"/>
      <c r="D37" s="212"/>
      <c r="E37" s="82" t="s">
        <v>322</v>
      </c>
      <c r="F37" s="83">
        <f>SUM(F38:F42)</f>
        <v>9381.119999999999</v>
      </c>
      <c r="G37" s="84" t="s">
        <v>329</v>
      </c>
      <c r="H37" s="240"/>
    </row>
    <row r="38" spans="1:8">
      <c r="A38" s="229"/>
      <c r="B38" s="183"/>
      <c r="C38" s="183"/>
      <c r="D38" s="212"/>
      <c r="E38" s="79" t="s">
        <v>323</v>
      </c>
      <c r="F38" s="75">
        <f>'2.1'!G25</f>
        <v>1699.71</v>
      </c>
      <c r="G38" s="77" t="s">
        <v>329</v>
      </c>
      <c r="H38" s="240"/>
    </row>
    <row r="39" spans="1:8">
      <c r="A39" s="229"/>
      <c r="B39" s="183"/>
      <c r="C39" s="183"/>
      <c r="D39" s="212"/>
      <c r="E39" s="79" t="s">
        <v>324</v>
      </c>
      <c r="F39" s="75">
        <f>'2.1'!H25</f>
        <v>2995.71</v>
      </c>
      <c r="G39" s="77" t="s">
        <v>329</v>
      </c>
      <c r="H39" s="240"/>
    </row>
    <row r="40" spans="1:8">
      <c r="A40" s="229"/>
      <c r="B40" s="183"/>
      <c r="C40" s="183"/>
      <c r="D40" s="212"/>
      <c r="E40" s="79" t="s">
        <v>325</v>
      </c>
      <c r="F40" s="75">
        <f>'2.1'!I25</f>
        <v>1561.9</v>
      </c>
      <c r="G40" s="77" t="s">
        <v>329</v>
      </c>
      <c r="H40" s="240"/>
    </row>
    <row r="41" spans="1:8">
      <c r="A41" s="229"/>
      <c r="B41" s="183"/>
      <c r="C41" s="183"/>
      <c r="D41" s="212"/>
      <c r="E41" s="79" t="s">
        <v>326</v>
      </c>
      <c r="F41" s="75">
        <f>'2.1'!J25</f>
        <v>1561.9</v>
      </c>
      <c r="G41" s="77" t="s">
        <v>329</v>
      </c>
      <c r="H41" s="240"/>
    </row>
    <row r="42" spans="1:8">
      <c r="A42" s="229"/>
      <c r="B42" s="183"/>
      <c r="C42" s="183"/>
      <c r="D42" s="212"/>
      <c r="E42" s="79" t="s">
        <v>327</v>
      </c>
      <c r="F42" s="75">
        <f>'2.1'!K25</f>
        <v>1561.9</v>
      </c>
      <c r="G42" s="77" t="s">
        <v>329</v>
      </c>
      <c r="H42" s="240"/>
    </row>
    <row r="43" spans="1:8">
      <c r="A43" s="229" t="s">
        <v>332</v>
      </c>
      <c r="B43" s="183" t="s">
        <v>157</v>
      </c>
      <c r="C43" s="183" t="s">
        <v>234</v>
      </c>
      <c r="D43" s="212"/>
      <c r="E43" s="82" t="s">
        <v>322</v>
      </c>
      <c r="F43" s="83">
        <f>SUM(F44:F48)</f>
        <v>100</v>
      </c>
      <c r="G43" s="84" t="s">
        <v>329</v>
      </c>
      <c r="H43" s="240" t="s">
        <v>160</v>
      </c>
    </row>
    <row r="44" spans="1:8">
      <c r="A44" s="229"/>
      <c r="B44" s="183"/>
      <c r="C44" s="183"/>
      <c r="D44" s="212"/>
      <c r="E44" s="79" t="s">
        <v>323</v>
      </c>
      <c r="F44" s="75">
        <f>'2.1'!G30</f>
        <v>0</v>
      </c>
      <c r="G44" s="77" t="s">
        <v>329</v>
      </c>
      <c r="H44" s="240"/>
    </row>
    <row r="45" spans="1:8">
      <c r="A45" s="229"/>
      <c r="B45" s="183"/>
      <c r="C45" s="183"/>
      <c r="D45" s="212"/>
      <c r="E45" s="79" t="s">
        <v>328</v>
      </c>
      <c r="F45" s="75">
        <f>'2.1'!H30</f>
        <v>100</v>
      </c>
      <c r="G45" s="77" t="s">
        <v>329</v>
      </c>
      <c r="H45" s="240"/>
    </row>
    <row r="46" spans="1:8">
      <c r="A46" s="229"/>
      <c r="B46" s="183"/>
      <c r="C46" s="183"/>
      <c r="D46" s="212"/>
      <c r="E46" s="79" t="s">
        <v>325</v>
      </c>
      <c r="F46" s="75">
        <f>'2.1'!I30</f>
        <v>0</v>
      </c>
      <c r="G46" s="77" t="s">
        <v>329</v>
      </c>
      <c r="H46" s="240"/>
    </row>
    <row r="47" spans="1:8">
      <c r="A47" s="229"/>
      <c r="B47" s="183"/>
      <c r="C47" s="183"/>
      <c r="D47" s="212"/>
      <c r="E47" s="79" t="s">
        <v>326</v>
      </c>
      <c r="F47" s="75">
        <f>'2.1'!J30</f>
        <v>0</v>
      </c>
      <c r="G47" s="77" t="s">
        <v>329</v>
      </c>
      <c r="H47" s="240"/>
    </row>
    <row r="48" spans="1:8">
      <c r="A48" s="229"/>
      <c r="B48" s="183"/>
      <c r="C48" s="183"/>
      <c r="D48" s="212"/>
      <c r="E48" s="81" t="s">
        <v>327</v>
      </c>
      <c r="F48" s="76">
        <f>'2.1'!K30</f>
        <v>0</v>
      </c>
      <c r="G48" s="78" t="s">
        <v>329</v>
      </c>
      <c r="H48" s="240"/>
    </row>
  </sheetData>
  <mergeCells count="23">
    <mergeCell ref="E6:G6"/>
    <mergeCell ref="H7:H18"/>
    <mergeCell ref="B13:B18"/>
    <mergeCell ref="B19:B24"/>
    <mergeCell ref="C19:D30"/>
    <mergeCell ref="H19:H30"/>
    <mergeCell ref="B25:B30"/>
    <mergeCell ref="H43:H48"/>
    <mergeCell ref="A3:H3"/>
    <mergeCell ref="A4:H4"/>
    <mergeCell ref="A7:A18"/>
    <mergeCell ref="A19:A30"/>
    <mergeCell ref="A31:A42"/>
    <mergeCell ref="A43:A48"/>
    <mergeCell ref="C43:D48"/>
    <mergeCell ref="C6:D6"/>
    <mergeCell ref="B31:B36"/>
    <mergeCell ref="C31:D42"/>
    <mergeCell ref="H31:H42"/>
    <mergeCell ref="B37:B42"/>
    <mergeCell ref="B43:B48"/>
    <mergeCell ref="B7:B12"/>
    <mergeCell ref="C7:D18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4"/>
  <sheetViews>
    <sheetView zoomScaleNormal="100" workbookViewId="0">
      <selection activeCell="F13" sqref="F13"/>
    </sheetView>
  </sheetViews>
  <sheetFormatPr defaultRowHeight="15"/>
  <cols>
    <col min="1" max="3" width="12.5703125" customWidth="1"/>
    <col min="4" max="4" width="20" customWidth="1"/>
    <col min="5" max="10" width="12.5703125" customWidth="1"/>
  </cols>
  <sheetData>
    <row r="1" spans="1:10">
      <c r="J1" s="7" t="s">
        <v>235</v>
      </c>
    </row>
    <row r="2" spans="1:10" ht="15.75">
      <c r="A2" s="2"/>
    </row>
    <row r="3" spans="1:10" ht="15.75">
      <c r="A3" s="200" t="s">
        <v>184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15.75">
      <c r="A4" s="200" t="s">
        <v>236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0" ht="15.75">
      <c r="A5" s="12"/>
    </row>
    <row r="6" spans="1:10" ht="36" customHeight="1">
      <c r="A6" s="229" t="s">
        <v>186</v>
      </c>
      <c r="B6" s="229"/>
      <c r="C6" s="229" t="s">
        <v>27</v>
      </c>
      <c r="D6" s="229"/>
      <c r="E6" s="229"/>
      <c r="F6" s="229"/>
      <c r="G6" s="229"/>
      <c r="H6" s="229"/>
      <c r="I6" s="229"/>
      <c r="J6" s="229"/>
    </row>
    <row r="7" spans="1:10" ht="56.25" customHeight="1">
      <c r="A7" s="229" t="s">
        <v>237</v>
      </c>
      <c r="B7" s="183" t="s">
        <v>29</v>
      </c>
      <c r="C7" s="229" t="s">
        <v>30</v>
      </c>
      <c r="D7" s="229" t="s">
        <v>152</v>
      </c>
      <c r="E7" s="235" t="s">
        <v>15</v>
      </c>
      <c r="F7" s="235"/>
      <c r="G7" s="235"/>
      <c r="H7" s="235"/>
      <c r="I7" s="235"/>
      <c r="J7" s="235"/>
    </row>
    <row r="8" spans="1:10">
      <c r="A8" s="229"/>
      <c r="B8" s="183"/>
      <c r="C8" s="229"/>
      <c r="D8" s="229"/>
      <c r="E8" s="36">
        <v>2017</v>
      </c>
      <c r="F8" s="36">
        <v>2018</v>
      </c>
      <c r="G8" s="36">
        <v>2019</v>
      </c>
      <c r="H8" s="36">
        <v>2020</v>
      </c>
      <c r="I8" s="36">
        <v>2021</v>
      </c>
      <c r="J8" s="36" t="s">
        <v>32</v>
      </c>
    </row>
    <row r="9" spans="1:10" ht="15" customHeight="1">
      <c r="A9" s="229"/>
      <c r="B9" s="229" t="s">
        <v>238</v>
      </c>
      <c r="C9" s="229" t="s">
        <v>187</v>
      </c>
      <c r="D9" s="53" t="s">
        <v>35</v>
      </c>
      <c r="E9" s="56">
        <f t="shared" ref="E9:J9" si="0">SUM(E10:E14)</f>
        <v>1078.0999999999999</v>
      </c>
      <c r="F9" s="56">
        <f t="shared" si="0"/>
        <v>1078.1199999999999</v>
      </c>
      <c r="G9" s="56">
        <f t="shared" si="0"/>
        <v>78.12</v>
      </c>
      <c r="H9" s="56">
        <f t="shared" si="0"/>
        <v>78.12</v>
      </c>
      <c r="I9" s="56">
        <f t="shared" si="0"/>
        <v>700</v>
      </c>
      <c r="J9" s="56">
        <f t="shared" si="0"/>
        <v>3012.4599999999996</v>
      </c>
    </row>
    <row r="10" spans="1:10" ht="36">
      <c r="A10" s="229"/>
      <c r="B10" s="229"/>
      <c r="C10" s="229"/>
      <c r="D10" s="53" t="s">
        <v>18</v>
      </c>
      <c r="E10" s="56">
        <f>'3.1'!G10</f>
        <v>0</v>
      </c>
      <c r="F10" s="56">
        <f>'3.1'!H10</f>
        <v>0</v>
      </c>
      <c r="G10" s="56">
        <f>'3.1'!I10</f>
        <v>0</v>
      </c>
      <c r="H10" s="56">
        <f>'3.1'!J10</f>
        <v>0</v>
      </c>
      <c r="I10" s="56">
        <f>'3.1'!K10</f>
        <v>0</v>
      </c>
      <c r="J10" s="56">
        <f>SUM(E10:I10)</f>
        <v>0</v>
      </c>
    </row>
    <row r="11" spans="1:10" ht="26.25" customHeight="1">
      <c r="A11" s="229"/>
      <c r="B11" s="229"/>
      <c r="C11" s="229"/>
      <c r="D11" s="53" t="s">
        <v>19</v>
      </c>
      <c r="E11" s="56">
        <f>'3.1'!G11</f>
        <v>0</v>
      </c>
      <c r="F11" s="56">
        <f>'3.1'!H11</f>
        <v>0</v>
      </c>
      <c r="G11" s="56">
        <f>'3.1'!I11</f>
        <v>0</v>
      </c>
      <c r="H11" s="56">
        <f>'3.1'!J11</f>
        <v>0</v>
      </c>
      <c r="I11" s="56">
        <f>'3.1'!K11</f>
        <v>0</v>
      </c>
      <c r="J11" s="56">
        <f>SUM(E11:I11)</f>
        <v>0</v>
      </c>
    </row>
    <row r="12" spans="1:10" ht="36" customHeight="1">
      <c r="A12" s="229"/>
      <c r="B12" s="229"/>
      <c r="C12" s="229"/>
      <c r="D12" s="53" t="s">
        <v>36</v>
      </c>
      <c r="E12" s="56">
        <f>'3.1'!G12</f>
        <v>1078.0999999999999</v>
      </c>
      <c r="F12" s="56">
        <f>'3.1'!H12</f>
        <v>78.12</v>
      </c>
      <c r="G12" s="56">
        <f>'3.1'!I12</f>
        <v>78.12</v>
      </c>
      <c r="H12" s="56">
        <f>'3.1'!J12</f>
        <v>78.12</v>
      </c>
      <c r="I12" s="56">
        <f>'3.1'!K12</f>
        <v>700</v>
      </c>
      <c r="J12" s="56">
        <f>SUM(E12:I12)</f>
        <v>2012.4599999999996</v>
      </c>
    </row>
    <row r="13" spans="1:10" ht="48.75" customHeight="1">
      <c r="A13" s="229"/>
      <c r="B13" s="229"/>
      <c r="C13" s="229"/>
      <c r="D13" s="53" t="s">
        <v>37</v>
      </c>
      <c r="E13" s="56">
        <f>'3.1'!G13</f>
        <v>0</v>
      </c>
      <c r="F13" s="56">
        <f>'3.1'!H13</f>
        <v>0</v>
      </c>
      <c r="G13" s="56">
        <f>'3.1'!I13</f>
        <v>0</v>
      </c>
      <c r="H13" s="56">
        <f>'3.1'!J13</f>
        <v>0</v>
      </c>
      <c r="I13" s="56">
        <f>'3.1'!K13</f>
        <v>0</v>
      </c>
      <c r="J13" s="56">
        <f>SUM(E13:I13)</f>
        <v>0</v>
      </c>
    </row>
    <row r="14" spans="1:10" ht="24">
      <c r="A14" s="229"/>
      <c r="B14" s="229"/>
      <c r="C14" s="229"/>
      <c r="D14" s="53" t="s">
        <v>22</v>
      </c>
      <c r="E14" s="56">
        <f>'3.1'!G14</f>
        <v>0</v>
      </c>
      <c r="F14" s="56">
        <f>'3.1'!H14</f>
        <v>1000</v>
      </c>
      <c r="G14" s="56">
        <f>'3.1'!I14</f>
        <v>0</v>
      </c>
      <c r="H14" s="56">
        <f>'3.1'!J14</f>
        <v>0</v>
      </c>
      <c r="I14" s="56">
        <f>'3.1'!K14</f>
        <v>0</v>
      </c>
      <c r="J14" s="56">
        <f>SUM(E14:I14)</f>
        <v>1000</v>
      </c>
    </row>
  </sheetData>
  <mergeCells count="11">
    <mergeCell ref="A3:J3"/>
    <mergeCell ref="A4:J4"/>
    <mergeCell ref="B9:B14"/>
    <mergeCell ref="A6:B6"/>
    <mergeCell ref="C6:J6"/>
    <mergeCell ref="A7:A14"/>
    <mergeCell ref="B7:B8"/>
    <mergeCell ref="C7:C8"/>
    <mergeCell ref="D7:D8"/>
    <mergeCell ref="E7:J7"/>
    <mergeCell ref="C9:C14"/>
  </mergeCells>
  <pageMargins left="0.57291666666666663" right="0.5833333333333333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26"/>
  <sheetViews>
    <sheetView topLeftCell="A15" zoomScaleNormal="100" workbookViewId="0">
      <selection activeCell="H20" sqref="H20"/>
    </sheetView>
  </sheetViews>
  <sheetFormatPr defaultRowHeight="15"/>
  <cols>
    <col min="1" max="1" width="5.140625" customWidth="1"/>
    <col min="2" max="2" width="14.140625" customWidth="1"/>
    <col min="4" max="4" width="13.28515625" customWidth="1"/>
    <col min="12" max="12" width="13.140625" customWidth="1"/>
    <col min="13" max="13" width="16.28515625" customWidth="1"/>
  </cols>
  <sheetData>
    <row r="1" spans="1:13">
      <c r="M1" s="7" t="s">
        <v>239</v>
      </c>
    </row>
    <row r="2" spans="1:13" ht="15.75">
      <c r="A2" s="16"/>
    </row>
    <row r="3" spans="1:13" ht="15.75">
      <c r="A3" s="200" t="s">
        <v>190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ht="15.75">
      <c r="A4" s="224" t="s">
        <v>236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15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83.25" customHeight="1">
      <c r="A6" s="235" t="s">
        <v>95</v>
      </c>
      <c r="B6" s="235" t="s">
        <v>42</v>
      </c>
      <c r="C6" s="235" t="s">
        <v>192</v>
      </c>
      <c r="D6" s="235" t="s">
        <v>31</v>
      </c>
      <c r="E6" s="235" t="s">
        <v>240</v>
      </c>
      <c r="F6" s="235" t="s">
        <v>243</v>
      </c>
      <c r="G6" s="235" t="s">
        <v>77</v>
      </c>
      <c r="H6" s="235"/>
      <c r="I6" s="235"/>
      <c r="J6" s="235"/>
      <c r="K6" s="235"/>
      <c r="L6" s="235" t="s">
        <v>45</v>
      </c>
      <c r="M6" s="235" t="s">
        <v>193</v>
      </c>
    </row>
    <row r="7" spans="1:13">
      <c r="A7" s="235"/>
      <c r="B7" s="235"/>
      <c r="C7" s="235"/>
      <c r="D7" s="235"/>
      <c r="E7" s="235"/>
      <c r="F7" s="235"/>
      <c r="G7" s="36">
        <v>2017</v>
      </c>
      <c r="H7" s="36">
        <v>2018</v>
      </c>
      <c r="I7" s="36">
        <v>2019</v>
      </c>
      <c r="J7" s="36">
        <v>2020</v>
      </c>
      <c r="K7" s="36">
        <v>2021</v>
      </c>
      <c r="L7" s="235"/>
      <c r="M7" s="235"/>
    </row>
    <row r="8" spans="1:13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</row>
    <row r="9" spans="1:13" ht="23.25" customHeight="1">
      <c r="A9" s="228" t="s">
        <v>47</v>
      </c>
      <c r="B9" s="249" t="s">
        <v>244</v>
      </c>
      <c r="C9" s="230" t="s">
        <v>49</v>
      </c>
      <c r="D9" s="57" t="s">
        <v>32</v>
      </c>
      <c r="E9" s="45">
        <f t="shared" ref="E9:K9" si="0">SUM(E10:E14)</f>
        <v>1078.1199999999999</v>
      </c>
      <c r="F9" s="45">
        <f t="shared" si="0"/>
        <v>3012.4599999999996</v>
      </c>
      <c r="G9" s="45">
        <f t="shared" si="0"/>
        <v>1078.0999999999999</v>
      </c>
      <c r="H9" s="45">
        <f t="shared" si="0"/>
        <v>1078.1199999999999</v>
      </c>
      <c r="I9" s="45">
        <f t="shared" si="0"/>
        <v>78.12</v>
      </c>
      <c r="J9" s="45">
        <f t="shared" si="0"/>
        <v>78.12</v>
      </c>
      <c r="K9" s="45">
        <f t="shared" si="0"/>
        <v>700</v>
      </c>
      <c r="L9" s="229" t="s">
        <v>245</v>
      </c>
      <c r="M9" s="229" t="s">
        <v>339</v>
      </c>
    </row>
    <row r="10" spans="1:13" ht="39.75" customHeight="1">
      <c r="A10" s="228"/>
      <c r="B10" s="250"/>
      <c r="C10" s="231"/>
      <c r="D10" s="26" t="s">
        <v>18</v>
      </c>
      <c r="E10" s="47">
        <f>I10</f>
        <v>0</v>
      </c>
      <c r="F10" s="47">
        <f>SUM(G10:K10)</f>
        <v>0</v>
      </c>
      <c r="G10" s="47">
        <f t="shared" ref="G10:K13" si="1">G16</f>
        <v>0</v>
      </c>
      <c r="H10" s="47">
        <f t="shared" si="1"/>
        <v>0</v>
      </c>
      <c r="I10" s="47">
        <f t="shared" si="1"/>
        <v>0</v>
      </c>
      <c r="J10" s="47">
        <f t="shared" si="1"/>
        <v>0</v>
      </c>
      <c r="K10" s="47">
        <f t="shared" si="1"/>
        <v>0</v>
      </c>
      <c r="L10" s="229"/>
      <c r="M10" s="229"/>
    </row>
    <row r="11" spans="1:13" ht="50.25" customHeight="1">
      <c r="A11" s="228"/>
      <c r="B11" s="250"/>
      <c r="C11" s="231"/>
      <c r="D11" s="26" t="s">
        <v>19</v>
      </c>
      <c r="E11" s="47">
        <f>I11</f>
        <v>0</v>
      </c>
      <c r="F11" s="47">
        <f>SUM(G11:K11)</f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  <c r="J11" s="47">
        <f t="shared" si="1"/>
        <v>0</v>
      </c>
      <c r="K11" s="47">
        <f t="shared" si="1"/>
        <v>0</v>
      </c>
      <c r="L11" s="229"/>
      <c r="M11" s="229"/>
    </row>
    <row r="12" spans="1:13" ht="62.25" customHeight="1">
      <c r="A12" s="228"/>
      <c r="B12" s="250"/>
      <c r="C12" s="231"/>
      <c r="D12" s="87" t="s">
        <v>20</v>
      </c>
      <c r="E12" s="47">
        <f>H12</f>
        <v>78.12</v>
      </c>
      <c r="F12" s="47">
        <f>SUM(G12:K12)</f>
        <v>2012.4599999999996</v>
      </c>
      <c r="G12" s="47">
        <f t="shared" si="1"/>
        <v>1078.0999999999999</v>
      </c>
      <c r="H12" s="47">
        <f>H18</f>
        <v>78.12</v>
      </c>
      <c r="I12" s="47">
        <f>I18+I24</f>
        <v>78.12</v>
      </c>
      <c r="J12" s="47">
        <f>J18+J24</f>
        <v>78.12</v>
      </c>
      <c r="K12" s="47">
        <f>K18+K24</f>
        <v>700</v>
      </c>
      <c r="L12" s="229"/>
      <c r="M12" s="229"/>
    </row>
    <row r="13" spans="1:13" ht="75.75" customHeight="1">
      <c r="A13" s="228"/>
      <c r="B13" s="250"/>
      <c r="C13" s="231"/>
      <c r="D13" s="26" t="s">
        <v>21</v>
      </c>
      <c r="E13" s="47">
        <f>I13</f>
        <v>0</v>
      </c>
      <c r="F13" s="47">
        <f>SUM(G13:K13)</f>
        <v>0</v>
      </c>
      <c r="G13" s="47">
        <f t="shared" si="1"/>
        <v>0</v>
      </c>
      <c r="H13" s="47">
        <f t="shared" si="1"/>
        <v>0</v>
      </c>
      <c r="I13" s="47">
        <f t="shared" si="1"/>
        <v>0</v>
      </c>
      <c r="J13" s="47">
        <f t="shared" si="1"/>
        <v>0</v>
      </c>
      <c r="K13" s="47">
        <f t="shared" si="1"/>
        <v>0</v>
      </c>
      <c r="L13" s="229"/>
      <c r="M13" s="229"/>
    </row>
    <row r="14" spans="1:13" ht="32.25" customHeight="1">
      <c r="A14" s="228"/>
      <c r="B14" s="251"/>
      <c r="C14" s="232"/>
      <c r="D14" s="26" t="s">
        <v>196</v>
      </c>
      <c r="E14" s="47">
        <f>H14</f>
        <v>1000</v>
      </c>
      <c r="F14" s="47">
        <f>SUM(G14:K14)</f>
        <v>1000</v>
      </c>
      <c r="G14" s="47">
        <f>G20</f>
        <v>0</v>
      </c>
      <c r="H14" s="47">
        <f>H20</f>
        <v>1000</v>
      </c>
      <c r="I14" s="47">
        <f>I20</f>
        <v>0</v>
      </c>
      <c r="J14" s="47">
        <f>J20</f>
        <v>0</v>
      </c>
      <c r="K14" s="47">
        <f>K20</f>
        <v>0</v>
      </c>
      <c r="L14" s="229"/>
      <c r="M14" s="229"/>
    </row>
    <row r="15" spans="1:13" ht="26.25" customHeight="1">
      <c r="A15" s="248" t="s">
        <v>51</v>
      </c>
      <c r="B15" s="230" t="s">
        <v>247</v>
      </c>
      <c r="C15" s="228" t="s">
        <v>198</v>
      </c>
      <c r="D15" s="57" t="s">
        <v>32</v>
      </c>
      <c r="E15" s="45">
        <f>SUM(E16:E20)</f>
        <v>1078.1199999999999</v>
      </c>
      <c r="F15" s="45">
        <f t="shared" ref="F15:K15" si="2">SUM(F16:F20)</f>
        <v>2812.4599999999996</v>
      </c>
      <c r="G15" s="45">
        <f t="shared" si="2"/>
        <v>1078.0999999999999</v>
      </c>
      <c r="H15" s="45">
        <f t="shared" si="2"/>
        <v>1078.1199999999999</v>
      </c>
      <c r="I15" s="45">
        <f t="shared" si="2"/>
        <v>78.12</v>
      </c>
      <c r="J15" s="45">
        <f t="shared" si="2"/>
        <v>78.12</v>
      </c>
      <c r="K15" s="45">
        <f t="shared" si="2"/>
        <v>500</v>
      </c>
      <c r="L15" s="229" t="s">
        <v>242</v>
      </c>
      <c r="M15" s="229" t="s">
        <v>246</v>
      </c>
    </row>
    <row r="16" spans="1:13" ht="38.25" customHeight="1">
      <c r="A16" s="248"/>
      <c r="B16" s="231"/>
      <c r="C16" s="228"/>
      <c r="D16" s="26" t="s">
        <v>18</v>
      </c>
      <c r="E16" s="47">
        <f>I16</f>
        <v>0</v>
      </c>
      <c r="F16" s="47">
        <f>SUM(G16:K16)</f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229"/>
      <c r="M16" s="229"/>
    </row>
    <row r="17" spans="1:13" ht="48" customHeight="1">
      <c r="A17" s="248"/>
      <c r="B17" s="231"/>
      <c r="C17" s="228"/>
      <c r="D17" s="26" t="s">
        <v>19</v>
      </c>
      <c r="E17" s="47">
        <f>I17</f>
        <v>0</v>
      </c>
      <c r="F17" s="47">
        <f>SUM(G17:K17)</f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229"/>
      <c r="M17" s="229"/>
    </row>
    <row r="18" spans="1:13" ht="60.75" customHeight="1">
      <c r="A18" s="248"/>
      <c r="B18" s="231"/>
      <c r="C18" s="228"/>
      <c r="D18" s="26" t="s">
        <v>20</v>
      </c>
      <c r="E18" s="47">
        <f>H18</f>
        <v>78.12</v>
      </c>
      <c r="F18" s="47">
        <f>SUM(G18:K18)</f>
        <v>1812.4599999999996</v>
      </c>
      <c r="G18" s="124">
        <v>1078.0999999999999</v>
      </c>
      <c r="H18" s="124">
        <v>78.12</v>
      </c>
      <c r="I18" s="124">
        <v>78.12</v>
      </c>
      <c r="J18" s="124">
        <v>78.12</v>
      </c>
      <c r="K18" s="124">
        <v>500</v>
      </c>
      <c r="L18" s="229"/>
      <c r="M18" s="229"/>
    </row>
    <row r="19" spans="1:13" ht="73.5" customHeight="1">
      <c r="A19" s="248"/>
      <c r="B19" s="231"/>
      <c r="C19" s="228"/>
      <c r="D19" s="26" t="s">
        <v>21</v>
      </c>
      <c r="E19" s="47">
        <f>H19</f>
        <v>0</v>
      </c>
      <c r="F19" s="47">
        <f>SUM(G19:K19)</f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229"/>
      <c r="M19" s="229"/>
    </row>
    <row r="20" spans="1:13" ht="27.75" customHeight="1">
      <c r="A20" s="248"/>
      <c r="B20" s="232"/>
      <c r="C20" s="228"/>
      <c r="D20" s="26" t="s">
        <v>196</v>
      </c>
      <c r="E20" s="47">
        <f>H20</f>
        <v>1000</v>
      </c>
      <c r="F20" s="47">
        <f>SUM(G20:K20)</f>
        <v>1000</v>
      </c>
      <c r="G20" s="124">
        <v>0</v>
      </c>
      <c r="H20" s="124">
        <v>1000</v>
      </c>
      <c r="I20" s="124">
        <v>0</v>
      </c>
      <c r="J20" s="124">
        <v>0</v>
      </c>
      <c r="K20" s="124">
        <v>0</v>
      </c>
      <c r="L20" s="229"/>
      <c r="M20" s="229"/>
    </row>
    <row r="21" spans="1:13">
      <c r="A21" s="248" t="s">
        <v>197</v>
      </c>
      <c r="B21" s="230" t="s">
        <v>340</v>
      </c>
      <c r="C21" s="228" t="s">
        <v>198</v>
      </c>
      <c r="D21" s="93" t="s">
        <v>32</v>
      </c>
      <c r="E21" s="45">
        <f>SUM(E22:E26)</f>
        <v>0</v>
      </c>
      <c r="F21" s="45">
        <f t="shared" ref="F21:K21" si="3">SUM(F22:F26)</f>
        <v>200</v>
      </c>
      <c r="G21" s="129">
        <f t="shared" si="3"/>
        <v>0</v>
      </c>
      <c r="H21" s="129">
        <f t="shared" si="3"/>
        <v>0</v>
      </c>
      <c r="I21" s="129">
        <f t="shared" si="3"/>
        <v>0</v>
      </c>
      <c r="J21" s="129">
        <f t="shared" si="3"/>
        <v>0</v>
      </c>
      <c r="K21" s="129">
        <f t="shared" si="3"/>
        <v>200</v>
      </c>
      <c r="L21" s="229" t="s">
        <v>245</v>
      </c>
      <c r="M21" s="229" t="s">
        <v>341</v>
      </c>
    </row>
    <row r="22" spans="1:13" ht="36">
      <c r="A22" s="248"/>
      <c r="B22" s="231"/>
      <c r="C22" s="228"/>
      <c r="D22" s="92" t="s">
        <v>18</v>
      </c>
      <c r="E22" s="47">
        <f>I22</f>
        <v>0</v>
      </c>
      <c r="F22" s="47">
        <f>SUM(G22:K22)</f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229"/>
      <c r="M22" s="229"/>
    </row>
    <row r="23" spans="1:13" ht="48">
      <c r="A23" s="248"/>
      <c r="B23" s="231"/>
      <c r="C23" s="228"/>
      <c r="D23" s="92" t="s">
        <v>19</v>
      </c>
      <c r="E23" s="47">
        <f>I23</f>
        <v>0</v>
      </c>
      <c r="F23" s="47">
        <f>SUM(G23:K23)</f>
        <v>0</v>
      </c>
      <c r="G23" s="124">
        <v>0</v>
      </c>
      <c r="H23" s="124">
        <v>0</v>
      </c>
      <c r="I23" s="124">
        <v>0</v>
      </c>
      <c r="J23" s="124">
        <v>0</v>
      </c>
      <c r="K23" s="124">
        <v>0</v>
      </c>
      <c r="L23" s="229"/>
      <c r="M23" s="229"/>
    </row>
    <row r="24" spans="1:13" ht="60">
      <c r="A24" s="248"/>
      <c r="B24" s="231"/>
      <c r="C24" s="228"/>
      <c r="D24" s="92" t="s">
        <v>20</v>
      </c>
      <c r="E24" s="47">
        <f>I24</f>
        <v>0</v>
      </c>
      <c r="F24" s="47">
        <f>SUM(G24:K24)</f>
        <v>200</v>
      </c>
      <c r="G24" s="124">
        <v>0</v>
      </c>
      <c r="H24" s="124">
        <v>0</v>
      </c>
      <c r="I24" s="124">
        <v>0</v>
      </c>
      <c r="J24" s="124">
        <v>0</v>
      </c>
      <c r="K24" s="124">
        <v>200</v>
      </c>
      <c r="L24" s="229"/>
      <c r="M24" s="229"/>
    </row>
    <row r="25" spans="1:13" ht="72">
      <c r="A25" s="248"/>
      <c r="B25" s="231"/>
      <c r="C25" s="228"/>
      <c r="D25" s="92" t="s">
        <v>21</v>
      </c>
      <c r="E25" s="47">
        <f>I25</f>
        <v>0</v>
      </c>
      <c r="F25" s="47">
        <f>SUM(G25:K25)</f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229"/>
      <c r="M25" s="229"/>
    </row>
    <row r="26" spans="1:13" ht="24">
      <c r="A26" s="248"/>
      <c r="B26" s="232"/>
      <c r="C26" s="228"/>
      <c r="D26" s="92" t="s">
        <v>196</v>
      </c>
      <c r="E26" s="47">
        <f>I26</f>
        <v>0</v>
      </c>
      <c r="F26" s="47">
        <f>SUM(G26:K26)</f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229"/>
      <c r="M26" s="229"/>
    </row>
  </sheetData>
  <mergeCells count="26">
    <mergeCell ref="A9:A14"/>
    <mergeCell ref="C9:C14"/>
    <mergeCell ref="A15:A20"/>
    <mergeCell ref="C15:C20"/>
    <mergeCell ref="A3:M3"/>
    <mergeCell ref="A4:M4"/>
    <mergeCell ref="F6:F7"/>
    <mergeCell ref="L6:L7"/>
    <mergeCell ref="B6:B7"/>
    <mergeCell ref="A6:A7"/>
    <mergeCell ref="C6:C7"/>
    <mergeCell ref="D6:D7"/>
    <mergeCell ref="E6:E7"/>
    <mergeCell ref="G6:K6"/>
    <mergeCell ref="M6:M7"/>
    <mergeCell ref="B15:B20"/>
    <mergeCell ref="L15:L20"/>
    <mergeCell ref="M15:M20"/>
    <mergeCell ref="M9:M14"/>
    <mergeCell ref="L9:L14"/>
    <mergeCell ref="B9:B14"/>
    <mergeCell ref="A21:A26"/>
    <mergeCell ref="B21:B26"/>
    <mergeCell ref="C21:C26"/>
    <mergeCell ref="L21:L26"/>
    <mergeCell ref="M21:M26"/>
  </mergeCells>
  <pageMargins left="0.59055118110236227" right="0.62992125984251968" top="0.74803149606299213" bottom="0.74803149606299213" header="0.31496062992125984" footer="0.31496062992125984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11"/>
  <sheetViews>
    <sheetView zoomScaleNormal="100" workbookViewId="0">
      <selection activeCell="I19" sqref="I19"/>
    </sheetView>
  </sheetViews>
  <sheetFormatPr defaultRowHeight="15"/>
  <cols>
    <col min="1" max="1" width="6.7109375" customWidth="1"/>
    <col min="2" max="2" width="29" customWidth="1"/>
    <col min="3" max="4" width="10.85546875" customWidth="1"/>
    <col min="5" max="5" width="18" customWidth="1"/>
    <col min="6" max="10" width="8.7109375" customWidth="1"/>
    <col min="11" max="11" width="14.42578125" customWidth="1"/>
  </cols>
  <sheetData>
    <row r="1" spans="1:12">
      <c r="K1" s="7" t="s">
        <v>248</v>
      </c>
    </row>
    <row r="2" spans="1:12" ht="15.75">
      <c r="A2" s="12"/>
    </row>
    <row r="3" spans="1:12" ht="15.75">
      <c r="A3" s="200" t="s">
        <v>249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2" ht="15.75">
      <c r="A4" s="224" t="s">
        <v>236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</row>
    <row r="5" spans="1:12" ht="15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2" ht="51" customHeight="1">
      <c r="A6" s="252" t="s">
        <v>95</v>
      </c>
      <c r="B6" s="252" t="s">
        <v>250</v>
      </c>
      <c r="C6" s="252" t="s">
        <v>213</v>
      </c>
      <c r="D6" s="252" t="s">
        <v>97</v>
      </c>
      <c r="E6" s="252" t="s">
        <v>251</v>
      </c>
      <c r="F6" s="252" t="s">
        <v>99</v>
      </c>
      <c r="G6" s="252"/>
      <c r="H6" s="252"/>
      <c r="I6" s="252"/>
      <c r="J6" s="252"/>
      <c r="K6" s="252" t="s">
        <v>100</v>
      </c>
    </row>
    <row r="7" spans="1:12">
      <c r="A7" s="252"/>
      <c r="B7" s="252"/>
      <c r="C7" s="252"/>
      <c r="D7" s="252"/>
      <c r="E7" s="252"/>
      <c r="F7" s="62">
        <v>2017</v>
      </c>
      <c r="G7" s="62">
        <v>2018</v>
      </c>
      <c r="H7" s="62">
        <v>2019</v>
      </c>
      <c r="I7" s="62">
        <v>2020</v>
      </c>
      <c r="J7" s="62">
        <v>2021</v>
      </c>
      <c r="K7" s="252"/>
    </row>
    <row r="8" spans="1:1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  <c r="J8" s="59">
        <v>10</v>
      </c>
      <c r="K8" s="59">
        <v>11</v>
      </c>
    </row>
    <row r="9" spans="1:12" ht="25.5" customHeight="1">
      <c r="A9" s="60"/>
      <c r="B9" s="253" t="s">
        <v>252</v>
      </c>
      <c r="C9" s="253"/>
      <c r="D9" s="253"/>
      <c r="E9" s="253"/>
      <c r="F9" s="253"/>
      <c r="G9" s="253"/>
      <c r="H9" s="253"/>
      <c r="I9" s="253"/>
      <c r="J9" s="253"/>
      <c r="K9" s="253"/>
    </row>
    <row r="10" spans="1:12">
      <c r="A10" s="59">
        <v>1</v>
      </c>
      <c r="B10" s="253" t="s">
        <v>253</v>
      </c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03.5" customHeight="1">
      <c r="A11" s="61" t="s">
        <v>161</v>
      </c>
      <c r="B11" s="126" t="s">
        <v>350</v>
      </c>
      <c r="C11" s="100" t="s">
        <v>343</v>
      </c>
      <c r="D11" s="127" t="s">
        <v>109</v>
      </c>
      <c r="E11" s="127">
        <v>85</v>
      </c>
      <c r="F11" s="127" t="s">
        <v>160</v>
      </c>
      <c r="G11" s="127">
        <v>93</v>
      </c>
      <c r="H11" s="127">
        <v>95</v>
      </c>
      <c r="I11" s="127">
        <v>97</v>
      </c>
      <c r="J11" s="127">
        <v>98</v>
      </c>
      <c r="K11" s="127">
        <v>1</v>
      </c>
      <c r="L11" s="128"/>
    </row>
  </sheetData>
  <mergeCells count="11">
    <mergeCell ref="A3:K3"/>
    <mergeCell ref="A4:K4"/>
    <mergeCell ref="C6:C7"/>
    <mergeCell ref="B9:K9"/>
    <mergeCell ref="B10:K10"/>
    <mergeCell ref="A6:A7"/>
    <mergeCell ref="B6:B7"/>
    <mergeCell ref="D6:D7"/>
    <mergeCell ref="E6:E7"/>
    <mergeCell ref="F6:J6"/>
    <mergeCell ref="K6:K7"/>
  </mergeCells>
  <pageMargins left="0.58333333333333337" right="0.5833333333333333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8"/>
  <sheetViews>
    <sheetView zoomScaleNormal="100" workbookViewId="0">
      <selection activeCell="C26" sqref="C26"/>
    </sheetView>
  </sheetViews>
  <sheetFormatPr defaultRowHeight="15"/>
  <cols>
    <col min="1" max="1" width="6.28515625" customWidth="1"/>
    <col min="2" max="2" width="27.5703125" customWidth="1"/>
    <col min="3" max="3" width="52.28515625" customWidth="1"/>
    <col min="4" max="4" width="34.28515625" customWidth="1"/>
    <col min="5" max="5" width="13.42578125" customWidth="1"/>
  </cols>
  <sheetData>
    <row r="1" spans="1:5">
      <c r="E1" s="7" t="s">
        <v>254</v>
      </c>
    </row>
    <row r="2" spans="1:5" ht="15.75">
      <c r="A2" s="2"/>
    </row>
    <row r="4" spans="1:5" ht="15.75">
      <c r="A4" s="200" t="s">
        <v>215</v>
      </c>
      <c r="B4" s="200"/>
      <c r="C4" s="200"/>
      <c r="D4" s="200"/>
      <c r="E4" s="200"/>
    </row>
    <row r="5" spans="1:5" ht="15.75">
      <c r="A5" s="224" t="s">
        <v>236</v>
      </c>
      <c r="B5" s="224"/>
      <c r="C5" s="224"/>
      <c r="D5" s="224"/>
      <c r="E5" s="224"/>
    </row>
    <row r="6" spans="1:5" ht="15.75">
      <c r="A6" s="17"/>
      <c r="B6" s="17"/>
      <c r="C6" s="17"/>
      <c r="D6" s="17"/>
      <c r="E6" s="17"/>
    </row>
    <row r="7" spans="1:5" ht="30.75" customHeight="1">
      <c r="A7" s="27" t="s">
        <v>41</v>
      </c>
      <c r="B7" s="27" t="s">
        <v>136</v>
      </c>
      <c r="C7" s="27" t="s">
        <v>137</v>
      </c>
      <c r="D7" s="27" t="s">
        <v>138</v>
      </c>
      <c r="E7" s="27" t="s">
        <v>139</v>
      </c>
    </row>
    <row r="8" spans="1:5" ht="170.25" customHeight="1">
      <c r="A8" s="111" t="s">
        <v>47</v>
      </c>
      <c r="B8" s="112" t="s">
        <v>359</v>
      </c>
      <c r="C8" s="113" t="s">
        <v>257</v>
      </c>
      <c r="D8" s="113" t="s">
        <v>255</v>
      </c>
      <c r="E8" s="111" t="s">
        <v>141</v>
      </c>
    </row>
  </sheetData>
  <mergeCells count="2">
    <mergeCell ref="A4:E4"/>
    <mergeCell ref="A5:E5"/>
  </mergeCells>
  <pageMargins left="0.58333333333333337" right="0.5833333333333333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18"/>
  <sheetViews>
    <sheetView zoomScaleNormal="100" workbookViewId="0">
      <selection activeCell="I18" sqref="I18:J18"/>
    </sheetView>
  </sheetViews>
  <sheetFormatPr defaultRowHeight="15"/>
  <cols>
    <col min="1" max="5" width="26" customWidth="1"/>
  </cols>
  <sheetData>
    <row r="1" spans="1:5">
      <c r="E1" s="7" t="s">
        <v>260</v>
      </c>
    </row>
    <row r="2" spans="1:5" ht="15.75">
      <c r="A2" s="11"/>
    </row>
    <row r="3" spans="1:5" ht="15.75">
      <c r="A3" s="214" t="s">
        <v>228</v>
      </c>
      <c r="B3" s="214"/>
      <c r="C3" s="214"/>
      <c r="D3" s="214"/>
      <c r="E3" s="214"/>
    </row>
    <row r="4" spans="1:5" ht="15.75">
      <c r="A4" s="224" t="s">
        <v>236</v>
      </c>
      <c r="B4" s="224"/>
      <c r="C4" s="224"/>
      <c r="D4" s="224"/>
      <c r="E4" s="224"/>
    </row>
    <row r="5" spans="1:5" ht="15.75">
      <c r="A5" s="17"/>
      <c r="B5" s="17"/>
      <c r="C5" s="17"/>
      <c r="D5" s="17"/>
      <c r="E5" s="17"/>
    </row>
    <row r="6" spans="1:5" ht="45">
      <c r="A6" s="34" t="s">
        <v>151</v>
      </c>
      <c r="B6" s="34" t="s">
        <v>152</v>
      </c>
      <c r="C6" s="34" t="s">
        <v>153</v>
      </c>
      <c r="D6" s="34" t="s">
        <v>154</v>
      </c>
      <c r="E6" s="34" t="s">
        <v>155</v>
      </c>
    </row>
    <row r="7" spans="1:5" ht="15" customHeight="1">
      <c r="A7" s="254" t="s">
        <v>241</v>
      </c>
      <c r="B7" s="230" t="s">
        <v>20</v>
      </c>
      <c r="C7" s="238" t="s">
        <v>330</v>
      </c>
      <c r="D7" s="151" t="s">
        <v>372</v>
      </c>
      <c r="E7" s="238" t="s">
        <v>373</v>
      </c>
    </row>
    <row r="8" spans="1:5" ht="15" customHeight="1">
      <c r="A8" s="255"/>
      <c r="B8" s="231"/>
      <c r="C8" s="257"/>
      <c r="D8" s="88" t="s">
        <v>321</v>
      </c>
      <c r="E8" s="258"/>
    </row>
    <row r="9" spans="1:5">
      <c r="A9" s="255"/>
      <c r="B9" s="231"/>
      <c r="C9" s="257"/>
      <c r="D9" s="88" t="s">
        <v>261</v>
      </c>
      <c r="E9" s="258"/>
    </row>
    <row r="10" spans="1:5">
      <c r="A10" s="255"/>
      <c r="B10" s="231"/>
      <c r="C10" s="257"/>
      <c r="D10" s="149" t="s">
        <v>365</v>
      </c>
      <c r="E10" s="258"/>
    </row>
    <row r="11" spans="1:5">
      <c r="A11" s="255"/>
      <c r="B11" s="231"/>
      <c r="C11" s="257"/>
      <c r="D11" s="149" t="s">
        <v>366</v>
      </c>
      <c r="E11" s="258"/>
    </row>
    <row r="12" spans="1:5">
      <c r="A12" s="255"/>
      <c r="B12" s="231"/>
      <c r="C12" s="257"/>
      <c r="D12" s="150" t="s">
        <v>369</v>
      </c>
      <c r="E12" s="258"/>
    </row>
    <row r="13" spans="1:5">
      <c r="A13" s="255"/>
      <c r="B13" s="230" t="s">
        <v>196</v>
      </c>
      <c r="C13" s="239"/>
      <c r="D13" s="86" t="s">
        <v>338</v>
      </c>
      <c r="E13" s="239"/>
    </row>
    <row r="14" spans="1:5">
      <c r="A14" s="255"/>
      <c r="B14" s="231"/>
      <c r="C14" s="239"/>
      <c r="D14" s="88" t="s">
        <v>334</v>
      </c>
      <c r="E14" s="239"/>
    </row>
    <row r="15" spans="1:5">
      <c r="A15" s="255"/>
      <c r="B15" s="231"/>
      <c r="C15" s="239"/>
      <c r="D15" s="88" t="s">
        <v>333</v>
      </c>
      <c r="E15" s="239"/>
    </row>
    <row r="16" spans="1:5">
      <c r="A16" s="255"/>
      <c r="B16" s="231"/>
      <c r="C16" s="239"/>
      <c r="D16" s="88" t="s">
        <v>335</v>
      </c>
      <c r="E16" s="239"/>
    </row>
    <row r="17" spans="1:5">
      <c r="A17" s="255"/>
      <c r="B17" s="231"/>
      <c r="C17" s="239"/>
      <c r="D17" s="88" t="s">
        <v>336</v>
      </c>
      <c r="E17" s="239"/>
    </row>
    <row r="18" spans="1:5" ht="99.75" customHeight="1">
      <c r="A18" s="256"/>
      <c r="B18" s="232"/>
      <c r="C18" s="245"/>
      <c r="D18" s="89" t="s">
        <v>337</v>
      </c>
      <c r="E18" s="245"/>
    </row>
  </sheetData>
  <mergeCells count="7">
    <mergeCell ref="A7:A18"/>
    <mergeCell ref="A3:E3"/>
    <mergeCell ref="A4:E4"/>
    <mergeCell ref="C7:C18"/>
    <mergeCell ref="E7:E18"/>
    <mergeCell ref="B7:B12"/>
    <mergeCell ref="B13:B18"/>
  </mergeCells>
  <pageMargins left="0.7" right="0.7" top="0.75" bottom="0.75" header="0.3" footer="0.3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14"/>
  <sheetViews>
    <sheetView topLeftCell="B1" zoomScaleNormal="100" workbookViewId="0">
      <selection activeCell="G29" sqref="G29"/>
    </sheetView>
  </sheetViews>
  <sheetFormatPr defaultRowHeight="15"/>
  <cols>
    <col min="1" max="1" width="14.5703125" customWidth="1"/>
    <col min="2" max="2" width="14" customWidth="1"/>
    <col min="3" max="3" width="13.85546875" customWidth="1"/>
    <col min="4" max="4" width="14" customWidth="1"/>
    <col min="5" max="10" width="12.85546875" customWidth="1"/>
  </cols>
  <sheetData>
    <row r="1" spans="1:10">
      <c r="J1" s="7" t="s">
        <v>263</v>
      </c>
    </row>
    <row r="2" spans="1:10">
      <c r="A2" s="6"/>
    </row>
    <row r="3" spans="1:10" ht="15.75">
      <c r="A3" s="200" t="s">
        <v>264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15.75">
      <c r="A4" s="224" t="s">
        <v>265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0" ht="15.7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ht="36" customHeight="1">
      <c r="A6" s="235" t="s">
        <v>186</v>
      </c>
      <c r="B6" s="235"/>
      <c r="C6" s="235" t="s">
        <v>27</v>
      </c>
      <c r="D6" s="235"/>
      <c r="E6" s="235"/>
      <c r="F6" s="235"/>
      <c r="G6" s="235"/>
      <c r="H6" s="235"/>
      <c r="I6" s="235"/>
      <c r="J6" s="235"/>
    </row>
    <row r="7" spans="1:10" ht="36" customHeight="1">
      <c r="A7" s="228" t="s">
        <v>237</v>
      </c>
      <c r="B7" s="228" t="s">
        <v>29</v>
      </c>
      <c r="C7" s="228" t="s">
        <v>30</v>
      </c>
      <c r="D7" s="228" t="s">
        <v>152</v>
      </c>
      <c r="E7" s="228" t="s">
        <v>15</v>
      </c>
      <c r="F7" s="228"/>
      <c r="G7" s="228"/>
      <c r="H7" s="228"/>
      <c r="I7" s="228"/>
      <c r="J7" s="228"/>
    </row>
    <row r="8" spans="1:10">
      <c r="A8" s="228"/>
      <c r="B8" s="228"/>
      <c r="C8" s="228"/>
      <c r="D8" s="228"/>
      <c r="E8" s="36">
        <v>2017</v>
      </c>
      <c r="F8" s="36">
        <v>2018</v>
      </c>
      <c r="G8" s="36">
        <v>2019</v>
      </c>
      <c r="H8" s="36">
        <v>2020</v>
      </c>
      <c r="I8" s="36">
        <v>2021</v>
      </c>
      <c r="J8" s="36" t="s">
        <v>32</v>
      </c>
    </row>
    <row r="9" spans="1:10" ht="15" customHeight="1">
      <c r="A9" s="228"/>
      <c r="B9" s="229" t="s">
        <v>266</v>
      </c>
      <c r="C9" s="248" t="s">
        <v>187</v>
      </c>
      <c r="D9" s="26" t="s">
        <v>35</v>
      </c>
      <c r="E9" s="56">
        <f t="shared" ref="E9:J9" si="0">SUM(E10:E14)</f>
        <v>700</v>
      </c>
      <c r="F9" s="56">
        <f t="shared" si="0"/>
        <v>720</v>
      </c>
      <c r="G9" s="56">
        <f t="shared" si="0"/>
        <v>730</v>
      </c>
      <c r="H9" s="56">
        <f t="shared" si="0"/>
        <v>740</v>
      </c>
      <c r="I9" s="56">
        <f t="shared" si="0"/>
        <v>750</v>
      </c>
      <c r="J9" s="56">
        <f t="shared" si="0"/>
        <v>3640</v>
      </c>
    </row>
    <row r="10" spans="1:10" ht="36">
      <c r="A10" s="228"/>
      <c r="B10" s="229"/>
      <c r="C10" s="248"/>
      <c r="D10" s="26" t="s">
        <v>18</v>
      </c>
      <c r="E10" s="56">
        <f>'4.1'!G10</f>
        <v>0</v>
      </c>
      <c r="F10" s="56">
        <f>'4.1'!H10</f>
        <v>0</v>
      </c>
      <c r="G10" s="56">
        <f>'4.1'!I10</f>
        <v>0</v>
      </c>
      <c r="H10" s="56">
        <f>'4.1'!J10</f>
        <v>0</v>
      </c>
      <c r="I10" s="56">
        <f>'4.1'!K10</f>
        <v>0</v>
      </c>
      <c r="J10" s="56">
        <f>SUM(E10:I10)</f>
        <v>0</v>
      </c>
    </row>
    <row r="11" spans="1:10" ht="48">
      <c r="A11" s="228"/>
      <c r="B11" s="229"/>
      <c r="C11" s="248"/>
      <c r="D11" s="26" t="s">
        <v>19</v>
      </c>
      <c r="E11" s="56">
        <f>'4.1'!G11</f>
        <v>0</v>
      </c>
      <c r="F11" s="56">
        <f>'4.1'!H11</f>
        <v>0</v>
      </c>
      <c r="G11" s="56">
        <f>'4.1'!I11</f>
        <v>0</v>
      </c>
      <c r="H11" s="56">
        <f>'4.1'!J11</f>
        <v>0</v>
      </c>
      <c r="I11" s="56">
        <f>'4.1'!K11</f>
        <v>0</v>
      </c>
      <c r="J11" s="56">
        <f>SUM(E11:I11)</f>
        <v>0</v>
      </c>
    </row>
    <row r="12" spans="1:10" ht="48">
      <c r="A12" s="228"/>
      <c r="B12" s="229"/>
      <c r="C12" s="248"/>
      <c r="D12" s="26" t="s">
        <v>36</v>
      </c>
      <c r="E12" s="56">
        <f>'4.1'!G12</f>
        <v>0</v>
      </c>
      <c r="F12" s="56">
        <f>'4.1'!H12</f>
        <v>0</v>
      </c>
      <c r="G12" s="56">
        <f>'4.1'!I12</f>
        <v>0</v>
      </c>
      <c r="H12" s="56">
        <f>'4.1'!J12</f>
        <v>0</v>
      </c>
      <c r="I12" s="56">
        <f>'4.1'!K12</f>
        <v>0</v>
      </c>
      <c r="J12" s="56">
        <f>SUM(E12:I12)</f>
        <v>0</v>
      </c>
    </row>
    <row r="13" spans="1:10" ht="60">
      <c r="A13" s="228"/>
      <c r="B13" s="229"/>
      <c r="C13" s="248"/>
      <c r="D13" s="26" t="s">
        <v>37</v>
      </c>
      <c r="E13" s="56">
        <f>'4.1'!G13</f>
        <v>700</v>
      </c>
      <c r="F13" s="56">
        <f>'4.1'!H13</f>
        <v>720</v>
      </c>
      <c r="G13" s="56">
        <f>'4.1'!I13</f>
        <v>730</v>
      </c>
      <c r="H13" s="56">
        <f>'4.1'!J13</f>
        <v>740</v>
      </c>
      <c r="I13" s="56">
        <f>'4.1'!K13</f>
        <v>750</v>
      </c>
      <c r="J13" s="56">
        <f>SUM(E13:I13)</f>
        <v>3640</v>
      </c>
    </row>
    <row r="14" spans="1:10" ht="24">
      <c r="A14" s="228"/>
      <c r="B14" s="229"/>
      <c r="C14" s="248"/>
      <c r="D14" s="26" t="s">
        <v>22</v>
      </c>
      <c r="E14" s="56">
        <f>'4.1'!G14</f>
        <v>0</v>
      </c>
      <c r="F14" s="56">
        <f>'4.1'!H14</f>
        <v>0</v>
      </c>
      <c r="G14" s="56">
        <f>'4.1'!I14</f>
        <v>0</v>
      </c>
      <c r="H14" s="56">
        <f>'4.1'!J14</f>
        <v>0</v>
      </c>
      <c r="I14" s="56">
        <f>'4.1'!K14</f>
        <v>0</v>
      </c>
      <c r="J14" s="56">
        <f>SUM(E14:I14)</f>
        <v>0</v>
      </c>
    </row>
  </sheetData>
  <mergeCells count="11">
    <mergeCell ref="A3:J3"/>
    <mergeCell ref="A4:J4"/>
    <mergeCell ref="B9:B14"/>
    <mergeCell ref="A6:B6"/>
    <mergeCell ref="C6:J6"/>
    <mergeCell ref="A7:A14"/>
    <mergeCell ref="B7:B8"/>
    <mergeCell ref="C7:C8"/>
    <mergeCell ref="D7:D8"/>
    <mergeCell ref="E7:J7"/>
    <mergeCell ref="C9:C14"/>
  </mergeCells>
  <pageMargins left="0.58333333333333337" right="0.58333333333333337" top="0.75" bottom="0.75" header="0.3" footer="0.3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21"/>
  <sheetViews>
    <sheetView topLeftCell="C1" zoomScaleNormal="100" workbookViewId="0">
      <selection activeCell="K22" sqref="K22"/>
    </sheetView>
  </sheetViews>
  <sheetFormatPr defaultRowHeight="15"/>
  <cols>
    <col min="1" max="1" width="4.42578125" customWidth="1"/>
    <col min="2" max="2" width="15.28515625" customWidth="1"/>
    <col min="4" max="4" width="21.5703125" customWidth="1"/>
    <col min="5" max="11" width="8.42578125" customWidth="1"/>
    <col min="12" max="12" width="10.85546875" customWidth="1"/>
    <col min="13" max="13" width="12.140625" customWidth="1"/>
  </cols>
  <sheetData>
    <row r="1" spans="1:13">
      <c r="M1" s="7" t="s">
        <v>267</v>
      </c>
    </row>
    <row r="2" spans="1:13">
      <c r="A2" s="7"/>
    </row>
    <row r="3" spans="1:13" ht="15.75">
      <c r="A3" s="200" t="s">
        <v>268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ht="15.75">
      <c r="A4" s="224" t="s">
        <v>265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15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01.25" customHeight="1">
      <c r="A6" s="235" t="s">
        <v>95</v>
      </c>
      <c r="B6" s="235" t="s">
        <v>42</v>
      </c>
      <c r="C6" s="235" t="s">
        <v>192</v>
      </c>
      <c r="D6" s="235" t="s">
        <v>31</v>
      </c>
      <c r="E6" s="235" t="s">
        <v>240</v>
      </c>
      <c r="F6" s="235" t="s">
        <v>70</v>
      </c>
      <c r="G6" s="235" t="s">
        <v>77</v>
      </c>
      <c r="H6" s="235"/>
      <c r="I6" s="235"/>
      <c r="J6" s="235"/>
      <c r="K6" s="235"/>
      <c r="L6" s="235" t="s">
        <v>45</v>
      </c>
      <c r="M6" s="235" t="s">
        <v>193</v>
      </c>
    </row>
    <row r="7" spans="1:13" ht="23.25" customHeight="1">
      <c r="A7" s="235"/>
      <c r="B7" s="235"/>
      <c r="C7" s="235"/>
      <c r="D7" s="235"/>
      <c r="E7" s="235"/>
      <c r="F7" s="235"/>
      <c r="G7" s="54">
        <v>2017</v>
      </c>
      <c r="H7" s="54">
        <v>2018</v>
      </c>
      <c r="I7" s="54">
        <v>2019</v>
      </c>
      <c r="J7" s="54">
        <v>2020</v>
      </c>
      <c r="K7" s="54">
        <v>2021</v>
      </c>
      <c r="L7" s="235"/>
      <c r="M7" s="235"/>
    </row>
    <row r="8" spans="1:13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</row>
    <row r="9" spans="1:13">
      <c r="A9" s="228" t="s">
        <v>47</v>
      </c>
      <c r="B9" s="233" t="s">
        <v>317</v>
      </c>
      <c r="C9" s="228" t="s">
        <v>198</v>
      </c>
      <c r="D9" s="93" t="s">
        <v>32</v>
      </c>
      <c r="E9" s="45">
        <f>SUM(E10:E14)</f>
        <v>730</v>
      </c>
      <c r="F9" s="45">
        <f t="shared" ref="F9:K9" si="0">SUM(F10:F14)</f>
        <v>3640</v>
      </c>
      <c r="G9" s="45">
        <f t="shared" si="0"/>
        <v>700</v>
      </c>
      <c r="H9" s="45">
        <f t="shared" si="0"/>
        <v>720</v>
      </c>
      <c r="I9" s="45">
        <f t="shared" si="0"/>
        <v>730</v>
      </c>
      <c r="J9" s="45">
        <f t="shared" si="0"/>
        <v>740</v>
      </c>
      <c r="K9" s="45">
        <f t="shared" si="0"/>
        <v>750</v>
      </c>
      <c r="L9" s="228" t="s">
        <v>270</v>
      </c>
      <c r="M9" s="228" t="s">
        <v>271</v>
      </c>
    </row>
    <row r="10" spans="1:13" ht="24.75" customHeight="1">
      <c r="A10" s="228"/>
      <c r="B10" s="233"/>
      <c r="C10" s="228"/>
      <c r="D10" s="43" t="s">
        <v>18</v>
      </c>
      <c r="E10" s="47">
        <f>I10</f>
        <v>0</v>
      </c>
      <c r="F10" s="47">
        <f>SUM(G10:K10)</f>
        <v>0</v>
      </c>
      <c r="G10" s="47">
        <f>G16</f>
        <v>0</v>
      </c>
      <c r="H10" s="47">
        <f>H16</f>
        <v>0</v>
      </c>
      <c r="I10" s="47">
        <f>I16</f>
        <v>0</v>
      </c>
      <c r="J10" s="47">
        <f>J16</f>
        <v>0</v>
      </c>
      <c r="K10" s="47">
        <f>K16</f>
        <v>0</v>
      </c>
      <c r="L10" s="228"/>
      <c r="M10" s="228"/>
    </row>
    <row r="11" spans="1:13" ht="25.5" customHeight="1">
      <c r="A11" s="228"/>
      <c r="B11" s="233"/>
      <c r="C11" s="228"/>
      <c r="D11" s="43" t="s">
        <v>19</v>
      </c>
      <c r="E11" s="47">
        <f>I11</f>
        <v>0</v>
      </c>
      <c r="F11" s="47">
        <f>SUM(G11:K11)</f>
        <v>0</v>
      </c>
      <c r="G11" s="47">
        <f t="shared" ref="G11:K14" si="1">G17</f>
        <v>0</v>
      </c>
      <c r="H11" s="47">
        <f t="shared" si="1"/>
        <v>0</v>
      </c>
      <c r="I11" s="47">
        <f t="shared" si="1"/>
        <v>0</v>
      </c>
      <c r="J11" s="47">
        <f t="shared" si="1"/>
        <v>0</v>
      </c>
      <c r="K11" s="47">
        <f t="shared" si="1"/>
        <v>0</v>
      </c>
      <c r="L11" s="228"/>
      <c r="M11" s="228"/>
    </row>
    <row r="12" spans="1:13" ht="36" customHeight="1">
      <c r="A12" s="228"/>
      <c r="B12" s="233"/>
      <c r="C12" s="228"/>
      <c r="D12" s="43" t="s">
        <v>20</v>
      </c>
      <c r="E12" s="47">
        <f>I12</f>
        <v>0</v>
      </c>
      <c r="F12" s="47">
        <f>SUM(G12:K12)</f>
        <v>0</v>
      </c>
      <c r="G12" s="47">
        <f t="shared" si="1"/>
        <v>0</v>
      </c>
      <c r="H12" s="47">
        <f t="shared" si="1"/>
        <v>0</v>
      </c>
      <c r="I12" s="47">
        <f t="shared" si="1"/>
        <v>0</v>
      </c>
      <c r="J12" s="47">
        <f t="shared" si="1"/>
        <v>0</v>
      </c>
      <c r="K12" s="47">
        <f t="shared" si="1"/>
        <v>0</v>
      </c>
      <c r="L12" s="228"/>
      <c r="M12" s="228"/>
    </row>
    <row r="13" spans="1:13" ht="37.5" customHeight="1">
      <c r="A13" s="228"/>
      <c r="B13" s="233"/>
      <c r="C13" s="228"/>
      <c r="D13" s="43" t="s">
        <v>21</v>
      </c>
      <c r="E13" s="47">
        <f>I13</f>
        <v>730</v>
      </c>
      <c r="F13" s="47">
        <f>SUM(G13:K13)</f>
        <v>3640</v>
      </c>
      <c r="G13" s="47">
        <f t="shared" si="1"/>
        <v>700</v>
      </c>
      <c r="H13" s="47">
        <f t="shared" si="1"/>
        <v>720</v>
      </c>
      <c r="I13" s="47">
        <f t="shared" si="1"/>
        <v>730</v>
      </c>
      <c r="J13" s="47">
        <f t="shared" si="1"/>
        <v>740</v>
      </c>
      <c r="K13" s="47">
        <f t="shared" si="1"/>
        <v>750</v>
      </c>
      <c r="L13" s="228"/>
      <c r="M13" s="228"/>
    </row>
    <row r="14" spans="1:13" ht="15" customHeight="1">
      <c r="A14" s="228"/>
      <c r="B14" s="233"/>
      <c r="C14" s="228"/>
      <c r="D14" s="43" t="s">
        <v>196</v>
      </c>
      <c r="E14" s="47">
        <f>I14</f>
        <v>0</v>
      </c>
      <c r="F14" s="47">
        <f>SUM(G14:K14)</f>
        <v>0</v>
      </c>
      <c r="G14" s="47">
        <f t="shared" si="1"/>
        <v>0</v>
      </c>
      <c r="H14" s="47">
        <f t="shared" si="1"/>
        <v>0</v>
      </c>
      <c r="I14" s="47">
        <f t="shared" si="1"/>
        <v>0</v>
      </c>
      <c r="J14" s="47">
        <f t="shared" si="1"/>
        <v>0</v>
      </c>
      <c r="K14" s="47">
        <f t="shared" si="1"/>
        <v>0</v>
      </c>
      <c r="L14" s="43"/>
      <c r="M14" s="43"/>
    </row>
    <row r="15" spans="1:13" ht="13.5" customHeight="1">
      <c r="A15" s="248" t="s">
        <v>51</v>
      </c>
      <c r="B15" s="229" t="s">
        <v>318</v>
      </c>
      <c r="C15" s="228" t="s">
        <v>198</v>
      </c>
      <c r="D15" s="93" t="s">
        <v>32</v>
      </c>
      <c r="E15" s="45">
        <f t="shared" ref="E15:K15" si="2">SUM(E16:E20)</f>
        <v>730</v>
      </c>
      <c r="F15" s="45">
        <f t="shared" si="2"/>
        <v>3640</v>
      </c>
      <c r="G15" s="45">
        <f t="shared" si="2"/>
        <v>700</v>
      </c>
      <c r="H15" s="45">
        <f t="shared" si="2"/>
        <v>720</v>
      </c>
      <c r="I15" s="45">
        <f t="shared" si="2"/>
        <v>730</v>
      </c>
      <c r="J15" s="45">
        <f t="shared" si="2"/>
        <v>740</v>
      </c>
      <c r="K15" s="45">
        <f t="shared" si="2"/>
        <v>750</v>
      </c>
      <c r="L15" s="229" t="s">
        <v>270</v>
      </c>
      <c r="M15" s="228" t="s">
        <v>272</v>
      </c>
    </row>
    <row r="16" spans="1:13" ht="24.75" customHeight="1">
      <c r="A16" s="248"/>
      <c r="B16" s="229"/>
      <c r="C16" s="228"/>
      <c r="D16" s="43" t="s">
        <v>18</v>
      </c>
      <c r="E16" s="47">
        <f>I16</f>
        <v>0</v>
      </c>
      <c r="F16" s="47">
        <f>SUM(G16:K16)</f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229"/>
      <c r="M16" s="228"/>
    </row>
    <row r="17" spans="1:13" ht="24">
      <c r="A17" s="248"/>
      <c r="B17" s="229"/>
      <c r="C17" s="228"/>
      <c r="D17" s="43" t="s">
        <v>19</v>
      </c>
      <c r="E17" s="47">
        <f>I17</f>
        <v>0</v>
      </c>
      <c r="F17" s="47">
        <f>SUM(G17:K17)</f>
        <v>0</v>
      </c>
      <c r="G17" s="124">
        <v>0</v>
      </c>
      <c r="H17" s="124">
        <v>0</v>
      </c>
      <c r="I17" s="124">
        <v>0</v>
      </c>
      <c r="J17" s="124">
        <v>0</v>
      </c>
      <c r="K17" s="124">
        <v>0</v>
      </c>
      <c r="L17" s="229"/>
      <c r="M17" s="228"/>
    </row>
    <row r="18" spans="1:13" ht="36.75" customHeight="1">
      <c r="A18" s="248"/>
      <c r="B18" s="229"/>
      <c r="C18" s="228"/>
      <c r="D18" s="43" t="s">
        <v>20</v>
      </c>
      <c r="E18" s="47">
        <f>I18</f>
        <v>0</v>
      </c>
      <c r="F18" s="47">
        <f>SUM(G18:K18)</f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229"/>
      <c r="M18" s="228"/>
    </row>
    <row r="19" spans="1:13" ht="36.75" customHeight="1">
      <c r="A19" s="248"/>
      <c r="B19" s="229"/>
      <c r="C19" s="228"/>
      <c r="D19" s="152" t="s">
        <v>21</v>
      </c>
      <c r="E19" s="47">
        <f>I19</f>
        <v>730</v>
      </c>
      <c r="F19" s="47">
        <f>SUM(G19:K19)</f>
        <v>3640</v>
      </c>
      <c r="G19" s="124">
        <v>700</v>
      </c>
      <c r="H19" s="124">
        <v>720</v>
      </c>
      <c r="I19" s="124">
        <v>730</v>
      </c>
      <c r="J19" s="124">
        <v>740</v>
      </c>
      <c r="K19" s="124">
        <v>750</v>
      </c>
      <c r="L19" s="229"/>
      <c r="M19" s="228"/>
    </row>
    <row r="20" spans="1:13" ht="14.25" customHeight="1">
      <c r="A20" s="248"/>
      <c r="B20" s="229"/>
      <c r="C20" s="228"/>
      <c r="D20" s="43" t="s">
        <v>196</v>
      </c>
      <c r="E20" s="47">
        <f>I20</f>
        <v>0</v>
      </c>
      <c r="F20" s="47">
        <f>SUM(G20:K20)</f>
        <v>0</v>
      </c>
      <c r="G20" s="47">
        <f t="shared" ref="G20:J20" si="3">SUM(H20:L20)</f>
        <v>0</v>
      </c>
      <c r="H20" s="47">
        <f t="shared" si="3"/>
        <v>0</v>
      </c>
      <c r="I20" s="47">
        <f t="shared" si="3"/>
        <v>0</v>
      </c>
      <c r="J20" s="47">
        <f t="shared" si="3"/>
        <v>0</v>
      </c>
      <c r="K20" s="47">
        <f>SUM(L20:P20)</f>
        <v>0</v>
      </c>
      <c r="L20" s="229"/>
      <c r="M20" s="228"/>
    </row>
    <row r="21" spans="1:13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</row>
  </sheetData>
  <mergeCells count="21">
    <mergeCell ref="C6:C7"/>
    <mergeCell ref="D6:D7"/>
    <mergeCell ref="E6:E7"/>
    <mergeCell ref="F6:F7"/>
    <mergeCell ref="G6:K6"/>
    <mergeCell ref="A3:M3"/>
    <mergeCell ref="A4:M4"/>
    <mergeCell ref="B6:B7"/>
    <mergeCell ref="B9:B14"/>
    <mergeCell ref="B15:B20"/>
    <mergeCell ref="L6:L7"/>
    <mergeCell ref="A15:A20"/>
    <mergeCell ref="C15:C20"/>
    <mergeCell ref="L15:L20"/>
    <mergeCell ref="M15:M20"/>
    <mergeCell ref="M6:M7"/>
    <mergeCell ref="A9:A14"/>
    <mergeCell ref="C9:C14"/>
    <mergeCell ref="L9:L13"/>
    <mergeCell ref="M9:M13"/>
    <mergeCell ref="A6:A7"/>
  </mergeCells>
  <pageMargins left="0.62992125984251968" right="0.62992125984251968" top="0.74803149606299213" bottom="0.74803149606299213" header="0.31496062992125984" footer="0.31496062992125984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11"/>
  <sheetViews>
    <sheetView zoomScaleNormal="100" workbookViewId="0">
      <selection activeCell="G19" sqref="G19"/>
    </sheetView>
  </sheetViews>
  <sheetFormatPr defaultRowHeight="15"/>
  <cols>
    <col min="1" max="1" width="6" customWidth="1"/>
    <col min="2" max="2" width="40.85546875" customWidth="1"/>
    <col min="3" max="3" width="12" customWidth="1"/>
    <col min="4" max="4" width="9.42578125" customWidth="1"/>
    <col min="5" max="5" width="9.85546875" customWidth="1"/>
    <col min="6" max="10" width="8.7109375" customWidth="1"/>
    <col min="11" max="11" width="11.28515625" customWidth="1"/>
  </cols>
  <sheetData>
    <row r="1" spans="1:11">
      <c r="K1" s="7" t="s">
        <v>273</v>
      </c>
    </row>
    <row r="2" spans="1:11">
      <c r="A2" s="6"/>
    </row>
    <row r="3" spans="1:11" ht="15.75">
      <c r="A3" s="224" t="s">
        <v>274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11" ht="15.7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1" ht="87" customHeight="1">
      <c r="A5" s="252" t="s">
        <v>95</v>
      </c>
      <c r="B5" s="252" t="s">
        <v>250</v>
      </c>
      <c r="C5" s="252" t="s">
        <v>278</v>
      </c>
      <c r="D5" s="252" t="s">
        <v>97</v>
      </c>
      <c r="E5" s="252" t="s">
        <v>98</v>
      </c>
      <c r="F5" s="252" t="s">
        <v>99</v>
      </c>
      <c r="G5" s="252"/>
      <c r="H5" s="252"/>
      <c r="I5" s="252"/>
      <c r="J5" s="252"/>
      <c r="K5" s="252" t="s">
        <v>100</v>
      </c>
    </row>
    <row r="6" spans="1:11">
      <c r="A6" s="252"/>
      <c r="B6" s="252"/>
      <c r="C6" s="252"/>
      <c r="D6" s="252"/>
      <c r="E6" s="252"/>
      <c r="F6" s="62">
        <v>2017</v>
      </c>
      <c r="G6" s="62">
        <v>2018</v>
      </c>
      <c r="H6" s="62">
        <v>2019</v>
      </c>
      <c r="I6" s="62">
        <v>2020</v>
      </c>
      <c r="J6" s="62">
        <v>2021</v>
      </c>
      <c r="K6" s="252"/>
    </row>
    <row r="7" spans="1:11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</row>
    <row r="8" spans="1:11" ht="14.25" customHeight="1">
      <c r="A8" s="60"/>
      <c r="B8" s="199" t="s">
        <v>275</v>
      </c>
      <c r="C8" s="199"/>
      <c r="D8" s="199"/>
      <c r="E8" s="199"/>
      <c r="F8" s="199"/>
      <c r="G8" s="199"/>
      <c r="H8" s="199"/>
      <c r="I8" s="199"/>
      <c r="J8" s="199"/>
      <c r="K8" s="199"/>
    </row>
    <row r="9" spans="1:11">
      <c r="A9" s="59" t="s">
        <v>47</v>
      </c>
      <c r="B9" s="199" t="s">
        <v>276</v>
      </c>
      <c r="C9" s="199"/>
      <c r="D9" s="199"/>
      <c r="E9" s="199"/>
      <c r="F9" s="199"/>
      <c r="G9" s="199"/>
      <c r="H9" s="199"/>
      <c r="I9" s="199"/>
      <c r="J9" s="199"/>
      <c r="K9" s="199"/>
    </row>
    <row r="10" spans="1:11" ht="36" customHeight="1">
      <c r="A10" s="61" t="s">
        <v>161</v>
      </c>
      <c r="B10" s="112" t="s">
        <v>357</v>
      </c>
      <c r="C10" s="28" t="s">
        <v>344</v>
      </c>
      <c r="D10" s="58" t="s">
        <v>109</v>
      </c>
      <c r="E10" s="28">
        <v>70</v>
      </c>
      <c r="F10" s="28">
        <v>70</v>
      </c>
      <c r="G10" s="28">
        <v>78</v>
      </c>
      <c r="H10" s="28">
        <v>89</v>
      </c>
      <c r="I10" s="28">
        <v>91</v>
      </c>
      <c r="J10" s="28">
        <v>93</v>
      </c>
      <c r="K10" s="58">
        <v>1</v>
      </c>
    </row>
    <row r="11" spans="1:11" ht="36.75" customHeight="1">
      <c r="A11" s="117" t="s">
        <v>72</v>
      </c>
      <c r="B11" s="125" t="s">
        <v>362</v>
      </c>
      <c r="C11" s="118" t="s">
        <v>344</v>
      </c>
      <c r="D11" s="119" t="s">
        <v>277</v>
      </c>
      <c r="E11" s="120">
        <v>16.48</v>
      </c>
      <c r="F11" s="120">
        <v>16.48</v>
      </c>
      <c r="G11" s="120">
        <v>15.33</v>
      </c>
      <c r="H11" s="120">
        <v>14.62</v>
      </c>
      <c r="I11" s="120">
        <v>13.93</v>
      </c>
      <c r="J11" s="120">
        <v>13.47</v>
      </c>
      <c r="K11" s="119">
        <v>1</v>
      </c>
    </row>
  </sheetData>
  <mergeCells count="10">
    <mergeCell ref="A3:K3"/>
    <mergeCell ref="C5:C6"/>
    <mergeCell ref="B8:K8"/>
    <mergeCell ref="B9:K9"/>
    <mergeCell ref="A5:A6"/>
    <mergeCell ref="B5:B6"/>
    <mergeCell ref="D5:D6"/>
    <mergeCell ref="E5:E6"/>
    <mergeCell ref="F5:J5"/>
    <mergeCell ref="K5:K6"/>
  </mergeCells>
  <pageMargins left="0.58333333333333337" right="0.6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zoomScaleNormal="100" workbookViewId="0">
      <selection activeCell="D20" sqref="D20"/>
    </sheetView>
  </sheetViews>
  <sheetFormatPr defaultRowHeight="15"/>
  <cols>
    <col min="1" max="1" width="16" customWidth="1"/>
    <col min="2" max="2" width="17.28515625" customWidth="1"/>
    <col min="3" max="4" width="15.140625" customWidth="1"/>
    <col min="5" max="10" width="11.7109375" customWidth="1"/>
  </cols>
  <sheetData>
    <row r="1" spans="1:10">
      <c r="J1" s="6" t="s">
        <v>25</v>
      </c>
    </row>
    <row r="2" spans="1:10">
      <c r="A2" s="4"/>
    </row>
    <row r="3" spans="1:10" ht="20.25" customHeight="1">
      <c r="A3" s="153" t="s">
        <v>38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>
      <c r="A4" s="2"/>
    </row>
    <row r="5" spans="1:10" ht="25.5" customHeight="1">
      <c r="A5" s="168" t="s">
        <v>26</v>
      </c>
      <c r="B5" s="168"/>
      <c r="C5" s="168" t="s">
        <v>27</v>
      </c>
      <c r="D5" s="168"/>
      <c r="E5" s="168"/>
      <c r="F5" s="168"/>
      <c r="G5" s="168"/>
      <c r="H5" s="168"/>
      <c r="I5" s="168"/>
      <c r="J5" s="168"/>
    </row>
    <row r="6" spans="1:10" ht="27.75" customHeight="1">
      <c r="A6" s="154" t="s">
        <v>28</v>
      </c>
      <c r="B6" s="154" t="s">
        <v>29</v>
      </c>
      <c r="C6" s="154" t="s">
        <v>30</v>
      </c>
      <c r="D6" s="169" t="s">
        <v>31</v>
      </c>
      <c r="E6" s="170" t="s">
        <v>15</v>
      </c>
      <c r="F6" s="171"/>
      <c r="G6" s="171"/>
      <c r="H6" s="171"/>
      <c r="I6" s="171"/>
      <c r="J6" s="172"/>
    </row>
    <row r="7" spans="1:10">
      <c r="A7" s="154"/>
      <c r="B7" s="154"/>
      <c r="C7" s="154"/>
      <c r="D7" s="169"/>
      <c r="E7" s="23">
        <v>2017</v>
      </c>
      <c r="F7" s="23">
        <v>2018</v>
      </c>
      <c r="G7" s="23">
        <v>2019</v>
      </c>
      <c r="H7" s="23">
        <v>2020</v>
      </c>
      <c r="I7" s="23">
        <v>2021</v>
      </c>
      <c r="J7" s="23" t="s">
        <v>32</v>
      </c>
    </row>
    <row r="8" spans="1:10" ht="21.75" customHeight="1">
      <c r="A8" s="154"/>
      <c r="B8" s="154" t="s">
        <v>33</v>
      </c>
      <c r="C8" s="154" t="s">
        <v>34</v>
      </c>
      <c r="D8" s="24" t="s">
        <v>35</v>
      </c>
      <c r="E8" s="25">
        <f>SUM(E9:E13)</f>
        <v>4885.7</v>
      </c>
      <c r="F8" s="25">
        <f>SUM(F9:F13)</f>
        <v>3559.8</v>
      </c>
      <c r="G8" s="25">
        <f>SUM(G9:G13)</f>
        <v>10636.7</v>
      </c>
      <c r="H8" s="25">
        <f>SUM(H9:H13)</f>
        <v>15008.3</v>
      </c>
      <c r="I8" s="25">
        <f>SUM(I9:I13)</f>
        <v>3559.8</v>
      </c>
      <c r="J8" s="25">
        <f t="shared" ref="J8:J13" si="0">SUM(E8:I8)</f>
        <v>37650.300000000003</v>
      </c>
    </row>
    <row r="9" spans="1:10" ht="36.75" customHeight="1">
      <c r="A9" s="154"/>
      <c r="B9" s="154"/>
      <c r="C9" s="154"/>
      <c r="D9" s="26" t="s">
        <v>18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f t="shared" si="0"/>
        <v>0</v>
      </c>
    </row>
    <row r="10" spans="1:10" ht="53.25" customHeight="1">
      <c r="A10" s="154"/>
      <c r="B10" s="154"/>
      <c r="C10" s="154"/>
      <c r="D10" s="26" t="s">
        <v>19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f t="shared" si="0"/>
        <v>0</v>
      </c>
    </row>
    <row r="11" spans="1:10" ht="53.25" customHeight="1">
      <c r="A11" s="154"/>
      <c r="B11" s="154"/>
      <c r="C11" s="154"/>
      <c r="D11" s="26" t="s">
        <v>36</v>
      </c>
      <c r="E11" s="22">
        <f>'1.1'!G9</f>
        <v>4885.7</v>
      </c>
      <c r="F11" s="22">
        <f>'1.1'!H9</f>
        <v>3559.8</v>
      </c>
      <c r="G11" s="22">
        <f>'1.1'!I9</f>
        <v>10636.7</v>
      </c>
      <c r="H11" s="22">
        <f>'1.1'!J9</f>
        <v>15008.3</v>
      </c>
      <c r="I11" s="22">
        <f>'1.1'!K9</f>
        <v>3559.8</v>
      </c>
      <c r="J11" s="22">
        <f t="shared" si="0"/>
        <v>37650.300000000003</v>
      </c>
    </row>
    <row r="12" spans="1:10" ht="63" customHeight="1">
      <c r="A12" s="154"/>
      <c r="B12" s="154"/>
      <c r="C12" s="154"/>
      <c r="D12" s="26" t="s">
        <v>37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f t="shared" si="0"/>
        <v>0</v>
      </c>
    </row>
    <row r="13" spans="1:10" ht="25.5" customHeight="1">
      <c r="A13" s="154"/>
      <c r="B13" s="154"/>
      <c r="C13" s="154"/>
      <c r="D13" s="26" t="s">
        <v>22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f t="shared" si="0"/>
        <v>0</v>
      </c>
    </row>
  </sheetData>
  <mergeCells count="10">
    <mergeCell ref="A3:J3"/>
    <mergeCell ref="A5:B5"/>
    <mergeCell ref="C5:J5"/>
    <mergeCell ref="B6:B7"/>
    <mergeCell ref="C6:C7"/>
    <mergeCell ref="D6:D7"/>
    <mergeCell ref="E6:J6"/>
    <mergeCell ref="A6:A13"/>
    <mergeCell ref="B8:B13"/>
    <mergeCell ref="C8:C13"/>
  </mergeCells>
  <pageMargins left="0.57291666666666663" right="0.57291666666666663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10"/>
  <sheetViews>
    <sheetView topLeftCell="A10" zoomScaleNormal="100" zoomScalePageLayoutView="85" workbookViewId="0">
      <selection activeCell="D34" sqref="D34"/>
    </sheetView>
  </sheetViews>
  <sheetFormatPr defaultRowHeight="15"/>
  <cols>
    <col min="1" max="1" width="6.85546875" customWidth="1"/>
    <col min="2" max="2" width="30.85546875" customWidth="1"/>
    <col min="3" max="3" width="63" customWidth="1"/>
    <col min="4" max="4" width="22" customWidth="1"/>
    <col min="5" max="5" width="11.28515625" customWidth="1"/>
  </cols>
  <sheetData>
    <row r="1" spans="1:5">
      <c r="E1" s="7" t="s">
        <v>279</v>
      </c>
    </row>
    <row r="2" spans="1:5" ht="15.75">
      <c r="A2" s="10"/>
    </row>
    <row r="3" spans="1:5" ht="15.75">
      <c r="A3" s="200" t="s">
        <v>215</v>
      </c>
      <c r="B3" s="200"/>
      <c r="C3" s="200"/>
      <c r="D3" s="200"/>
      <c r="E3" s="200"/>
    </row>
    <row r="4" spans="1:5" ht="15.75">
      <c r="A4" s="200" t="s">
        <v>265</v>
      </c>
      <c r="B4" s="200"/>
      <c r="C4" s="200"/>
      <c r="D4" s="200"/>
      <c r="E4" s="200"/>
    </row>
    <row r="5" spans="1:5" ht="15.75">
      <c r="A5" s="2"/>
    </row>
    <row r="6" spans="1:5" ht="47.25" customHeight="1">
      <c r="A6" s="34" t="s">
        <v>41</v>
      </c>
      <c r="B6" s="34" t="s">
        <v>136</v>
      </c>
      <c r="C6" s="34" t="s">
        <v>137</v>
      </c>
      <c r="D6" s="34" t="s">
        <v>138</v>
      </c>
      <c r="E6" s="34" t="s">
        <v>139</v>
      </c>
    </row>
    <row r="7" spans="1:5" ht="267" customHeight="1">
      <c r="A7" s="236" t="s">
        <v>47</v>
      </c>
      <c r="B7" s="238" t="s">
        <v>357</v>
      </c>
      <c r="C7" s="139" t="s">
        <v>281</v>
      </c>
      <c r="D7" s="115" t="s">
        <v>282</v>
      </c>
      <c r="E7" s="177" t="s">
        <v>141</v>
      </c>
    </row>
    <row r="8" spans="1:5" ht="213" customHeight="1">
      <c r="A8" s="259"/>
      <c r="B8" s="245"/>
      <c r="C8" s="140" t="s">
        <v>280</v>
      </c>
      <c r="D8" s="116" t="s">
        <v>283</v>
      </c>
      <c r="E8" s="177"/>
    </row>
    <row r="9" spans="1:5" ht="256.5" customHeight="1">
      <c r="A9" s="236" t="s">
        <v>54</v>
      </c>
      <c r="B9" s="238" t="s">
        <v>362</v>
      </c>
      <c r="C9" s="139" t="s">
        <v>286</v>
      </c>
      <c r="D9" s="191" t="s">
        <v>285</v>
      </c>
      <c r="E9" s="177" t="s">
        <v>141</v>
      </c>
    </row>
    <row r="10" spans="1:5" ht="222" customHeight="1">
      <c r="A10" s="259"/>
      <c r="B10" s="245"/>
      <c r="C10" s="141" t="s">
        <v>284</v>
      </c>
      <c r="D10" s="183"/>
      <c r="E10" s="177"/>
    </row>
  </sheetData>
  <mergeCells count="9">
    <mergeCell ref="A9:A10"/>
    <mergeCell ref="B9:B10"/>
    <mergeCell ref="E9:E10"/>
    <mergeCell ref="A4:E4"/>
    <mergeCell ref="A3:E3"/>
    <mergeCell ref="A7:A8"/>
    <mergeCell ref="D9:D10"/>
    <mergeCell ref="B7:B8"/>
    <mergeCell ref="E7:E8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12"/>
  <sheetViews>
    <sheetView zoomScaleNormal="100" workbookViewId="0">
      <selection activeCell="C18" sqref="C18"/>
    </sheetView>
  </sheetViews>
  <sheetFormatPr defaultRowHeight="15"/>
  <cols>
    <col min="1" max="1" width="18.85546875" customWidth="1"/>
    <col min="2" max="2" width="22.28515625" customWidth="1"/>
    <col min="3" max="3" width="45.5703125" customWidth="1"/>
    <col min="4" max="4" width="23.85546875" customWidth="1"/>
    <col min="5" max="5" width="21.28515625" customWidth="1"/>
  </cols>
  <sheetData>
    <row r="1" spans="1:5">
      <c r="E1" s="7" t="s">
        <v>314</v>
      </c>
    </row>
    <row r="2" spans="1:5" ht="15.75">
      <c r="A2" s="11"/>
    </row>
    <row r="3" spans="1:5" ht="15.75">
      <c r="A3" s="214" t="s">
        <v>228</v>
      </c>
      <c r="B3" s="214"/>
      <c r="C3" s="214"/>
      <c r="D3" s="214"/>
      <c r="E3" s="214"/>
    </row>
    <row r="4" spans="1:5" ht="15.75">
      <c r="A4" s="224" t="s">
        <v>265</v>
      </c>
      <c r="B4" s="224"/>
      <c r="C4" s="224"/>
      <c r="D4" s="224"/>
      <c r="E4" s="224"/>
    </row>
    <row r="5" spans="1:5" ht="15.75">
      <c r="A5" s="41"/>
      <c r="B5" s="41"/>
      <c r="C5" s="41"/>
      <c r="D5" s="41"/>
      <c r="E5" s="41"/>
    </row>
    <row r="6" spans="1:5" ht="57">
      <c r="A6" s="27" t="s">
        <v>151</v>
      </c>
      <c r="B6" s="27" t="s">
        <v>152</v>
      </c>
      <c r="C6" s="27" t="s">
        <v>229</v>
      </c>
      <c r="D6" s="27" t="s">
        <v>154</v>
      </c>
      <c r="E6" s="70" t="s">
        <v>155</v>
      </c>
    </row>
    <row r="7" spans="1:5">
      <c r="A7" s="260" t="s">
        <v>269</v>
      </c>
      <c r="B7" s="263" t="s">
        <v>21</v>
      </c>
      <c r="C7" s="238" t="s">
        <v>295</v>
      </c>
      <c r="D7" s="91" t="s">
        <v>288</v>
      </c>
      <c r="E7" s="236" t="s">
        <v>294</v>
      </c>
    </row>
    <row r="8" spans="1:5">
      <c r="A8" s="261"/>
      <c r="B8" s="263"/>
      <c r="C8" s="239"/>
      <c r="D8" s="68" t="s">
        <v>289</v>
      </c>
      <c r="E8" s="237"/>
    </row>
    <row r="9" spans="1:5">
      <c r="A9" s="261"/>
      <c r="B9" s="263"/>
      <c r="C9" s="239"/>
      <c r="D9" s="68" t="s">
        <v>290</v>
      </c>
      <c r="E9" s="237"/>
    </row>
    <row r="10" spans="1:5">
      <c r="A10" s="261"/>
      <c r="B10" s="263"/>
      <c r="C10" s="239"/>
      <c r="D10" s="68" t="s">
        <v>291</v>
      </c>
      <c r="E10" s="237"/>
    </row>
    <row r="11" spans="1:5">
      <c r="A11" s="261"/>
      <c r="B11" s="263"/>
      <c r="C11" s="239"/>
      <c r="D11" s="68" t="s">
        <v>292</v>
      </c>
      <c r="E11" s="237"/>
    </row>
    <row r="12" spans="1:5">
      <c r="A12" s="262"/>
      <c r="B12" s="264"/>
      <c r="C12" s="245"/>
      <c r="D12" s="69" t="s">
        <v>293</v>
      </c>
      <c r="E12" s="259"/>
    </row>
  </sheetData>
  <mergeCells count="6">
    <mergeCell ref="A7:A12"/>
    <mergeCell ref="B7:B12"/>
    <mergeCell ref="E7:E12"/>
    <mergeCell ref="A3:E3"/>
    <mergeCell ref="A4:E4"/>
    <mergeCell ref="C7:C12"/>
  </mergeCells>
  <pageMargins left="0.58333333333333337" right="0.58333333333333337" top="0.75" bottom="0.75" header="0.3" footer="0.3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14"/>
  <sheetViews>
    <sheetView zoomScaleNormal="100" workbookViewId="0">
      <selection activeCell="G13" sqref="G13"/>
    </sheetView>
  </sheetViews>
  <sheetFormatPr defaultRowHeight="15"/>
  <cols>
    <col min="1" max="1" width="12.5703125" customWidth="1"/>
    <col min="2" max="2" width="13.42578125" customWidth="1"/>
    <col min="3" max="3" width="13.5703125" customWidth="1"/>
    <col min="4" max="4" width="18.42578125" customWidth="1"/>
    <col min="5" max="10" width="12.5703125" customWidth="1"/>
  </cols>
  <sheetData>
    <row r="1" spans="1:10">
      <c r="J1" s="7" t="s">
        <v>315</v>
      </c>
    </row>
    <row r="2" spans="1:10" ht="15.75">
      <c r="A2" s="2"/>
    </row>
    <row r="3" spans="1:10" ht="15.75">
      <c r="A3" s="200" t="s">
        <v>264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15.75">
      <c r="A4" s="224" t="s">
        <v>297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0" ht="15.75">
      <c r="A5" s="41"/>
      <c r="B5" s="41"/>
      <c r="C5" s="41"/>
      <c r="D5" s="41"/>
      <c r="E5" s="41"/>
      <c r="F5" s="41"/>
      <c r="G5" s="41"/>
      <c r="H5" s="41"/>
      <c r="I5" s="41"/>
      <c r="J5" s="41"/>
    </row>
    <row r="6" spans="1:10" ht="36" customHeight="1">
      <c r="A6" s="228" t="s">
        <v>186</v>
      </c>
      <c r="B6" s="228"/>
      <c r="C6" s="228" t="s">
        <v>27</v>
      </c>
      <c r="D6" s="228"/>
      <c r="E6" s="228"/>
      <c r="F6" s="228"/>
      <c r="G6" s="228"/>
      <c r="H6" s="228"/>
      <c r="I6" s="228"/>
      <c r="J6" s="228"/>
    </row>
    <row r="7" spans="1:10" ht="33" customHeight="1">
      <c r="A7" s="228" t="s">
        <v>28</v>
      </c>
      <c r="B7" s="228" t="s">
        <v>29</v>
      </c>
      <c r="C7" s="228" t="s">
        <v>30</v>
      </c>
      <c r="D7" s="228" t="s">
        <v>152</v>
      </c>
      <c r="E7" s="228" t="s">
        <v>15</v>
      </c>
      <c r="F7" s="228"/>
      <c r="G7" s="228"/>
      <c r="H7" s="228"/>
      <c r="I7" s="228"/>
      <c r="J7" s="228"/>
    </row>
    <row r="8" spans="1:10">
      <c r="A8" s="228"/>
      <c r="B8" s="228"/>
      <c r="C8" s="228"/>
      <c r="D8" s="228"/>
      <c r="E8" s="42">
        <v>2017</v>
      </c>
      <c r="F8" s="42">
        <v>2018</v>
      </c>
      <c r="G8" s="42">
        <v>2019</v>
      </c>
      <c r="H8" s="42">
        <v>2020</v>
      </c>
      <c r="I8" s="42">
        <v>2021</v>
      </c>
      <c r="J8" s="42" t="s">
        <v>32</v>
      </c>
    </row>
    <row r="9" spans="1:10">
      <c r="A9" s="228"/>
      <c r="B9" s="228" t="s">
        <v>316</v>
      </c>
      <c r="C9" s="228" t="s">
        <v>187</v>
      </c>
      <c r="D9" s="43" t="s">
        <v>35</v>
      </c>
      <c r="E9" s="56">
        <f t="shared" ref="E9:J9" si="0">SUM(E10:E14)</f>
        <v>0</v>
      </c>
      <c r="F9" s="56">
        <f t="shared" si="0"/>
        <v>200</v>
      </c>
      <c r="G9" s="56">
        <f t="shared" si="0"/>
        <v>300</v>
      </c>
      <c r="H9" s="56">
        <f t="shared" si="0"/>
        <v>300</v>
      </c>
      <c r="I9" s="56">
        <f t="shared" si="0"/>
        <v>350</v>
      </c>
      <c r="J9" s="56">
        <f t="shared" si="0"/>
        <v>1150</v>
      </c>
    </row>
    <row r="10" spans="1:10" ht="35.25" customHeight="1">
      <c r="A10" s="228"/>
      <c r="B10" s="228"/>
      <c r="C10" s="228"/>
      <c r="D10" s="43" t="s">
        <v>18</v>
      </c>
      <c r="E10" s="56">
        <f>'5.1'!G10</f>
        <v>0</v>
      </c>
      <c r="F10" s="56">
        <f>'5.1'!H10</f>
        <v>0</v>
      </c>
      <c r="G10" s="56">
        <f>'5.1'!I10</f>
        <v>0</v>
      </c>
      <c r="H10" s="56">
        <f>'5.1'!J10</f>
        <v>0</v>
      </c>
      <c r="I10" s="56">
        <f>'5.1'!K10</f>
        <v>0</v>
      </c>
      <c r="J10" s="56">
        <f>SUM(E10:I10)</f>
        <v>0</v>
      </c>
    </row>
    <row r="11" spans="1:10" ht="25.5" customHeight="1">
      <c r="A11" s="228"/>
      <c r="B11" s="228"/>
      <c r="C11" s="228"/>
      <c r="D11" s="43" t="s">
        <v>19</v>
      </c>
      <c r="E11" s="56">
        <f>'5.1'!G11</f>
        <v>0</v>
      </c>
      <c r="F11" s="56">
        <f>'5.1'!H11</f>
        <v>0</v>
      </c>
      <c r="G11" s="56">
        <f>'5.1'!I11</f>
        <v>0</v>
      </c>
      <c r="H11" s="56">
        <f>'5.1'!J11</f>
        <v>0</v>
      </c>
      <c r="I11" s="56">
        <f>'5.1'!K11</f>
        <v>0</v>
      </c>
      <c r="J11" s="56">
        <f>SUM(E11:I11)</f>
        <v>0</v>
      </c>
    </row>
    <row r="12" spans="1:10" ht="35.25" customHeight="1">
      <c r="A12" s="228"/>
      <c r="B12" s="228"/>
      <c r="C12" s="228"/>
      <c r="D12" s="43" t="s">
        <v>36</v>
      </c>
      <c r="E12" s="56">
        <f>'5.1'!G12</f>
        <v>0</v>
      </c>
      <c r="F12" s="56">
        <f>'5.1'!H12</f>
        <v>200</v>
      </c>
      <c r="G12" s="56">
        <f>'5.1'!I12</f>
        <v>300</v>
      </c>
      <c r="H12" s="56">
        <f>'5.1'!J12</f>
        <v>300</v>
      </c>
      <c r="I12" s="56">
        <f>'5.1'!K12</f>
        <v>350</v>
      </c>
      <c r="J12" s="56">
        <f>SUM(E12:I12)</f>
        <v>1150</v>
      </c>
    </row>
    <row r="13" spans="1:10" ht="48.75" customHeight="1">
      <c r="A13" s="228"/>
      <c r="B13" s="228"/>
      <c r="C13" s="228"/>
      <c r="D13" s="43" t="s">
        <v>37</v>
      </c>
      <c r="E13" s="56">
        <f>'5.1'!G13</f>
        <v>0</v>
      </c>
      <c r="F13" s="56">
        <f>'5.1'!H13</f>
        <v>0</v>
      </c>
      <c r="G13" s="56">
        <f>'5.1'!I13</f>
        <v>0</v>
      </c>
      <c r="H13" s="56">
        <f>'5.1'!J13</f>
        <v>0</v>
      </c>
      <c r="I13" s="56">
        <f>'5.1'!K13</f>
        <v>0</v>
      </c>
      <c r="J13" s="56">
        <f>SUM(E13:I13)</f>
        <v>0</v>
      </c>
    </row>
    <row r="14" spans="1:10" ht="26.25" customHeight="1">
      <c r="A14" s="228"/>
      <c r="B14" s="228"/>
      <c r="C14" s="228"/>
      <c r="D14" s="43" t="s">
        <v>22</v>
      </c>
      <c r="E14" s="56">
        <f>'5.1'!G14</f>
        <v>0</v>
      </c>
      <c r="F14" s="56">
        <f>'5.1'!H14</f>
        <v>0</v>
      </c>
      <c r="G14" s="56">
        <f>'5.1'!I14</f>
        <v>0</v>
      </c>
      <c r="H14" s="56">
        <f>'5.1'!J14</f>
        <v>0</v>
      </c>
      <c r="I14" s="56">
        <f>'5.1'!K14</f>
        <v>0</v>
      </c>
      <c r="J14" s="56">
        <f>SUM(E14:I14)</f>
        <v>0</v>
      </c>
    </row>
  </sheetData>
  <mergeCells count="11">
    <mergeCell ref="A3:J3"/>
    <mergeCell ref="A4:J4"/>
    <mergeCell ref="A6:B6"/>
    <mergeCell ref="C6:J6"/>
    <mergeCell ref="A7:A14"/>
    <mergeCell ref="B7:B8"/>
    <mergeCell ref="C7:C8"/>
    <mergeCell ref="D7:D8"/>
    <mergeCell ref="E7:J7"/>
    <mergeCell ref="B9:B14"/>
    <mergeCell ref="C9:C14"/>
  </mergeCells>
  <pageMargins left="0.58333333333333337" right="0.58333333333333337" top="0.75" bottom="0.75" header="0.3" footer="0.3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M26"/>
  <sheetViews>
    <sheetView zoomScaleNormal="100" zoomScalePageLayoutView="85" workbookViewId="0">
      <selection activeCell="H9" sqref="H9"/>
    </sheetView>
  </sheetViews>
  <sheetFormatPr defaultRowHeight="15"/>
  <cols>
    <col min="1" max="1" width="5.28515625" customWidth="1"/>
    <col min="2" max="2" width="16.42578125" customWidth="1"/>
    <col min="4" max="4" width="17.140625" customWidth="1"/>
    <col min="5" max="11" width="8.42578125" customWidth="1"/>
    <col min="12" max="12" width="13.42578125" customWidth="1"/>
    <col min="13" max="13" width="13.140625" customWidth="1"/>
  </cols>
  <sheetData>
    <row r="1" spans="1:13">
      <c r="M1" s="7" t="s">
        <v>296</v>
      </c>
    </row>
    <row r="2" spans="1:13" ht="15.75">
      <c r="A2" s="18"/>
    </row>
    <row r="3" spans="1:13" ht="15.75">
      <c r="A3" s="200" t="s">
        <v>190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ht="15.75">
      <c r="A4" s="224" t="s">
        <v>297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15.7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114" customHeight="1">
      <c r="A6" s="235" t="s">
        <v>95</v>
      </c>
      <c r="B6" s="235" t="s">
        <v>42</v>
      </c>
      <c r="C6" s="235" t="s">
        <v>192</v>
      </c>
      <c r="D6" s="235" t="s">
        <v>31</v>
      </c>
      <c r="E6" s="235" t="s">
        <v>240</v>
      </c>
      <c r="F6" s="235" t="s">
        <v>70</v>
      </c>
      <c r="G6" s="235" t="s">
        <v>77</v>
      </c>
      <c r="H6" s="235"/>
      <c r="I6" s="235"/>
      <c r="J6" s="235"/>
      <c r="K6" s="235"/>
      <c r="L6" s="235" t="s">
        <v>45</v>
      </c>
      <c r="M6" s="235" t="s">
        <v>193</v>
      </c>
    </row>
    <row r="7" spans="1:13" ht="27.75" customHeight="1">
      <c r="A7" s="235"/>
      <c r="B7" s="235"/>
      <c r="C7" s="235"/>
      <c r="D7" s="235"/>
      <c r="E7" s="235"/>
      <c r="F7" s="235"/>
      <c r="G7" s="54">
        <v>2017</v>
      </c>
      <c r="H7" s="54">
        <v>2018</v>
      </c>
      <c r="I7" s="54">
        <v>2019</v>
      </c>
      <c r="J7" s="54">
        <v>2020</v>
      </c>
      <c r="K7" s="54">
        <v>2021</v>
      </c>
      <c r="L7" s="235"/>
      <c r="M7" s="235"/>
    </row>
    <row r="8" spans="1:13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</row>
    <row r="9" spans="1:13">
      <c r="A9" s="228" t="s">
        <v>47</v>
      </c>
      <c r="B9" s="234" t="s">
        <v>319</v>
      </c>
      <c r="C9" s="228" t="s">
        <v>49</v>
      </c>
      <c r="D9" s="57" t="s">
        <v>32</v>
      </c>
      <c r="E9" s="64">
        <f>SUM(E10:E14)</f>
        <v>300</v>
      </c>
      <c r="F9" s="64">
        <f t="shared" ref="F9:K9" si="0">SUM(F10:F14)</f>
        <v>1150</v>
      </c>
      <c r="G9" s="64">
        <f t="shared" si="0"/>
        <v>0</v>
      </c>
      <c r="H9" s="64">
        <f t="shared" si="0"/>
        <v>200</v>
      </c>
      <c r="I9" s="64">
        <f t="shared" si="0"/>
        <v>300</v>
      </c>
      <c r="J9" s="64">
        <f t="shared" si="0"/>
        <v>300</v>
      </c>
      <c r="K9" s="64">
        <f t="shared" si="0"/>
        <v>350</v>
      </c>
      <c r="L9" s="228" t="s">
        <v>187</v>
      </c>
      <c r="M9" s="228" t="s">
        <v>320</v>
      </c>
    </row>
    <row r="10" spans="1:13" ht="39.75" customHeight="1">
      <c r="A10" s="228"/>
      <c r="B10" s="234"/>
      <c r="C10" s="228"/>
      <c r="D10" s="43" t="s">
        <v>18</v>
      </c>
      <c r="E10" s="48">
        <f>I10</f>
        <v>0</v>
      </c>
      <c r="F10" s="48">
        <f>SUM(G10:K10)</f>
        <v>0</v>
      </c>
      <c r="G10" s="48">
        <f>G16+G22</f>
        <v>0</v>
      </c>
      <c r="H10" s="48">
        <f>H16+H22</f>
        <v>0</v>
      </c>
      <c r="I10" s="48">
        <f>I16+I22</f>
        <v>0</v>
      </c>
      <c r="J10" s="48">
        <f>J16+J22</f>
        <v>0</v>
      </c>
      <c r="K10" s="48">
        <f>K16+K22</f>
        <v>0</v>
      </c>
      <c r="L10" s="228"/>
      <c r="M10" s="228"/>
    </row>
    <row r="11" spans="1:13" ht="37.5" customHeight="1">
      <c r="A11" s="228"/>
      <c r="B11" s="234"/>
      <c r="C11" s="228"/>
      <c r="D11" s="43" t="s">
        <v>19</v>
      </c>
      <c r="E11" s="48">
        <f>I11</f>
        <v>0</v>
      </c>
      <c r="F11" s="48">
        <f>SUM(G11:K11)</f>
        <v>0</v>
      </c>
      <c r="G11" s="48">
        <f t="shared" ref="G11:K14" si="1">G17+G23</f>
        <v>0</v>
      </c>
      <c r="H11" s="48">
        <f t="shared" si="1"/>
        <v>0</v>
      </c>
      <c r="I11" s="48">
        <f t="shared" si="1"/>
        <v>0</v>
      </c>
      <c r="J11" s="48">
        <f t="shared" si="1"/>
        <v>0</v>
      </c>
      <c r="K11" s="48">
        <f t="shared" si="1"/>
        <v>0</v>
      </c>
      <c r="L11" s="228"/>
      <c r="M11" s="228"/>
    </row>
    <row r="12" spans="1:13" ht="51" customHeight="1">
      <c r="A12" s="228"/>
      <c r="B12" s="234"/>
      <c r="C12" s="228"/>
      <c r="D12" s="43" t="s">
        <v>20</v>
      </c>
      <c r="E12" s="48">
        <f>I12</f>
        <v>300</v>
      </c>
      <c r="F12" s="48">
        <f>SUM(G12:K12)</f>
        <v>1150</v>
      </c>
      <c r="G12" s="48">
        <f t="shared" si="1"/>
        <v>0</v>
      </c>
      <c r="H12" s="48">
        <f t="shared" si="1"/>
        <v>200</v>
      </c>
      <c r="I12" s="48">
        <f t="shared" si="1"/>
        <v>300</v>
      </c>
      <c r="J12" s="48">
        <f t="shared" si="1"/>
        <v>300</v>
      </c>
      <c r="K12" s="48">
        <f t="shared" si="1"/>
        <v>350</v>
      </c>
      <c r="L12" s="228"/>
      <c r="M12" s="228"/>
    </row>
    <row r="13" spans="1:13" ht="75.75" customHeight="1">
      <c r="A13" s="228"/>
      <c r="B13" s="234"/>
      <c r="C13" s="228"/>
      <c r="D13" s="43" t="s">
        <v>21</v>
      </c>
      <c r="E13" s="48">
        <f>I13</f>
        <v>0</v>
      </c>
      <c r="F13" s="48">
        <f>SUM(G13:K13)</f>
        <v>0</v>
      </c>
      <c r="G13" s="48">
        <f t="shared" si="1"/>
        <v>0</v>
      </c>
      <c r="H13" s="48">
        <f t="shared" si="1"/>
        <v>0</v>
      </c>
      <c r="I13" s="48">
        <f t="shared" si="1"/>
        <v>0</v>
      </c>
      <c r="J13" s="48">
        <f t="shared" si="1"/>
        <v>0</v>
      </c>
      <c r="K13" s="48">
        <f t="shared" si="1"/>
        <v>0</v>
      </c>
      <c r="L13" s="228"/>
      <c r="M13" s="228"/>
    </row>
    <row r="14" spans="1:13" ht="27" customHeight="1">
      <c r="A14" s="228"/>
      <c r="B14" s="234"/>
      <c r="C14" s="228"/>
      <c r="D14" s="43" t="s">
        <v>196</v>
      </c>
      <c r="E14" s="48">
        <f>I14</f>
        <v>0</v>
      </c>
      <c r="F14" s="48">
        <f>SUM(G14:K14)</f>
        <v>0</v>
      </c>
      <c r="G14" s="48">
        <f t="shared" si="1"/>
        <v>0</v>
      </c>
      <c r="H14" s="48">
        <f t="shared" si="1"/>
        <v>0</v>
      </c>
      <c r="I14" s="48">
        <f t="shared" si="1"/>
        <v>0</v>
      </c>
      <c r="J14" s="48">
        <f t="shared" si="1"/>
        <v>0</v>
      </c>
      <c r="K14" s="48">
        <f t="shared" si="1"/>
        <v>0</v>
      </c>
      <c r="L14" s="228"/>
      <c r="M14" s="228"/>
    </row>
    <row r="15" spans="1:13" ht="18.75" customHeight="1">
      <c r="A15" s="228" t="s">
        <v>51</v>
      </c>
      <c r="B15" s="268" t="s">
        <v>300</v>
      </c>
      <c r="C15" s="265" t="s">
        <v>298</v>
      </c>
      <c r="D15" s="57" t="s">
        <v>32</v>
      </c>
      <c r="E15" s="64">
        <f>SUM(E16:E20)</f>
        <v>200</v>
      </c>
      <c r="F15" s="64">
        <f t="shared" ref="F15:K15" si="2">SUM(F16:F20)</f>
        <v>800</v>
      </c>
      <c r="G15" s="64">
        <f t="shared" si="2"/>
        <v>0</v>
      </c>
      <c r="H15" s="64">
        <f t="shared" si="2"/>
        <v>200</v>
      </c>
      <c r="I15" s="64">
        <f t="shared" si="2"/>
        <v>200</v>
      </c>
      <c r="J15" s="64">
        <f t="shared" si="2"/>
        <v>200</v>
      </c>
      <c r="K15" s="64">
        <f t="shared" si="2"/>
        <v>200</v>
      </c>
      <c r="L15" s="265" t="s">
        <v>34</v>
      </c>
      <c r="M15" s="265" t="s">
        <v>301</v>
      </c>
    </row>
    <row r="16" spans="1:13" ht="40.5" customHeight="1">
      <c r="A16" s="228"/>
      <c r="B16" s="269"/>
      <c r="C16" s="266"/>
      <c r="D16" s="43" t="s">
        <v>18</v>
      </c>
      <c r="E16" s="48">
        <f>I16</f>
        <v>0</v>
      </c>
      <c r="F16" s="48">
        <f>SUM(G16:K16)</f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266"/>
      <c r="M16" s="266"/>
    </row>
    <row r="17" spans="1:13" ht="39.75" customHeight="1">
      <c r="A17" s="228"/>
      <c r="B17" s="269"/>
      <c r="C17" s="266"/>
      <c r="D17" s="43" t="s">
        <v>19</v>
      </c>
      <c r="E17" s="48">
        <f>I17</f>
        <v>0</v>
      </c>
      <c r="F17" s="48">
        <f>SUM(G17:K17)</f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266"/>
      <c r="M17" s="266"/>
    </row>
    <row r="18" spans="1:13" ht="51.75" customHeight="1">
      <c r="A18" s="228"/>
      <c r="B18" s="269"/>
      <c r="C18" s="266"/>
      <c r="D18" s="43" t="s">
        <v>20</v>
      </c>
      <c r="E18" s="48">
        <f>I18</f>
        <v>200</v>
      </c>
      <c r="F18" s="48">
        <f>SUM(G18:K18)</f>
        <v>800</v>
      </c>
      <c r="G18" s="122">
        <v>0</v>
      </c>
      <c r="H18" s="122">
        <v>200</v>
      </c>
      <c r="I18" s="122">
        <v>200</v>
      </c>
      <c r="J18" s="122">
        <v>200</v>
      </c>
      <c r="K18" s="122">
        <v>200</v>
      </c>
      <c r="L18" s="266"/>
      <c r="M18" s="266"/>
    </row>
    <row r="19" spans="1:13" ht="77.25" customHeight="1">
      <c r="A19" s="228"/>
      <c r="B19" s="269"/>
      <c r="C19" s="266"/>
      <c r="D19" s="43" t="s">
        <v>21</v>
      </c>
      <c r="E19" s="48">
        <f>I19</f>
        <v>0</v>
      </c>
      <c r="F19" s="48">
        <f>SUM(G19:K19)</f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266"/>
      <c r="M19" s="266"/>
    </row>
    <row r="20" spans="1:13" ht="24">
      <c r="A20" s="228"/>
      <c r="B20" s="270"/>
      <c r="C20" s="267"/>
      <c r="D20" s="43" t="s">
        <v>196</v>
      </c>
      <c r="E20" s="48">
        <f>I20</f>
        <v>0</v>
      </c>
      <c r="F20" s="48">
        <f>SUM(G20:K20)</f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267"/>
      <c r="M20" s="267"/>
    </row>
    <row r="21" spans="1:13">
      <c r="A21" s="248" t="s">
        <v>197</v>
      </c>
      <c r="B21" s="248" t="s">
        <v>303</v>
      </c>
      <c r="C21" s="248" t="s">
        <v>298</v>
      </c>
      <c r="D21" s="57" t="s">
        <v>32</v>
      </c>
      <c r="E21" s="64">
        <f>SUM(E22:E26)</f>
        <v>100</v>
      </c>
      <c r="F21" s="64">
        <f t="shared" ref="F21:K21" si="3">SUM(F22:F26)</f>
        <v>350</v>
      </c>
      <c r="G21" s="123">
        <f t="shared" si="3"/>
        <v>0</v>
      </c>
      <c r="H21" s="123">
        <f t="shared" si="3"/>
        <v>0</v>
      </c>
      <c r="I21" s="123">
        <f t="shared" si="3"/>
        <v>100</v>
      </c>
      <c r="J21" s="123">
        <f t="shared" si="3"/>
        <v>100</v>
      </c>
      <c r="K21" s="123">
        <f t="shared" si="3"/>
        <v>150</v>
      </c>
      <c r="L21" s="248" t="s">
        <v>302</v>
      </c>
      <c r="M21" s="228" t="s">
        <v>299</v>
      </c>
    </row>
    <row r="22" spans="1:13" ht="40.5" customHeight="1">
      <c r="A22" s="248"/>
      <c r="B22" s="248"/>
      <c r="C22" s="248"/>
      <c r="D22" s="43" t="s">
        <v>18</v>
      </c>
      <c r="E22" s="48">
        <f>I22</f>
        <v>0</v>
      </c>
      <c r="F22" s="48">
        <f>SUM(G22:K22)</f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248"/>
      <c r="M22" s="228"/>
    </row>
    <row r="23" spans="1:13" ht="38.25" customHeight="1">
      <c r="A23" s="248"/>
      <c r="B23" s="248"/>
      <c r="C23" s="248"/>
      <c r="D23" s="43" t="s">
        <v>19</v>
      </c>
      <c r="E23" s="48">
        <f>I23</f>
        <v>0</v>
      </c>
      <c r="F23" s="48">
        <f>SUM(G23:K23)</f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248"/>
      <c r="M23" s="228"/>
    </row>
    <row r="24" spans="1:13" ht="50.25" customHeight="1">
      <c r="A24" s="248"/>
      <c r="B24" s="248"/>
      <c r="C24" s="248"/>
      <c r="D24" s="43" t="s">
        <v>20</v>
      </c>
      <c r="E24" s="48">
        <f>I24</f>
        <v>100</v>
      </c>
      <c r="F24" s="48">
        <f>SUM(G24:K24)</f>
        <v>350</v>
      </c>
      <c r="G24" s="122">
        <v>0</v>
      </c>
      <c r="H24" s="122">
        <v>0</v>
      </c>
      <c r="I24" s="122">
        <v>100</v>
      </c>
      <c r="J24" s="122">
        <v>100</v>
      </c>
      <c r="K24" s="122">
        <v>150</v>
      </c>
      <c r="L24" s="248"/>
      <c r="M24" s="228"/>
    </row>
    <row r="25" spans="1:13" ht="78" customHeight="1">
      <c r="A25" s="248"/>
      <c r="B25" s="248"/>
      <c r="C25" s="248"/>
      <c r="D25" s="43" t="s">
        <v>21</v>
      </c>
      <c r="E25" s="48">
        <f>I25</f>
        <v>0</v>
      </c>
      <c r="F25" s="48">
        <f>SUM(G25:K25)</f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248"/>
      <c r="M25" s="228"/>
    </row>
    <row r="26" spans="1:13" ht="27.75" customHeight="1">
      <c r="A26" s="248"/>
      <c r="B26" s="248"/>
      <c r="C26" s="248"/>
      <c r="D26" s="43" t="s">
        <v>196</v>
      </c>
      <c r="E26" s="48">
        <f>I26</f>
        <v>0</v>
      </c>
      <c r="F26" s="48">
        <f>SUM(G26:K26)</f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248"/>
      <c r="M26" s="228"/>
    </row>
  </sheetData>
  <mergeCells count="26">
    <mergeCell ref="A9:A14"/>
    <mergeCell ref="B9:B14"/>
    <mergeCell ref="C9:C14"/>
    <mergeCell ref="L9:L14"/>
    <mergeCell ref="M9:M14"/>
    <mergeCell ref="A6:A7"/>
    <mergeCell ref="C6:C7"/>
    <mergeCell ref="D6:D7"/>
    <mergeCell ref="G6:K6"/>
    <mergeCell ref="M6:M7"/>
    <mergeCell ref="L21:L26"/>
    <mergeCell ref="B21:B26"/>
    <mergeCell ref="A3:M3"/>
    <mergeCell ref="A4:M4"/>
    <mergeCell ref="B6:B7"/>
    <mergeCell ref="E6:E7"/>
    <mergeCell ref="F6:F7"/>
    <mergeCell ref="L6:L7"/>
    <mergeCell ref="A15:A20"/>
    <mergeCell ref="C15:C20"/>
    <mergeCell ref="L15:L20"/>
    <mergeCell ref="A21:A26"/>
    <mergeCell ref="C21:C26"/>
    <mergeCell ref="M21:M26"/>
    <mergeCell ref="B15:B20"/>
    <mergeCell ref="M15:M20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K11"/>
  <sheetViews>
    <sheetView zoomScaleNormal="100" workbookViewId="0">
      <selection activeCell="C11" sqref="C11"/>
    </sheetView>
  </sheetViews>
  <sheetFormatPr defaultRowHeight="15"/>
  <cols>
    <col min="1" max="1" width="5" customWidth="1"/>
    <col min="2" max="2" width="30.7109375" customWidth="1"/>
    <col min="3" max="3" width="12.140625" customWidth="1"/>
    <col min="5" max="5" width="16.42578125" customWidth="1"/>
    <col min="6" max="10" width="7.85546875" customWidth="1"/>
    <col min="11" max="11" width="20.85546875" customWidth="1"/>
  </cols>
  <sheetData>
    <row r="1" spans="1:11">
      <c r="K1" s="7" t="s">
        <v>304</v>
      </c>
    </row>
    <row r="2" spans="1:11" ht="15.75">
      <c r="A2" s="2"/>
    </row>
    <row r="3" spans="1:11" ht="15.75">
      <c r="A3" s="200" t="s">
        <v>305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ht="15.75">
      <c r="A4" s="224" t="s">
        <v>297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</row>
    <row r="5" spans="1:11" ht="15.7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39.75" customHeight="1">
      <c r="A6" s="271" t="s">
        <v>95</v>
      </c>
      <c r="B6" s="271" t="s">
        <v>250</v>
      </c>
      <c r="C6" s="271" t="s">
        <v>278</v>
      </c>
      <c r="D6" s="271" t="s">
        <v>97</v>
      </c>
      <c r="E6" s="271" t="s">
        <v>98</v>
      </c>
      <c r="F6" s="271" t="s">
        <v>99</v>
      </c>
      <c r="G6" s="271"/>
      <c r="H6" s="271"/>
      <c r="I6" s="271"/>
      <c r="J6" s="271"/>
      <c r="K6" s="271" t="s">
        <v>100</v>
      </c>
    </row>
    <row r="7" spans="1:11">
      <c r="A7" s="271"/>
      <c r="B7" s="271"/>
      <c r="C7" s="271"/>
      <c r="D7" s="271"/>
      <c r="E7" s="271"/>
      <c r="F7" s="96">
        <v>2017</v>
      </c>
      <c r="G7" s="96">
        <v>2018</v>
      </c>
      <c r="H7" s="96">
        <v>2019</v>
      </c>
      <c r="I7" s="96">
        <v>2020</v>
      </c>
      <c r="J7" s="96">
        <v>2021</v>
      </c>
      <c r="K7" s="271"/>
    </row>
    <row r="8" spans="1:11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8</v>
      </c>
      <c r="I8" s="97">
        <v>9</v>
      </c>
      <c r="J8" s="97">
        <v>10</v>
      </c>
      <c r="K8" s="97">
        <v>11</v>
      </c>
    </row>
    <row r="9" spans="1:11">
      <c r="A9" s="98"/>
      <c r="B9" s="272" t="s">
        <v>306</v>
      </c>
      <c r="C9" s="272"/>
      <c r="D9" s="272"/>
      <c r="E9" s="272"/>
      <c r="F9" s="272"/>
      <c r="G9" s="272"/>
      <c r="H9" s="272"/>
      <c r="I9" s="272"/>
      <c r="J9" s="272"/>
      <c r="K9" s="272"/>
    </row>
    <row r="10" spans="1:11" ht="25.5" customHeight="1">
      <c r="A10" s="97">
        <v>1</v>
      </c>
      <c r="B10" s="272" t="s">
        <v>307</v>
      </c>
      <c r="C10" s="272"/>
      <c r="D10" s="272"/>
      <c r="E10" s="272"/>
      <c r="F10" s="272"/>
      <c r="G10" s="272"/>
      <c r="H10" s="272"/>
      <c r="I10" s="272"/>
      <c r="J10" s="272"/>
      <c r="K10" s="272"/>
    </row>
    <row r="11" spans="1:11" ht="45">
      <c r="A11" s="99" t="s">
        <v>161</v>
      </c>
      <c r="B11" s="113" t="s">
        <v>361</v>
      </c>
      <c r="C11" s="100" t="s">
        <v>343</v>
      </c>
      <c r="D11" s="100" t="s">
        <v>109</v>
      </c>
      <c r="E11" s="95" t="s">
        <v>160</v>
      </c>
      <c r="F11" s="95">
        <v>35</v>
      </c>
      <c r="G11" s="95">
        <v>39</v>
      </c>
      <c r="H11" s="95">
        <v>40</v>
      </c>
      <c r="I11" s="95">
        <v>41</v>
      </c>
      <c r="J11" s="95">
        <v>42</v>
      </c>
      <c r="K11" s="100">
        <v>1</v>
      </c>
    </row>
  </sheetData>
  <mergeCells count="11">
    <mergeCell ref="A3:K3"/>
    <mergeCell ref="A4:K4"/>
    <mergeCell ref="C6:C7"/>
    <mergeCell ref="B9:K9"/>
    <mergeCell ref="B10:K10"/>
    <mergeCell ref="A6:A7"/>
    <mergeCell ref="B6:B7"/>
    <mergeCell ref="D6:D7"/>
    <mergeCell ref="E6:E7"/>
    <mergeCell ref="F6:J6"/>
    <mergeCell ref="K6:K7"/>
  </mergeCells>
  <pageMargins left="0.58333333333333337" right="0.58333333333333337" top="0.75" bottom="0.75" header="0.3" footer="0.3"/>
  <pageSetup paperSize="9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7"/>
  <sheetViews>
    <sheetView zoomScaleNormal="100" zoomScalePageLayoutView="85" workbookViewId="0">
      <selection activeCell="G7" sqref="G7"/>
    </sheetView>
  </sheetViews>
  <sheetFormatPr defaultRowHeight="15"/>
  <cols>
    <col min="1" max="1" width="6" customWidth="1"/>
    <col min="2" max="2" width="25.7109375" customWidth="1"/>
    <col min="3" max="3" width="47.5703125" customWidth="1"/>
    <col min="4" max="4" width="28.85546875" customWidth="1"/>
    <col min="5" max="5" width="25.7109375" customWidth="1"/>
  </cols>
  <sheetData>
    <row r="1" spans="1:5">
      <c r="E1" s="7" t="s">
        <v>308</v>
      </c>
    </row>
    <row r="2" spans="1:5" ht="15.75">
      <c r="A2" s="10"/>
    </row>
    <row r="3" spans="1:5" ht="15.75">
      <c r="A3" s="200" t="s">
        <v>215</v>
      </c>
      <c r="B3" s="200"/>
      <c r="C3" s="200"/>
      <c r="D3" s="200"/>
      <c r="E3" s="200"/>
    </row>
    <row r="4" spans="1:5" ht="15.75">
      <c r="A4" s="224" t="s">
        <v>297</v>
      </c>
      <c r="B4" s="224"/>
      <c r="C4" s="224"/>
      <c r="D4" s="224"/>
      <c r="E4" s="224"/>
    </row>
    <row r="5" spans="1:5" ht="15.75">
      <c r="A5" s="41"/>
      <c r="B5" s="41"/>
      <c r="C5" s="41"/>
      <c r="D5" s="41"/>
      <c r="E5" s="41"/>
    </row>
    <row r="6" spans="1:5" ht="23.25">
      <c r="A6" s="27" t="s">
        <v>41</v>
      </c>
      <c r="B6" s="27" t="s">
        <v>136</v>
      </c>
      <c r="C6" s="27" t="s">
        <v>310</v>
      </c>
      <c r="D6" s="27" t="s">
        <v>138</v>
      </c>
      <c r="E6" s="27" t="s">
        <v>139</v>
      </c>
    </row>
    <row r="7" spans="1:5" ht="299.25" customHeight="1">
      <c r="A7" s="94" t="s">
        <v>47</v>
      </c>
      <c r="B7" s="113" t="s">
        <v>360</v>
      </c>
      <c r="C7" s="113" t="s">
        <v>311</v>
      </c>
      <c r="D7" s="113" t="s">
        <v>309</v>
      </c>
      <c r="E7" s="32" t="s">
        <v>141</v>
      </c>
    </row>
  </sheetData>
  <mergeCells count="2">
    <mergeCell ref="A3:E3"/>
    <mergeCell ref="A4:E4"/>
  </mergeCells>
  <pageMargins left="0.58823529411764708" right="0.5759803921568627" top="0.75" bottom="0.75" header="0.3" footer="0.3"/>
  <pageSetup paperSize="9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12"/>
  <sheetViews>
    <sheetView view="pageBreakPreview" zoomScale="120" zoomScaleNormal="100" zoomScaleSheetLayoutView="120" workbookViewId="0">
      <selection activeCell="D27" sqref="D27"/>
    </sheetView>
  </sheetViews>
  <sheetFormatPr defaultRowHeight="15"/>
  <cols>
    <col min="1" max="2" width="21.28515625" customWidth="1"/>
    <col min="3" max="3" width="46.85546875" customWidth="1"/>
    <col min="4" max="5" width="21.28515625" customWidth="1"/>
  </cols>
  <sheetData>
    <row r="1" spans="1:5">
      <c r="E1" s="7" t="s">
        <v>287</v>
      </c>
    </row>
    <row r="2" spans="1:5" ht="15.75">
      <c r="A2" s="11"/>
    </row>
    <row r="3" spans="1:5" ht="15.75">
      <c r="A3" s="214" t="s">
        <v>228</v>
      </c>
      <c r="B3" s="214"/>
      <c r="C3" s="214"/>
      <c r="D3" s="214"/>
      <c r="E3" s="214"/>
    </row>
    <row r="4" spans="1:5" ht="15.75">
      <c r="A4" s="200" t="s">
        <v>297</v>
      </c>
      <c r="B4" s="200"/>
      <c r="C4" s="200"/>
      <c r="D4" s="200"/>
      <c r="E4" s="200"/>
    </row>
    <row r="5" spans="1:5" ht="15.75">
      <c r="A5" s="2"/>
    </row>
    <row r="6" spans="1:5" ht="45.75" customHeight="1">
      <c r="A6" s="27" t="s">
        <v>151</v>
      </c>
      <c r="B6" s="27" t="s">
        <v>152</v>
      </c>
      <c r="C6" s="27" t="s">
        <v>229</v>
      </c>
      <c r="D6" s="55" t="s">
        <v>154</v>
      </c>
      <c r="E6" s="27" t="s">
        <v>155</v>
      </c>
    </row>
    <row r="7" spans="1:5" ht="14.25" customHeight="1">
      <c r="A7" s="178" t="s">
        <v>312</v>
      </c>
      <c r="B7" s="178" t="s">
        <v>20</v>
      </c>
      <c r="C7" s="238" t="s">
        <v>313</v>
      </c>
      <c r="D7" s="151" t="s">
        <v>371</v>
      </c>
      <c r="E7" s="273" t="s">
        <v>160</v>
      </c>
    </row>
    <row r="8" spans="1:5" ht="15" customHeight="1">
      <c r="A8" s="178"/>
      <c r="B8" s="178"/>
      <c r="C8" s="239"/>
      <c r="D8" s="71" t="s">
        <v>262</v>
      </c>
      <c r="E8" s="273"/>
    </row>
    <row r="9" spans="1:5">
      <c r="A9" s="178"/>
      <c r="B9" s="178"/>
      <c r="C9" s="239"/>
      <c r="D9" s="74" t="s">
        <v>331</v>
      </c>
      <c r="E9" s="273"/>
    </row>
    <row r="10" spans="1:5">
      <c r="A10" s="178"/>
      <c r="B10" s="178"/>
      <c r="C10" s="239"/>
      <c r="D10" s="149" t="s">
        <v>367</v>
      </c>
      <c r="E10" s="273"/>
    </row>
    <row r="11" spans="1:5">
      <c r="A11" s="178"/>
      <c r="B11" s="178"/>
      <c r="C11" s="239"/>
      <c r="D11" s="149" t="s">
        <v>368</v>
      </c>
      <c r="E11" s="273"/>
    </row>
    <row r="12" spans="1:5">
      <c r="A12" s="178"/>
      <c r="B12" s="178"/>
      <c r="C12" s="245"/>
      <c r="D12" s="72" t="s">
        <v>370</v>
      </c>
      <c r="E12" s="273"/>
    </row>
  </sheetData>
  <mergeCells count="6">
    <mergeCell ref="E7:E12"/>
    <mergeCell ref="A3:E3"/>
    <mergeCell ref="A4:E4"/>
    <mergeCell ref="C7:C12"/>
    <mergeCell ref="A7:A12"/>
    <mergeCell ref="B7:B12"/>
  </mergeCells>
  <pageMargins left="0.58333333333333337" right="0.57291666666666663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5"/>
  <sheetViews>
    <sheetView topLeftCell="A4" zoomScaleNormal="100" workbookViewId="0">
      <selection activeCell="I9" sqref="I9"/>
    </sheetView>
  </sheetViews>
  <sheetFormatPr defaultRowHeight="15"/>
  <cols>
    <col min="1" max="1" width="3.85546875" customWidth="1"/>
    <col min="2" max="2" width="21.5703125" customWidth="1"/>
    <col min="3" max="3" width="8.140625" customWidth="1"/>
    <col min="4" max="4" width="9.140625" customWidth="1"/>
    <col min="5" max="5" width="11.140625" customWidth="1"/>
    <col min="6" max="6" width="10.5703125" customWidth="1"/>
    <col min="7" max="8" width="7.5703125" customWidth="1"/>
    <col min="9" max="9" width="8.5703125" customWidth="1"/>
    <col min="10" max="11" width="7.5703125" customWidth="1"/>
    <col min="12" max="12" width="14.42578125" customWidth="1"/>
    <col min="13" max="13" width="16.140625" customWidth="1"/>
  </cols>
  <sheetData>
    <row r="1" spans="1:19">
      <c r="M1" s="7" t="s">
        <v>39</v>
      </c>
    </row>
    <row r="2" spans="1:19" ht="15.75">
      <c r="A2" s="2"/>
    </row>
    <row r="3" spans="1:19" ht="15.75">
      <c r="A3" s="153" t="s">
        <v>40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9" ht="15.75">
      <c r="A4" s="2"/>
    </row>
    <row r="5" spans="1:19" ht="32.25" customHeight="1">
      <c r="A5" s="175" t="s">
        <v>41</v>
      </c>
      <c r="B5" s="175" t="s">
        <v>42</v>
      </c>
      <c r="C5" s="175" t="s">
        <v>43</v>
      </c>
      <c r="D5" s="175" t="s">
        <v>31</v>
      </c>
      <c r="E5" s="175" t="s">
        <v>44</v>
      </c>
      <c r="F5" s="175" t="s">
        <v>70</v>
      </c>
      <c r="G5" s="175" t="s">
        <v>77</v>
      </c>
      <c r="H5" s="175"/>
      <c r="I5" s="175"/>
      <c r="J5" s="175"/>
      <c r="K5" s="175"/>
      <c r="L5" s="175" t="s">
        <v>45</v>
      </c>
      <c r="M5" s="175" t="s">
        <v>46</v>
      </c>
      <c r="N5" s="173"/>
      <c r="O5" s="174"/>
      <c r="P5" s="174"/>
      <c r="Q5" s="174"/>
      <c r="R5" s="174"/>
      <c r="S5" s="174"/>
    </row>
    <row r="6" spans="1:19" ht="34.5" customHeight="1">
      <c r="A6" s="175"/>
      <c r="B6" s="175"/>
      <c r="C6" s="175"/>
      <c r="D6" s="175"/>
      <c r="E6" s="175"/>
      <c r="F6" s="175"/>
      <c r="G6" s="34">
        <v>2017</v>
      </c>
      <c r="H6" s="34">
        <v>2018</v>
      </c>
      <c r="I6" s="34">
        <v>2019</v>
      </c>
      <c r="J6" s="34">
        <v>2020</v>
      </c>
      <c r="K6" s="34">
        <v>2021</v>
      </c>
      <c r="L6" s="175"/>
      <c r="M6" s="175"/>
      <c r="N6" s="173"/>
      <c r="O6" s="174"/>
      <c r="P6" s="174"/>
      <c r="Q6" s="174"/>
      <c r="R6" s="174"/>
      <c r="S6" s="174"/>
    </row>
    <row r="7" spans="1:19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173"/>
      <c r="O7" s="174"/>
      <c r="P7" s="174"/>
      <c r="Q7" s="174"/>
      <c r="R7" s="174"/>
      <c r="S7" s="174"/>
    </row>
    <row r="8" spans="1:19" ht="59.25" customHeight="1">
      <c r="A8" s="177" t="s">
        <v>47</v>
      </c>
      <c r="B8" s="199" t="s">
        <v>48</v>
      </c>
      <c r="C8" s="177" t="s">
        <v>49</v>
      </c>
      <c r="D8" s="29" t="s">
        <v>32</v>
      </c>
      <c r="E8" s="30">
        <f>I8</f>
        <v>10636.7</v>
      </c>
      <c r="F8" s="30">
        <f>SUM(G8:K8)</f>
        <v>37650.300000000003</v>
      </c>
      <c r="G8" s="31">
        <f t="shared" ref="G8:K9" si="0">G9</f>
        <v>4885.7</v>
      </c>
      <c r="H8" s="31">
        <f t="shared" si="0"/>
        <v>3559.8</v>
      </c>
      <c r="I8" s="31">
        <f t="shared" si="0"/>
        <v>10636.7</v>
      </c>
      <c r="J8" s="31">
        <f t="shared" si="0"/>
        <v>15008.3</v>
      </c>
      <c r="K8" s="31">
        <f t="shared" si="0"/>
        <v>3559.8</v>
      </c>
      <c r="L8" s="183" t="s">
        <v>71</v>
      </c>
      <c r="M8" s="183" t="s">
        <v>342</v>
      </c>
      <c r="N8" s="173"/>
      <c r="O8" s="174"/>
      <c r="P8" s="174"/>
      <c r="Q8" s="174"/>
      <c r="R8" s="174"/>
      <c r="S8" s="174"/>
    </row>
    <row r="9" spans="1:19" ht="54" customHeight="1">
      <c r="A9" s="177"/>
      <c r="B9" s="199"/>
      <c r="C9" s="177"/>
      <c r="D9" s="32" t="s">
        <v>50</v>
      </c>
      <c r="E9" s="30">
        <f>I9</f>
        <v>10636.7</v>
      </c>
      <c r="F9" s="30">
        <f>SUM(G9:K9)</f>
        <v>37650.300000000003</v>
      </c>
      <c r="G9" s="30">
        <f t="shared" si="0"/>
        <v>4885.7</v>
      </c>
      <c r="H9" s="30">
        <f t="shared" si="0"/>
        <v>3559.8</v>
      </c>
      <c r="I9" s="30">
        <f t="shared" si="0"/>
        <v>10636.7</v>
      </c>
      <c r="J9" s="30">
        <f t="shared" si="0"/>
        <v>15008.3</v>
      </c>
      <c r="K9" s="30">
        <f t="shared" si="0"/>
        <v>3559.8</v>
      </c>
      <c r="L9" s="183"/>
      <c r="M9" s="183"/>
      <c r="N9" s="173"/>
      <c r="O9" s="174"/>
      <c r="P9" s="174"/>
      <c r="Q9" s="174"/>
      <c r="R9" s="174"/>
      <c r="S9" s="174"/>
    </row>
    <row r="10" spans="1:19" ht="56.25" customHeight="1">
      <c r="A10" s="32" t="s">
        <v>51</v>
      </c>
      <c r="B10" s="33" t="s">
        <v>73</v>
      </c>
      <c r="C10" s="32" t="s">
        <v>49</v>
      </c>
      <c r="D10" s="32" t="s">
        <v>50</v>
      </c>
      <c r="E10" s="30">
        <f>I10</f>
        <v>10636.7</v>
      </c>
      <c r="F10" s="30">
        <f>SUM(G10:K10)</f>
        <v>37650.300000000003</v>
      </c>
      <c r="G10" s="135">
        <v>4885.7</v>
      </c>
      <c r="H10" s="135">
        <v>3559.8</v>
      </c>
      <c r="I10" s="135">
        <v>10636.7</v>
      </c>
      <c r="J10" s="135">
        <v>15008.3</v>
      </c>
      <c r="K10" s="135">
        <v>3559.8</v>
      </c>
      <c r="L10" s="183"/>
      <c r="M10" s="183"/>
      <c r="N10" s="173"/>
      <c r="O10" s="174"/>
      <c r="P10" s="174"/>
      <c r="Q10" s="174"/>
      <c r="R10" s="174"/>
      <c r="S10" s="174"/>
    </row>
    <row r="11" spans="1:19" ht="57.75" customHeight="1">
      <c r="A11" s="176" t="s">
        <v>72</v>
      </c>
      <c r="B11" s="183" t="s">
        <v>74</v>
      </c>
      <c r="C11" s="177" t="s">
        <v>49</v>
      </c>
      <c r="D11" s="177" t="s">
        <v>50</v>
      </c>
      <c r="E11" s="178" t="s">
        <v>75</v>
      </c>
      <c r="F11" s="178"/>
      <c r="G11" s="178"/>
      <c r="H11" s="178"/>
      <c r="I11" s="178"/>
      <c r="J11" s="178"/>
      <c r="K11" s="178"/>
      <c r="L11" s="183" t="s">
        <v>76</v>
      </c>
      <c r="M11" s="183" t="s">
        <v>53</v>
      </c>
      <c r="N11" s="184"/>
      <c r="O11" s="181"/>
      <c r="P11" s="181"/>
      <c r="Q11" s="181"/>
      <c r="R11" s="182"/>
      <c r="S11" s="182"/>
    </row>
    <row r="12" spans="1:19" ht="69" customHeight="1">
      <c r="A12" s="176"/>
      <c r="B12" s="183"/>
      <c r="C12" s="177"/>
      <c r="D12" s="177"/>
      <c r="E12" s="179" t="s">
        <v>52</v>
      </c>
      <c r="F12" s="179"/>
      <c r="G12" s="179"/>
      <c r="H12" s="179"/>
      <c r="I12" s="179"/>
      <c r="J12" s="179"/>
      <c r="K12" s="179"/>
      <c r="L12" s="183"/>
      <c r="M12" s="183"/>
      <c r="N12" s="184"/>
      <c r="O12" s="181"/>
      <c r="P12" s="181"/>
      <c r="Q12" s="181"/>
      <c r="R12" s="182"/>
      <c r="S12" s="182"/>
    </row>
    <row r="13" spans="1:19" ht="90.75" customHeight="1">
      <c r="A13" s="32" t="s">
        <v>54</v>
      </c>
      <c r="B13" s="35" t="s">
        <v>80</v>
      </c>
      <c r="C13" s="32" t="s">
        <v>49</v>
      </c>
      <c r="D13" s="32" t="s">
        <v>50</v>
      </c>
      <c r="E13" s="180" t="s">
        <v>79</v>
      </c>
      <c r="F13" s="180"/>
      <c r="G13" s="180"/>
      <c r="H13" s="180"/>
      <c r="I13" s="180"/>
      <c r="J13" s="180"/>
      <c r="K13" s="180"/>
      <c r="L13" s="51" t="s">
        <v>78</v>
      </c>
      <c r="M13" s="51" t="s">
        <v>55</v>
      </c>
      <c r="N13" s="173"/>
      <c r="O13" s="174"/>
      <c r="P13" s="174"/>
      <c r="Q13" s="174"/>
      <c r="R13" s="174"/>
      <c r="S13" s="174"/>
    </row>
    <row r="14" spans="1:19" ht="123.75" customHeight="1">
      <c r="A14" s="52" t="s">
        <v>81</v>
      </c>
      <c r="B14" s="33" t="s">
        <v>82</v>
      </c>
      <c r="C14" s="32" t="s">
        <v>49</v>
      </c>
      <c r="D14" s="32" t="s">
        <v>50</v>
      </c>
      <c r="E14" s="180" t="s">
        <v>79</v>
      </c>
      <c r="F14" s="180"/>
      <c r="G14" s="180"/>
      <c r="H14" s="180"/>
      <c r="I14" s="180"/>
      <c r="J14" s="180"/>
      <c r="K14" s="180"/>
      <c r="L14" s="51" t="s">
        <v>78</v>
      </c>
      <c r="M14" s="51" t="s">
        <v>56</v>
      </c>
      <c r="N14" s="173"/>
      <c r="O14" s="174"/>
      <c r="P14" s="174"/>
      <c r="Q14" s="174"/>
      <c r="R14" s="174"/>
      <c r="S14" s="174"/>
    </row>
    <row r="15" spans="1:19" ht="46.5" customHeight="1">
      <c r="A15" s="177" t="s">
        <v>57</v>
      </c>
      <c r="B15" s="190" t="s">
        <v>83</v>
      </c>
      <c r="C15" s="177" t="s">
        <v>49</v>
      </c>
      <c r="D15" s="177" t="s">
        <v>50</v>
      </c>
      <c r="E15" s="186" t="s">
        <v>58</v>
      </c>
      <c r="F15" s="186"/>
      <c r="G15" s="186"/>
      <c r="H15" s="186"/>
      <c r="I15" s="186"/>
      <c r="J15" s="186"/>
      <c r="K15" s="186"/>
      <c r="L15" s="183" t="s">
        <v>84</v>
      </c>
      <c r="M15" s="183" t="s">
        <v>60</v>
      </c>
      <c r="N15" s="173"/>
      <c r="O15" s="174"/>
      <c r="P15" s="174"/>
      <c r="Q15" s="174"/>
      <c r="R15" s="174"/>
      <c r="S15" s="174"/>
    </row>
    <row r="16" spans="1:19" ht="135.75" customHeight="1">
      <c r="A16" s="177"/>
      <c r="B16" s="190"/>
      <c r="C16" s="177"/>
      <c r="D16" s="185"/>
      <c r="E16" s="187" t="s">
        <v>85</v>
      </c>
      <c r="F16" s="188"/>
      <c r="G16" s="188"/>
      <c r="H16" s="188"/>
      <c r="I16" s="188"/>
      <c r="J16" s="188"/>
      <c r="K16" s="189"/>
      <c r="L16" s="191"/>
      <c r="M16" s="183"/>
      <c r="N16" s="173"/>
      <c r="O16" s="174"/>
      <c r="P16" s="174"/>
      <c r="Q16" s="174"/>
      <c r="R16" s="174"/>
      <c r="S16" s="174"/>
    </row>
    <row r="17" spans="1:19" ht="48" customHeight="1">
      <c r="A17" s="177" t="s">
        <v>61</v>
      </c>
      <c r="B17" s="183" t="s">
        <v>87</v>
      </c>
      <c r="C17" s="177" t="s">
        <v>49</v>
      </c>
      <c r="D17" s="177" t="s">
        <v>50</v>
      </c>
      <c r="E17" s="192" t="s">
        <v>62</v>
      </c>
      <c r="F17" s="192"/>
      <c r="G17" s="192"/>
      <c r="H17" s="192"/>
      <c r="I17" s="192"/>
      <c r="J17" s="192"/>
      <c r="K17" s="192"/>
      <c r="L17" s="183" t="s">
        <v>86</v>
      </c>
      <c r="M17" s="183" t="s">
        <v>60</v>
      </c>
      <c r="N17" s="173"/>
      <c r="O17" s="174"/>
      <c r="P17" s="174"/>
      <c r="Q17" s="174"/>
      <c r="R17" s="174"/>
      <c r="S17" s="174"/>
    </row>
    <row r="18" spans="1:19" ht="45.75" customHeight="1">
      <c r="A18" s="177"/>
      <c r="B18" s="183"/>
      <c r="C18" s="177"/>
      <c r="D18" s="185"/>
      <c r="E18" s="193" t="s">
        <v>59</v>
      </c>
      <c r="F18" s="194"/>
      <c r="G18" s="194"/>
      <c r="H18" s="194"/>
      <c r="I18" s="194"/>
      <c r="J18" s="194"/>
      <c r="K18" s="195"/>
      <c r="L18" s="191"/>
      <c r="M18" s="183"/>
      <c r="N18" s="173"/>
      <c r="O18" s="174"/>
      <c r="P18" s="174"/>
      <c r="Q18" s="174"/>
      <c r="R18" s="174"/>
      <c r="S18" s="174"/>
    </row>
    <row r="19" spans="1:19" ht="121.5" customHeight="1">
      <c r="A19" s="177"/>
      <c r="B19" s="33"/>
      <c r="C19" s="177"/>
      <c r="D19" s="177"/>
      <c r="E19" s="196" t="s">
        <v>63</v>
      </c>
      <c r="F19" s="196"/>
      <c r="G19" s="196"/>
      <c r="H19" s="196"/>
      <c r="I19" s="196"/>
      <c r="J19" s="196"/>
      <c r="K19" s="196"/>
      <c r="L19" s="183"/>
      <c r="M19" s="183"/>
      <c r="N19" s="173"/>
      <c r="O19" s="174"/>
      <c r="P19" s="174"/>
      <c r="Q19" s="174"/>
      <c r="R19" s="174"/>
      <c r="S19" s="174"/>
    </row>
    <row r="20" spans="1:19" ht="90" customHeight="1">
      <c r="A20" s="177" t="s">
        <v>64</v>
      </c>
      <c r="B20" s="197" t="s">
        <v>88</v>
      </c>
      <c r="C20" s="177" t="s">
        <v>49</v>
      </c>
      <c r="D20" s="177" t="s">
        <v>50</v>
      </c>
      <c r="E20" s="186" t="s">
        <v>65</v>
      </c>
      <c r="F20" s="186"/>
      <c r="G20" s="186"/>
      <c r="H20" s="186"/>
      <c r="I20" s="186"/>
      <c r="J20" s="186"/>
      <c r="K20" s="186"/>
      <c r="L20" s="183" t="s">
        <v>89</v>
      </c>
      <c r="M20" s="183" t="s">
        <v>67</v>
      </c>
      <c r="N20" s="173"/>
      <c r="O20" s="174"/>
      <c r="P20" s="174"/>
      <c r="Q20" s="174"/>
      <c r="R20" s="174"/>
      <c r="S20" s="174"/>
    </row>
    <row r="21" spans="1:19" ht="103.5" customHeight="1">
      <c r="A21" s="177"/>
      <c r="B21" s="197"/>
      <c r="C21" s="177"/>
      <c r="D21" s="185"/>
      <c r="E21" s="187" t="s">
        <v>66</v>
      </c>
      <c r="F21" s="188"/>
      <c r="G21" s="188"/>
      <c r="H21" s="188"/>
      <c r="I21" s="188"/>
      <c r="J21" s="188"/>
      <c r="K21" s="189"/>
      <c r="L21" s="191"/>
      <c r="M21" s="183"/>
      <c r="N21" s="173"/>
      <c r="O21" s="174"/>
      <c r="P21" s="174"/>
      <c r="Q21" s="174"/>
      <c r="R21" s="174"/>
      <c r="S21" s="174"/>
    </row>
    <row r="22" spans="1:19" ht="90" customHeight="1">
      <c r="A22" s="176" t="s">
        <v>90</v>
      </c>
      <c r="B22" s="183" t="s">
        <v>91</v>
      </c>
      <c r="C22" s="177" t="s">
        <v>49</v>
      </c>
      <c r="D22" s="177" t="s">
        <v>50</v>
      </c>
      <c r="E22" s="196" t="s">
        <v>68</v>
      </c>
      <c r="F22" s="196"/>
      <c r="G22" s="196"/>
      <c r="H22" s="196"/>
      <c r="I22" s="196"/>
      <c r="J22" s="196"/>
      <c r="K22" s="196"/>
      <c r="L22" s="183" t="s">
        <v>89</v>
      </c>
      <c r="M22" s="183" t="s">
        <v>67</v>
      </c>
      <c r="N22" s="173"/>
      <c r="O22" s="174"/>
      <c r="P22" s="174"/>
      <c r="Q22" s="174"/>
      <c r="R22" s="174"/>
      <c r="S22" s="174"/>
    </row>
    <row r="23" spans="1:19" ht="106.5" customHeight="1">
      <c r="A23" s="176"/>
      <c r="B23" s="183"/>
      <c r="C23" s="177"/>
      <c r="D23" s="177"/>
      <c r="E23" s="198" t="s">
        <v>69</v>
      </c>
      <c r="F23" s="198"/>
      <c r="G23" s="198"/>
      <c r="H23" s="198"/>
      <c r="I23" s="198"/>
      <c r="J23" s="198"/>
      <c r="K23" s="198"/>
      <c r="L23" s="183"/>
      <c r="M23" s="183"/>
      <c r="N23" s="173"/>
      <c r="O23" s="174"/>
      <c r="P23" s="174"/>
      <c r="Q23" s="174"/>
      <c r="R23" s="174"/>
      <c r="S23" s="174"/>
    </row>
    <row r="25" spans="1:19" ht="15.75">
      <c r="A25" s="8"/>
      <c r="E25" s="90"/>
    </row>
  </sheetData>
  <mergeCells count="76">
    <mergeCell ref="A3:M3"/>
    <mergeCell ref="F5:F6"/>
    <mergeCell ref="L8:L10"/>
    <mergeCell ref="M8:M10"/>
    <mergeCell ref="L11:L12"/>
    <mergeCell ref="B11:B12"/>
    <mergeCell ref="G5:K5"/>
    <mergeCell ref="A8:A9"/>
    <mergeCell ref="B8:B9"/>
    <mergeCell ref="C8:C9"/>
    <mergeCell ref="A5:A6"/>
    <mergeCell ref="B5:B6"/>
    <mergeCell ref="C5:C6"/>
    <mergeCell ref="D5:D6"/>
    <mergeCell ref="E5:E6"/>
    <mergeCell ref="M22:M23"/>
    <mergeCell ref="N22:S23"/>
    <mergeCell ref="A22:A23"/>
    <mergeCell ref="C22:C23"/>
    <mergeCell ref="D22:D23"/>
    <mergeCell ref="E22:K22"/>
    <mergeCell ref="E23:K23"/>
    <mergeCell ref="B22:B23"/>
    <mergeCell ref="L22:L23"/>
    <mergeCell ref="M20:M21"/>
    <mergeCell ref="N20:S21"/>
    <mergeCell ref="A20:A21"/>
    <mergeCell ref="C20:C21"/>
    <mergeCell ref="D20:D21"/>
    <mergeCell ref="E20:K20"/>
    <mergeCell ref="E21:K21"/>
    <mergeCell ref="L20:L21"/>
    <mergeCell ref="B20:B21"/>
    <mergeCell ref="A17:A19"/>
    <mergeCell ref="C17:C19"/>
    <mergeCell ref="D17:D19"/>
    <mergeCell ref="E17:K17"/>
    <mergeCell ref="E18:K18"/>
    <mergeCell ref="E19:K19"/>
    <mergeCell ref="B17:B18"/>
    <mergeCell ref="L15:L16"/>
    <mergeCell ref="M17:M19"/>
    <mergeCell ref="N17:S19"/>
    <mergeCell ref="M15:M16"/>
    <mergeCell ref="N15:S16"/>
    <mergeCell ref="L17:L19"/>
    <mergeCell ref="A15:A16"/>
    <mergeCell ref="C15:C16"/>
    <mergeCell ref="D15:D16"/>
    <mergeCell ref="E15:K15"/>
    <mergeCell ref="E16:K16"/>
    <mergeCell ref="B15:B16"/>
    <mergeCell ref="N13:S13"/>
    <mergeCell ref="E14:K14"/>
    <mergeCell ref="P11:P12"/>
    <mergeCell ref="Q11:Q12"/>
    <mergeCell ref="R11:R12"/>
    <mergeCell ref="S11:S12"/>
    <mergeCell ref="E13:K13"/>
    <mergeCell ref="M11:M12"/>
    <mergeCell ref="N11:N12"/>
    <mergeCell ref="O11:O12"/>
    <mergeCell ref="N14:S14"/>
    <mergeCell ref="N10:S10"/>
    <mergeCell ref="A11:A12"/>
    <mergeCell ref="C11:C12"/>
    <mergeCell ref="D11:D12"/>
    <mergeCell ref="E11:K11"/>
    <mergeCell ref="E12:K12"/>
    <mergeCell ref="N8:S8"/>
    <mergeCell ref="N9:S9"/>
    <mergeCell ref="L5:L6"/>
    <mergeCell ref="M5:M6"/>
    <mergeCell ref="N5:S5"/>
    <mergeCell ref="N6:S6"/>
    <mergeCell ref="N7:S7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7"/>
  <sheetViews>
    <sheetView topLeftCell="A13" zoomScaleNormal="100" zoomScalePageLayoutView="85" workbookViewId="0">
      <selection activeCell="G11" sqref="G11"/>
    </sheetView>
  </sheetViews>
  <sheetFormatPr defaultRowHeight="15"/>
  <cols>
    <col min="1" max="1" width="11.7109375" customWidth="1"/>
    <col min="2" max="2" width="21" customWidth="1"/>
    <col min="3" max="5" width="11.7109375" customWidth="1"/>
    <col min="6" max="11" width="10.85546875" customWidth="1"/>
  </cols>
  <sheetData>
    <row r="1" spans="1:11">
      <c r="K1" s="7" t="s">
        <v>92</v>
      </c>
    </row>
    <row r="2" spans="1:11" ht="15.75">
      <c r="A2" s="2"/>
    </row>
    <row r="3" spans="1:11" ht="15.75">
      <c r="A3" s="200" t="s">
        <v>93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ht="15.75">
      <c r="A4" s="2" t="s">
        <v>94</v>
      </c>
    </row>
    <row r="5" spans="1:11" ht="102" customHeight="1">
      <c r="A5" s="209" t="s">
        <v>95</v>
      </c>
      <c r="B5" s="209" t="s">
        <v>96</v>
      </c>
      <c r="C5" s="210" t="s">
        <v>213</v>
      </c>
      <c r="D5" s="209" t="s">
        <v>97</v>
      </c>
      <c r="E5" s="209" t="s">
        <v>98</v>
      </c>
      <c r="F5" s="209" t="s">
        <v>99</v>
      </c>
      <c r="G5" s="209"/>
      <c r="H5" s="209"/>
      <c r="I5" s="209"/>
      <c r="J5" s="209"/>
      <c r="K5" s="209" t="s">
        <v>100</v>
      </c>
    </row>
    <row r="6" spans="1:11">
      <c r="A6" s="209"/>
      <c r="B6" s="209"/>
      <c r="C6" s="211"/>
      <c r="D6" s="209"/>
      <c r="E6" s="209"/>
      <c r="F6" s="105">
        <v>2017</v>
      </c>
      <c r="G6" s="105">
        <v>2018</v>
      </c>
      <c r="H6" s="105">
        <v>2019</v>
      </c>
      <c r="I6" s="105">
        <v>2020</v>
      </c>
      <c r="J6" s="105">
        <v>2021</v>
      </c>
      <c r="K6" s="209"/>
    </row>
    <row r="7" spans="1:11">
      <c r="A7" s="106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  <c r="G7" s="106">
        <v>7</v>
      </c>
      <c r="H7" s="106">
        <v>8</v>
      </c>
      <c r="I7" s="106">
        <v>9</v>
      </c>
      <c r="J7" s="106">
        <v>10</v>
      </c>
      <c r="K7" s="106">
        <v>11</v>
      </c>
    </row>
    <row r="8" spans="1:11" ht="36.75" customHeight="1">
      <c r="A8" s="107"/>
      <c r="B8" s="205" t="s">
        <v>101</v>
      </c>
      <c r="C8" s="206"/>
      <c r="D8" s="206"/>
      <c r="E8" s="206"/>
      <c r="F8" s="206"/>
      <c r="G8" s="206"/>
      <c r="H8" s="206"/>
      <c r="I8" s="206"/>
      <c r="J8" s="206"/>
      <c r="K8" s="207"/>
    </row>
    <row r="9" spans="1:11" ht="22.5" customHeight="1">
      <c r="A9" s="107" t="s">
        <v>47</v>
      </c>
      <c r="B9" s="208" t="s">
        <v>102</v>
      </c>
      <c r="C9" s="208"/>
      <c r="D9" s="208"/>
      <c r="E9" s="208"/>
      <c r="F9" s="208"/>
      <c r="G9" s="208"/>
      <c r="H9" s="208"/>
      <c r="I9" s="208"/>
      <c r="J9" s="208"/>
      <c r="K9" s="208"/>
    </row>
    <row r="10" spans="1:11" ht="81.75" customHeight="1">
      <c r="A10" s="108" t="s">
        <v>161</v>
      </c>
      <c r="B10" s="109" t="s">
        <v>103</v>
      </c>
      <c r="C10" s="104" t="s">
        <v>104</v>
      </c>
      <c r="D10" s="104" t="s">
        <v>105</v>
      </c>
      <c r="E10" s="104">
        <v>1751</v>
      </c>
      <c r="F10" s="104">
        <v>1751</v>
      </c>
      <c r="G10" s="110">
        <v>1663</v>
      </c>
      <c r="H10" s="104">
        <v>1580</v>
      </c>
      <c r="I10" s="104">
        <v>1501</v>
      </c>
      <c r="J10" s="110">
        <v>1426</v>
      </c>
      <c r="K10" s="104">
        <v>1</v>
      </c>
    </row>
    <row r="11" spans="1:11" ht="22.5">
      <c r="A11" s="108" t="s">
        <v>72</v>
      </c>
      <c r="B11" s="109" t="s">
        <v>106</v>
      </c>
      <c r="C11" s="114" t="s">
        <v>364</v>
      </c>
      <c r="D11" s="104" t="s">
        <v>107</v>
      </c>
      <c r="E11" s="104">
        <v>30</v>
      </c>
      <c r="F11" s="104">
        <v>45</v>
      </c>
      <c r="G11" s="110">
        <v>67</v>
      </c>
      <c r="H11" s="104">
        <v>70</v>
      </c>
      <c r="I11" s="104">
        <v>80</v>
      </c>
      <c r="J11" s="110">
        <v>92</v>
      </c>
      <c r="K11" s="104">
        <v>1</v>
      </c>
    </row>
    <row r="12" spans="1:11" ht="68.25" customHeight="1">
      <c r="A12" s="202" t="s">
        <v>162</v>
      </c>
      <c r="B12" s="203" t="s">
        <v>108</v>
      </c>
      <c r="C12" s="204" t="s">
        <v>364</v>
      </c>
      <c r="D12" s="104" t="s">
        <v>109</v>
      </c>
      <c r="E12" s="104">
        <v>35</v>
      </c>
      <c r="F12" s="104">
        <v>51</v>
      </c>
      <c r="G12" s="110">
        <v>81</v>
      </c>
      <c r="H12" s="104">
        <v>92</v>
      </c>
      <c r="I12" s="104">
        <v>100</v>
      </c>
      <c r="J12" s="110">
        <v>100</v>
      </c>
      <c r="K12" s="204">
        <v>1</v>
      </c>
    </row>
    <row r="13" spans="1:11">
      <c r="A13" s="202"/>
      <c r="B13" s="203"/>
      <c r="C13" s="204"/>
      <c r="D13" s="104" t="s">
        <v>110</v>
      </c>
      <c r="E13" s="110" t="s">
        <v>111</v>
      </c>
      <c r="F13" s="104" t="s">
        <v>347</v>
      </c>
      <c r="G13" s="110" t="s">
        <v>112</v>
      </c>
      <c r="H13" s="104" t="s">
        <v>112</v>
      </c>
      <c r="I13" s="104" t="s">
        <v>113</v>
      </c>
      <c r="J13" s="110" t="s">
        <v>113</v>
      </c>
      <c r="K13" s="204"/>
    </row>
    <row r="14" spans="1:11" ht="78.75">
      <c r="A14" s="108" t="s">
        <v>163</v>
      </c>
      <c r="B14" s="109" t="s">
        <v>114</v>
      </c>
      <c r="C14" s="104" t="s">
        <v>115</v>
      </c>
      <c r="D14" s="104" t="s">
        <v>109</v>
      </c>
      <c r="E14" s="104">
        <v>50</v>
      </c>
      <c r="F14" s="104">
        <v>50</v>
      </c>
      <c r="G14" s="110">
        <v>100</v>
      </c>
      <c r="H14" s="110">
        <v>100</v>
      </c>
      <c r="I14" s="110">
        <v>100</v>
      </c>
      <c r="J14" s="110">
        <v>100</v>
      </c>
      <c r="K14" s="104">
        <v>1</v>
      </c>
    </row>
    <row r="15" spans="1:11" ht="78.75">
      <c r="A15" s="108" t="s">
        <v>164</v>
      </c>
      <c r="B15" s="109" t="s">
        <v>116</v>
      </c>
      <c r="C15" s="104" t="s">
        <v>115</v>
      </c>
      <c r="D15" s="104" t="s">
        <v>109</v>
      </c>
      <c r="E15" s="104">
        <v>97.5</v>
      </c>
      <c r="F15" s="104">
        <v>97.5</v>
      </c>
      <c r="G15" s="110">
        <v>100</v>
      </c>
      <c r="H15" s="110">
        <v>100</v>
      </c>
      <c r="I15" s="110">
        <v>100</v>
      </c>
      <c r="J15" s="110">
        <v>100</v>
      </c>
      <c r="K15" s="104">
        <v>1</v>
      </c>
    </row>
    <row r="16" spans="1:11" ht="22.5" customHeight="1">
      <c r="A16" s="104" t="s">
        <v>54</v>
      </c>
      <c r="B16" s="201" t="s">
        <v>117</v>
      </c>
      <c r="C16" s="201"/>
      <c r="D16" s="201"/>
      <c r="E16" s="201"/>
      <c r="F16" s="201"/>
      <c r="G16" s="201"/>
      <c r="H16" s="201"/>
      <c r="I16" s="201"/>
      <c r="J16" s="201"/>
      <c r="K16" s="201"/>
    </row>
    <row r="17" spans="1:11" ht="101.25">
      <c r="A17" s="108" t="s">
        <v>81</v>
      </c>
      <c r="B17" s="109" t="s">
        <v>118</v>
      </c>
      <c r="C17" s="104" t="s">
        <v>115</v>
      </c>
      <c r="D17" s="104" t="s">
        <v>109</v>
      </c>
      <c r="E17" s="104">
        <v>100</v>
      </c>
      <c r="F17" s="104">
        <v>105</v>
      </c>
      <c r="G17" s="104">
        <v>110</v>
      </c>
      <c r="H17" s="104">
        <v>115</v>
      </c>
      <c r="I17" s="104">
        <v>120</v>
      </c>
      <c r="J17" s="104">
        <v>125</v>
      </c>
      <c r="K17" s="104">
        <v>2</v>
      </c>
    </row>
    <row r="18" spans="1:11" ht="56.25">
      <c r="A18" s="108" t="s">
        <v>165</v>
      </c>
      <c r="B18" s="109" t="s">
        <v>119</v>
      </c>
      <c r="C18" s="104" t="s">
        <v>115</v>
      </c>
      <c r="D18" s="104" t="s">
        <v>109</v>
      </c>
      <c r="E18" s="110">
        <v>100</v>
      </c>
      <c r="F18" s="104">
        <v>99</v>
      </c>
      <c r="G18" s="104">
        <v>98</v>
      </c>
      <c r="H18" s="104">
        <v>97</v>
      </c>
      <c r="I18" s="104">
        <v>96</v>
      </c>
      <c r="J18" s="104">
        <v>95</v>
      </c>
      <c r="K18" s="104">
        <v>2</v>
      </c>
    </row>
    <row r="19" spans="1:11" ht="72" customHeight="1">
      <c r="A19" s="202" t="s">
        <v>166</v>
      </c>
      <c r="B19" s="203" t="s">
        <v>120</v>
      </c>
      <c r="C19" s="204" t="s">
        <v>364</v>
      </c>
      <c r="D19" s="104" t="s">
        <v>121</v>
      </c>
      <c r="E19" s="104">
        <v>16.3</v>
      </c>
      <c r="F19" s="104">
        <v>16.3</v>
      </c>
      <c r="G19" s="110">
        <v>16.3</v>
      </c>
      <c r="H19" s="104">
        <v>17.5</v>
      </c>
      <c r="I19" s="104">
        <v>18.5</v>
      </c>
      <c r="J19" s="110">
        <v>20.100000000000001</v>
      </c>
      <c r="K19" s="204">
        <v>2</v>
      </c>
    </row>
    <row r="20" spans="1:11">
      <c r="A20" s="202"/>
      <c r="B20" s="203"/>
      <c r="C20" s="204"/>
      <c r="D20" s="104" t="s">
        <v>110</v>
      </c>
      <c r="E20" s="110" t="s">
        <v>122</v>
      </c>
      <c r="F20" s="104" t="s">
        <v>122</v>
      </c>
      <c r="G20" s="110" t="s">
        <v>122</v>
      </c>
      <c r="H20" s="104" t="s">
        <v>122</v>
      </c>
      <c r="I20" s="104" t="s">
        <v>122</v>
      </c>
      <c r="J20" s="104" t="s">
        <v>123</v>
      </c>
      <c r="K20" s="204"/>
    </row>
    <row r="21" spans="1:11" ht="33.75">
      <c r="A21" s="202" t="s">
        <v>167</v>
      </c>
      <c r="B21" s="203" t="s">
        <v>124</v>
      </c>
      <c r="C21" s="204" t="s">
        <v>364</v>
      </c>
      <c r="D21" s="104" t="s">
        <v>125</v>
      </c>
      <c r="E21" s="104">
        <v>0.8</v>
      </c>
      <c r="F21" s="104">
        <v>0.8</v>
      </c>
      <c r="G21" s="110">
        <v>1.9</v>
      </c>
      <c r="H21" s="104">
        <v>3.1</v>
      </c>
      <c r="I21" s="104">
        <v>4.8</v>
      </c>
      <c r="J21" s="110">
        <v>5.7</v>
      </c>
      <c r="K21" s="204">
        <v>2</v>
      </c>
    </row>
    <row r="22" spans="1:11" ht="20.25" customHeight="1">
      <c r="A22" s="202"/>
      <c r="B22" s="203"/>
      <c r="C22" s="204"/>
      <c r="D22" s="104" t="s">
        <v>110</v>
      </c>
      <c r="E22" s="104" t="s">
        <v>126</v>
      </c>
      <c r="F22" s="104" t="s">
        <v>126</v>
      </c>
      <c r="G22" s="110" t="s">
        <v>127</v>
      </c>
      <c r="H22" s="104" t="s">
        <v>111</v>
      </c>
      <c r="I22" s="104" t="s">
        <v>111</v>
      </c>
      <c r="J22" s="104" t="s">
        <v>128</v>
      </c>
      <c r="K22" s="204"/>
    </row>
    <row r="23" spans="1:11" ht="22.5" customHeight="1">
      <c r="A23" s="104" t="s">
        <v>57</v>
      </c>
      <c r="B23" s="201" t="s">
        <v>129</v>
      </c>
      <c r="C23" s="201"/>
      <c r="D23" s="201"/>
      <c r="E23" s="201"/>
      <c r="F23" s="201"/>
      <c r="G23" s="201"/>
      <c r="H23" s="201"/>
      <c r="I23" s="201"/>
      <c r="J23" s="201"/>
      <c r="K23" s="201"/>
    </row>
    <row r="24" spans="1:11" ht="49.5" customHeight="1">
      <c r="A24" s="108" t="s">
        <v>168</v>
      </c>
      <c r="B24" s="109" t="s">
        <v>130</v>
      </c>
      <c r="C24" s="104" t="s">
        <v>115</v>
      </c>
      <c r="D24" s="104" t="s">
        <v>109</v>
      </c>
      <c r="E24" s="104">
        <v>100</v>
      </c>
      <c r="F24" s="104">
        <v>99</v>
      </c>
      <c r="G24" s="104">
        <v>98</v>
      </c>
      <c r="H24" s="104">
        <v>97</v>
      </c>
      <c r="I24" s="104">
        <v>96</v>
      </c>
      <c r="J24" s="104">
        <v>95</v>
      </c>
      <c r="K24" s="104">
        <v>3</v>
      </c>
    </row>
    <row r="25" spans="1:11">
      <c r="A25" s="108" t="s">
        <v>64</v>
      </c>
      <c r="B25" s="201" t="s">
        <v>131</v>
      </c>
      <c r="C25" s="201"/>
      <c r="D25" s="201"/>
      <c r="E25" s="201"/>
      <c r="F25" s="201"/>
      <c r="G25" s="201"/>
      <c r="H25" s="201"/>
      <c r="I25" s="201"/>
      <c r="J25" s="201"/>
      <c r="K25" s="201"/>
    </row>
    <row r="26" spans="1:11" ht="75" customHeight="1">
      <c r="A26" s="108" t="s">
        <v>90</v>
      </c>
      <c r="B26" s="109" t="s">
        <v>132</v>
      </c>
      <c r="C26" s="104" t="s">
        <v>115</v>
      </c>
      <c r="D26" s="104" t="s">
        <v>109</v>
      </c>
      <c r="E26" s="104">
        <v>100</v>
      </c>
      <c r="F26" s="104">
        <v>102</v>
      </c>
      <c r="G26" s="104">
        <v>104</v>
      </c>
      <c r="H26" s="104">
        <v>106</v>
      </c>
      <c r="I26" s="104">
        <v>108</v>
      </c>
      <c r="J26" s="104">
        <v>110</v>
      </c>
      <c r="K26" s="104">
        <v>4</v>
      </c>
    </row>
    <row r="27" spans="1:11" ht="93" customHeight="1">
      <c r="A27" s="108" t="s">
        <v>169</v>
      </c>
      <c r="B27" s="109" t="s">
        <v>133</v>
      </c>
      <c r="C27" s="104" t="s">
        <v>115</v>
      </c>
      <c r="D27" s="104" t="s">
        <v>109</v>
      </c>
      <c r="E27" s="104">
        <v>100</v>
      </c>
      <c r="F27" s="104">
        <v>103</v>
      </c>
      <c r="G27" s="104">
        <v>106</v>
      </c>
      <c r="H27" s="104">
        <v>109</v>
      </c>
      <c r="I27" s="104">
        <v>112</v>
      </c>
      <c r="J27" s="104">
        <v>115</v>
      </c>
      <c r="K27" s="104">
        <v>4</v>
      </c>
    </row>
  </sheetData>
  <mergeCells count="25">
    <mergeCell ref="C12:C13"/>
    <mergeCell ref="K12:K13"/>
    <mergeCell ref="K5:K6"/>
    <mergeCell ref="C5:C6"/>
    <mergeCell ref="A5:A6"/>
    <mergeCell ref="B5:B6"/>
    <mergeCell ref="D5:D6"/>
    <mergeCell ref="E5:E6"/>
    <mergeCell ref="F5:J5"/>
    <mergeCell ref="A3:K3"/>
    <mergeCell ref="B23:K23"/>
    <mergeCell ref="B25:K25"/>
    <mergeCell ref="A19:A20"/>
    <mergeCell ref="B19:B20"/>
    <mergeCell ref="C19:C20"/>
    <mergeCell ref="K19:K20"/>
    <mergeCell ref="A21:A22"/>
    <mergeCell ref="B21:B22"/>
    <mergeCell ref="C21:C22"/>
    <mergeCell ref="K21:K22"/>
    <mergeCell ref="B16:K16"/>
    <mergeCell ref="B8:K8"/>
    <mergeCell ref="B9:K9"/>
    <mergeCell ref="A12:A13"/>
    <mergeCell ref="B12:B13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7"/>
  <sheetViews>
    <sheetView topLeftCell="A10" zoomScaleNormal="100" zoomScalePageLayoutView="55" workbookViewId="0">
      <selection activeCell="B6" sqref="B6:D17"/>
    </sheetView>
  </sheetViews>
  <sheetFormatPr defaultRowHeight="15"/>
  <cols>
    <col min="1" max="1" width="6.140625" customWidth="1"/>
    <col min="2" max="2" width="18.28515625" customWidth="1"/>
    <col min="3" max="3" width="79.85546875" customWidth="1"/>
    <col min="4" max="4" width="19" customWidth="1"/>
    <col min="5" max="5" width="10.5703125" customWidth="1"/>
  </cols>
  <sheetData>
    <row r="1" spans="1:5">
      <c r="E1" s="7" t="s">
        <v>134</v>
      </c>
    </row>
    <row r="3" spans="1:5" ht="15.75">
      <c r="A3" s="200" t="s">
        <v>135</v>
      </c>
      <c r="B3" s="200"/>
      <c r="C3" s="200"/>
      <c r="D3" s="200"/>
      <c r="E3" s="200"/>
    </row>
    <row r="4" spans="1:5" ht="15.75">
      <c r="A4" s="2"/>
    </row>
    <row r="5" spans="1:5" ht="51" customHeight="1">
      <c r="A5" s="34" t="s">
        <v>41</v>
      </c>
      <c r="B5" s="34" t="s">
        <v>136</v>
      </c>
      <c r="C5" s="34" t="s">
        <v>137</v>
      </c>
      <c r="D5" s="34" t="s">
        <v>138</v>
      </c>
      <c r="E5" s="34" t="s">
        <v>139</v>
      </c>
    </row>
    <row r="6" spans="1:5" ht="98.25" customHeight="1">
      <c r="A6" s="111">
        <v>1</v>
      </c>
      <c r="B6" s="113" t="s">
        <v>103</v>
      </c>
      <c r="C6" s="113" t="s">
        <v>170</v>
      </c>
      <c r="D6" s="113" t="s">
        <v>140</v>
      </c>
      <c r="E6" s="111" t="s">
        <v>141</v>
      </c>
    </row>
    <row r="7" spans="1:5" ht="45" customHeight="1">
      <c r="A7" s="111">
        <v>2</v>
      </c>
      <c r="B7" s="113" t="s">
        <v>106</v>
      </c>
      <c r="C7" s="113" t="s">
        <v>171</v>
      </c>
      <c r="D7" s="113" t="s">
        <v>142</v>
      </c>
      <c r="E7" s="111" t="s">
        <v>141</v>
      </c>
    </row>
    <row r="8" spans="1:5" ht="108" customHeight="1">
      <c r="A8" s="111">
        <v>3</v>
      </c>
      <c r="B8" s="113" t="s">
        <v>120</v>
      </c>
      <c r="C8" s="113" t="s">
        <v>172</v>
      </c>
      <c r="D8" s="113" t="s">
        <v>179</v>
      </c>
      <c r="E8" s="111" t="s">
        <v>141</v>
      </c>
    </row>
    <row r="9" spans="1:5" ht="129.75" customHeight="1">
      <c r="A9" s="111">
        <v>4</v>
      </c>
      <c r="B9" s="113" t="s">
        <v>124</v>
      </c>
      <c r="C9" s="144" t="s">
        <v>173</v>
      </c>
      <c r="D9" s="113" t="s">
        <v>143</v>
      </c>
      <c r="E9" s="111" t="s">
        <v>141</v>
      </c>
    </row>
    <row r="10" spans="1:5" ht="126.75" customHeight="1">
      <c r="A10" s="111">
        <v>5</v>
      </c>
      <c r="B10" s="113" t="s">
        <v>144</v>
      </c>
      <c r="C10" s="113" t="s">
        <v>174</v>
      </c>
      <c r="D10" s="113" t="s">
        <v>145</v>
      </c>
      <c r="E10" s="111" t="s">
        <v>141</v>
      </c>
    </row>
    <row r="11" spans="1:5" ht="106.5" customHeight="1">
      <c r="A11" s="111">
        <v>6</v>
      </c>
      <c r="B11" s="113" t="s">
        <v>118</v>
      </c>
      <c r="C11" s="113" t="s">
        <v>180</v>
      </c>
      <c r="D11" s="113" t="s">
        <v>182</v>
      </c>
      <c r="E11" s="111" t="s">
        <v>141</v>
      </c>
    </row>
    <row r="12" spans="1:5" ht="73.5" customHeight="1">
      <c r="A12" s="111">
        <v>7</v>
      </c>
      <c r="B12" s="113" t="s">
        <v>119</v>
      </c>
      <c r="C12" s="113" t="s">
        <v>175</v>
      </c>
      <c r="D12" s="113" t="s">
        <v>142</v>
      </c>
      <c r="E12" s="111" t="s">
        <v>141</v>
      </c>
    </row>
    <row r="13" spans="1:5" ht="60" customHeight="1">
      <c r="A13" s="111">
        <v>8</v>
      </c>
      <c r="B13" s="113" t="s">
        <v>130</v>
      </c>
      <c r="C13" s="113" t="s">
        <v>181</v>
      </c>
      <c r="D13" s="113" t="s">
        <v>146</v>
      </c>
      <c r="E13" s="111" t="s">
        <v>141</v>
      </c>
    </row>
    <row r="14" spans="1:5" ht="281.25" customHeight="1">
      <c r="A14" s="111">
        <v>9</v>
      </c>
      <c r="B14" s="113" t="s">
        <v>114</v>
      </c>
      <c r="C14" s="113" t="s">
        <v>176</v>
      </c>
      <c r="D14" s="113" t="s">
        <v>142</v>
      </c>
      <c r="E14" s="111" t="s">
        <v>141</v>
      </c>
    </row>
    <row r="15" spans="1:5" ht="135">
      <c r="A15" s="111">
        <v>10</v>
      </c>
      <c r="B15" s="145" t="s">
        <v>147</v>
      </c>
      <c r="C15" s="145" t="s">
        <v>177</v>
      </c>
      <c r="D15" s="113" t="s">
        <v>148</v>
      </c>
      <c r="E15" s="136" t="s">
        <v>141</v>
      </c>
    </row>
    <row r="16" spans="1:5" ht="101.25">
      <c r="A16" s="111">
        <v>11</v>
      </c>
      <c r="B16" s="145" t="s">
        <v>132</v>
      </c>
      <c r="C16" s="145" t="s">
        <v>178</v>
      </c>
      <c r="D16" s="113" t="s">
        <v>142</v>
      </c>
      <c r="E16" s="136" t="s">
        <v>141</v>
      </c>
    </row>
    <row r="17" spans="1:5" ht="147.75" customHeight="1">
      <c r="A17" s="137">
        <v>12</v>
      </c>
      <c r="B17" s="146" t="s">
        <v>108</v>
      </c>
      <c r="C17" s="147"/>
      <c r="D17" s="147"/>
      <c r="E17" s="138"/>
    </row>
  </sheetData>
  <mergeCells count="1">
    <mergeCell ref="A3:E3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4"/>
  <sheetViews>
    <sheetView zoomScaleNormal="100" workbookViewId="0">
      <selection activeCell="B17" sqref="B17"/>
    </sheetView>
  </sheetViews>
  <sheetFormatPr defaultRowHeight="15"/>
  <cols>
    <col min="1" max="3" width="26.7109375" customWidth="1"/>
    <col min="4" max="4" width="7.7109375" customWidth="1"/>
    <col min="5" max="5" width="8.42578125" customWidth="1"/>
    <col min="6" max="6" width="8.5703125" customWidth="1"/>
    <col min="7" max="7" width="26.7109375" customWidth="1"/>
  </cols>
  <sheetData>
    <row r="1" spans="1:7">
      <c r="G1" s="7" t="s">
        <v>149</v>
      </c>
    </row>
    <row r="2" spans="1:7" ht="15.75">
      <c r="A2" s="9"/>
    </row>
    <row r="3" spans="1:7" ht="15.75">
      <c r="A3" s="214" t="s">
        <v>150</v>
      </c>
      <c r="B3" s="214"/>
      <c r="C3" s="214"/>
      <c r="D3" s="214"/>
      <c r="E3" s="214"/>
      <c r="F3" s="214"/>
      <c r="G3" s="214"/>
    </row>
    <row r="4" spans="1:7" ht="15.75">
      <c r="A4" s="11"/>
    </row>
    <row r="5" spans="1:7" ht="51" customHeight="1">
      <c r="A5" s="34" t="s">
        <v>151</v>
      </c>
      <c r="B5" s="34" t="s">
        <v>152</v>
      </c>
      <c r="C5" s="34" t="s">
        <v>153</v>
      </c>
      <c r="D5" s="218" t="s">
        <v>154</v>
      </c>
      <c r="E5" s="219"/>
      <c r="F5" s="213"/>
      <c r="G5" s="34" t="s">
        <v>155</v>
      </c>
    </row>
    <row r="6" spans="1:7" ht="45" customHeight="1">
      <c r="A6" s="183" t="s">
        <v>156</v>
      </c>
      <c r="B6" s="183" t="s">
        <v>20</v>
      </c>
      <c r="C6" s="183" t="s">
        <v>158</v>
      </c>
      <c r="D6" s="220" t="s">
        <v>356</v>
      </c>
      <c r="E6" s="221"/>
      <c r="F6" s="222"/>
      <c r="G6" s="175" t="s">
        <v>160</v>
      </c>
    </row>
    <row r="7" spans="1:7">
      <c r="A7" s="183"/>
      <c r="B7" s="183"/>
      <c r="C7" s="212"/>
      <c r="D7" s="101" t="s">
        <v>351</v>
      </c>
      <c r="E7" s="83">
        <f>'1'!E8</f>
        <v>4885.7</v>
      </c>
      <c r="F7" s="121" t="s">
        <v>329</v>
      </c>
      <c r="G7" s="213"/>
    </row>
    <row r="8" spans="1:7" ht="15" customHeight="1">
      <c r="A8" s="183"/>
      <c r="B8" s="183"/>
      <c r="C8" s="212"/>
      <c r="D8" s="101" t="s">
        <v>352</v>
      </c>
      <c r="E8" s="83">
        <f>'1'!F8</f>
        <v>3559.8</v>
      </c>
      <c r="F8" s="121" t="s">
        <v>329</v>
      </c>
      <c r="G8" s="213"/>
    </row>
    <row r="9" spans="1:7">
      <c r="A9" s="183"/>
      <c r="B9" s="183"/>
      <c r="C9" s="215"/>
      <c r="D9" s="101" t="s">
        <v>353</v>
      </c>
      <c r="E9" s="83">
        <f>'1'!G8</f>
        <v>10636.7</v>
      </c>
      <c r="F9" s="121" t="s">
        <v>329</v>
      </c>
      <c r="G9" s="213"/>
    </row>
    <row r="10" spans="1:7">
      <c r="A10" s="183"/>
      <c r="B10" s="212"/>
      <c r="C10" s="216" t="s">
        <v>159</v>
      </c>
      <c r="D10" s="101" t="s">
        <v>354</v>
      </c>
      <c r="E10" s="83">
        <f>'1'!H8</f>
        <v>15008.3</v>
      </c>
      <c r="F10" s="121" t="s">
        <v>329</v>
      </c>
      <c r="G10" s="213"/>
    </row>
    <row r="11" spans="1:7">
      <c r="A11" s="183"/>
      <c r="B11" s="183"/>
      <c r="C11" s="217"/>
      <c r="D11" s="101" t="s">
        <v>355</v>
      </c>
      <c r="E11" s="83">
        <f>'1'!I8</f>
        <v>3559.8</v>
      </c>
      <c r="F11" s="121" t="s">
        <v>329</v>
      </c>
      <c r="G11" s="213"/>
    </row>
    <row r="14" spans="1:7">
      <c r="C14" s="90"/>
    </row>
  </sheetData>
  <mergeCells count="8">
    <mergeCell ref="A6:A11"/>
    <mergeCell ref="B6:B11"/>
    <mergeCell ref="G6:G11"/>
    <mergeCell ref="A3:G3"/>
    <mergeCell ref="C6:C9"/>
    <mergeCell ref="C10:C11"/>
    <mergeCell ref="D5:F5"/>
    <mergeCell ref="D6:F6"/>
  </mergeCells>
  <pageMargins left="0.58333333333333337" right="0.5833333333333333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6"/>
  <sheetViews>
    <sheetView zoomScaleNormal="100" zoomScalePageLayoutView="85" workbookViewId="0">
      <selection activeCell="M13" sqref="M13"/>
    </sheetView>
  </sheetViews>
  <sheetFormatPr defaultRowHeight="15"/>
  <cols>
    <col min="1" max="3" width="15.42578125" customWidth="1"/>
    <col min="4" max="4" width="14.7109375" customWidth="1"/>
    <col min="5" max="10" width="12.140625" customWidth="1"/>
  </cols>
  <sheetData>
    <row r="1" spans="1:13">
      <c r="J1" s="7" t="s">
        <v>183</v>
      </c>
    </row>
    <row r="2" spans="1:13" ht="15.75">
      <c r="A2" s="12"/>
    </row>
    <row r="3" spans="1:13">
      <c r="A3" s="13"/>
    </row>
    <row r="4" spans="1:13" ht="15.75">
      <c r="A4" s="200" t="s">
        <v>184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3" ht="15.75">
      <c r="A5" s="200" t="s">
        <v>185</v>
      </c>
      <c r="B5" s="200"/>
      <c r="C5" s="200"/>
      <c r="D5" s="200"/>
      <c r="E5" s="200"/>
      <c r="F5" s="200"/>
      <c r="G5" s="200"/>
      <c r="H5" s="200"/>
      <c r="I5" s="200"/>
      <c r="J5" s="200"/>
    </row>
    <row r="6" spans="1:13" ht="15.75">
      <c r="A6" s="14"/>
    </row>
    <row r="7" spans="1:13" ht="36" customHeight="1">
      <c r="A7" s="223" t="s">
        <v>186</v>
      </c>
      <c r="B7" s="223"/>
      <c r="C7" s="223" t="s">
        <v>27</v>
      </c>
      <c r="D7" s="223"/>
      <c r="E7" s="223"/>
      <c r="F7" s="223"/>
      <c r="G7" s="223"/>
      <c r="H7" s="223"/>
      <c r="I7" s="223"/>
      <c r="J7" s="223"/>
    </row>
    <row r="8" spans="1:13" ht="36" customHeight="1">
      <c r="A8" s="223" t="s">
        <v>28</v>
      </c>
      <c r="B8" s="223" t="s">
        <v>29</v>
      </c>
      <c r="C8" s="223" t="s">
        <v>30</v>
      </c>
      <c r="D8" s="223" t="s">
        <v>152</v>
      </c>
      <c r="E8" s="223" t="s">
        <v>15</v>
      </c>
      <c r="F8" s="223"/>
      <c r="G8" s="223"/>
      <c r="H8" s="223"/>
      <c r="I8" s="223"/>
      <c r="J8" s="223"/>
    </row>
    <row r="9" spans="1:13">
      <c r="A9" s="223"/>
      <c r="B9" s="223"/>
      <c r="C9" s="223"/>
      <c r="D9" s="223"/>
      <c r="E9" s="36">
        <v>2017</v>
      </c>
      <c r="F9" s="36">
        <v>2018</v>
      </c>
      <c r="G9" s="36">
        <v>2019</v>
      </c>
      <c r="H9" s="36">
        <v>2020</v>
      </c>
      <c r="I9" s="36">
        <v>2021</v>
      </c>
      <c r="J9" s="36" t="s">
        <v>32</v>
      </c>
    </row>
    <row r="10" spans="1:13" ht="16.5" customHeight="1">
      <c r="A10" s="223"/>
      <c r="B10" s="223" t="s">
        <v>188</v>
      </c>
      <c r="C10" s="223" t="s">
        <v>187</v>
      </c>
      <c r="D10" s="37" t="s">
        <v>35</v>
      </c>
      <c r="E10" s="38">
        <f t="shared" ref="E10:J10" si="0">SUM(E11:E15)</f>
        <v>40532.519999999997</v>
      </c>
      <c r="F10" s="38">
        <f t="shared" si="0"/>
        <v>40191.700000000004</v>
      </c>
      <c r="G10" s="38">
        <f t="shared" si="0"/>
        <v>33174.5</v>
      </c>
      <c r="H10" s="38">
        <f t="shared" si="0"/>
        <v>35894.9</v>
      </c>
      <c r="I10" s="38">
        <f t="shared" si="0"/>
        <v>38834.310000000005</v>
      </c>
      <c r="J10" s="38">
        <f t="shared" si="0"/>
        <v>188627.93</v>
      </c>
    </row>
    <row r="11" spans="1:13" ht="36">
      <c r="A11" s="223"/>
      <c r="B11" s="223"/>
      <c r="C11" s="223"/>
      <c r="D11" s="37" t="s">
        <v>18</v>
      </c>
      <c r="E11" s="39">
        <f>'2.1'!G10</f>
        <v>0</v>
      </c>
      <c r="F11" s="39">
        <f>'2.1'!H10</f>
        <v>0</v>
      </c>
      <c r="G11" s="39">
        <f>'2.1'!I10</f>
        <v>0</v>
      </c>
      <c r="H11" s="39">
        <f>'2.1'!J10</f>
        <v>0</v>
      </c>
      <c r="I11" s="39">
        <f>'2.1'!K10</f>
        <v>0</v>
      </c>
      <c r="J11" s="40">
        <f>SUM(E11:I11)</f>
        <v>0</v>
      </c>
    </row>
    <row r="12" spans="1:13" ht="51" customHeight="1">
      <c r="A12" s="223"/>
      <c r="B12" s="223"/>
      <c r="C12" s="223"/>
      <c r="D12" s="37" t="s">
        <v>19</v>
      </c>
      <c r="E12" s="39">
        <f>'2.1'!E11</f>
        <v>0</v>
      </c>
      <c r="F12" s="39">
        <f>'2.1'!F11</f>
        <v>0</v>
      </c>
      <c r="G12" s="39">
        <f>'2.1'!G11</f>
        <v>0</v>
      </c>
      <c r="H12" s="39">
        <f>'2.1'!H11</f>
        <v>0</v>
      </c>
      <c r="I12" s="39">
        <f>'2.1'!I11</f>
        <v>0</v>
      </c>
      <c r="J12" s="40">
        <f>SUM(E12:I12)</f>
        <v>0</v>
      </c>
    </row>
    <row r="13" spans="1:13" ht="63.75" customHeight="1">
      <c r="A13" s="223"/>
      <c r="B13" s="223"/>
      <c r="C13" s="223"/>
      <c r="D13" s="37" t="s">
        <v>20</v>
      </c>
      <c r="E13" s="39">
        <f>'2.1'!G12</f>
        <v>4238.6000000000004</v>
      </c>
      <c r="F13" s="39">
        <f>'2.1'!H12</f>
        <v>4328.9399999999996</v>
      </c>
      <c r="G13" s="39">
        <f>'2.1'!I12</f>
        <v>4405.3999999999996</v>
      </c>
      <c r="H13" s="39">
        <f>'2.1'!J12</f>
        <v>4405.3999999999996</v>
      </c>
      <c r="I13" s="39">
        <f>'2.1'!K12</f>
        <v>4405.3999999999996</v>
      </c>
      <c r="J13" s="40">
        <f>SUM(E13:I13)</f>
        <v>21783.739999999998</v>
      </c>
      <c r="M13" t="s">
        <v>94</v>
      </c>
    </row>
    <row r="14" spans="1:13" ht="75" customHeight="1">
      <c r="A14" s="223"/>
      <c r="B14" s="223"/>
      <c r="C14" s="223"/>
      <c r="D14" s="37" t="s">
        <v>21</v>
      </c>
      <c r="E14" s="39">
        <f>'2.1'!G13</f>
        <v>36293.919999999998</v>
      </c>
      <c r="F14" s="39">
        <f>'2.1'!H13</f>
        <v>35862.76</v>
      </c>
      <c r="G14" s="39">
        <f>'2.1'!I13</f>
        <v>28769.100000000002</v>
      </c>
      <c r="H14" s="39">
        <f>'2.1'!J13</f>
        <v>31489.5</v>
      </c>
      <c r="I14" s="39">
        <f>'2.1'!K13</f>
        <v>34428.910000000003</v>
      </c>
      <c r="J14" s="40">
        <f>SUM(E14:I14)</f>
        <v>166844.19</v>
      </c>
    </row>
    <row r="15" spans="1:13" ht="48.75" customHeight="1">
      <c r="A15" s="223"/>
      <c r="B15" s="223"/>
      <c r="C15" s="223"/>
      <c r="D15" s="37" t="s">
        <v>22</v>
      </c>
      <c r="E15" s="39">
        <f>'2.1'!E14</f>
        <v>0</v>
      </c>
      <c r="F15" s="39">
        <f>'2.1'!F14</f>
        <v>0</v>
      </c>
      <c r="G15" s="39">
        <f>'2.1'!G14</f>
        <v>0</v>
      </c>
      <c r="H15" s="39">
        <f>'2.1'!H14</f>
        <v>0</v>
      </c>
      <c r="I15" s="39">
        <f>'2.1'!I14</f>
        <v>0</v>
      </c>
      <c r="J15" s="40">
        <f>SUM(E15:I15)</f>
        <v>0</v>
      </c>
    </row>
    <row r="16" spans="1:13" ht="15.75">
      <c r="A16" s="12"/>
    </row>
  </sheetData>
  <mergeCells count="11">
    <mergeCell ref="A4:J4"/>
    <mergeCell ref="A5:J5"/>
    <mergeCell ref="B10:B15"/>
    <mergeCell ref="A7:B7"/>
    <mergeCell ref="C7:J7"/>
    <mergeCell ref="A8:A15"/>
    <mergeCell ref="B8:B9"/>
    <mergeCell ref="C8:C9"/>
    <mergeCell ref="D8:D9"/>
    <mergeCell ref="E8:J8"/>
    <mergeCell ref="C10:C15"/>
  </mergeCells>
  <pageMargins left="0.5759803921568627" right="0.575980392156862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2"/>
  <sheetViews>
    <sheetView topLeftCell="A16" zoomScaleNormal="100" zoomScalePageLayoutView="70" workbookViewId="0">
      <selection activeCell="I12" sqref="I12"/>
    </sheetView>
  </sheetViews>
  <sheetFormatPr defaultRowHeight="15"/>
  <cols>
    <col min="1" max="1" width="5.28515625" customWidth="1"/>
    <col min="2" max="2" width="12" customWidth="1"/>
    <col min="3" max="3" width="8.42578125" customWidth="1"/>
    <col min="4" max="4" width="16.28515625" customWidth="1"/>
    <col min="5" max="5" width="9.7109375" customWidth="1"/>
    <col min="6" max="6" width="10.28515625" customWidth="1"/>
    <col min="7" max="11" width="9.28515625" customWidth="1"/>
    <col min="12" max="12" width="12.7109375" customWidth="1"/>
    <col min="13" max="13" width="10.85546875" customWidth="1"/>
  </cols>
  <sheetData>
    <row r="1" spans="1:13">
      <c r="M1" s="7" t="s">
        <v>189</v>
      </c>
    </row>
    <row r="2" spans="1:13" ht="15.75">
      <c r="A2" s="10"/>
    </row>
    <row r="3" spans="1:13" ht="15.75">
      <c r="A3" s="200" t="s">
        <v>190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ht="15.75">
      <c r="A4" s="224" t="s">
        <v>191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15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08" customHeight="1">
      <c r="A6" s="223" t="s">
        <v>95</v>
      </c>
      <c r="B6" s="223" t="s">
        <v>42</v>
      </c>
      <c r="C6" s="223" t="s">
        <v>192</v>
      </c>
      <c r="D6" s="223" t="s">
        <v>31</v>
      </c>
      <c r="E6" s="223" t="s">
        <v>202</v>
      </c>
      <c r="F6" s="223" t="s">
        <v>70</v>
      </c>
      <c r="G6" s="225" t="s">
        <v>77</v>
      </c>
      <c r="H6" s="226"/>
      <c r="I6" s="226"/>
      <c r="J6" s="226"/>
      <c r="K6" s="227"/>
      <c r="L6" s="223" t="s">
        <v>45</v>
      </c>
      <c r="M6" s="223" t="s">
        <v>193</v>
      </c>
    </row>
    <row r="7" spans="1:13">
      <c r="A7" s="223"/>
      <c r="B7" s="223"/>
      <c r="C7" s="223"/>
      <c r="D7" s="223"/>
      <c r="E7" s="223"/>
      <c r="F7" s="223"/>
      <c r="G7" s="36">
        <v>2017</v>
      </c>
      <c r="H7" s="36">
        <v>2018</v>
      </c>
      <c r="I7" s="36">
        <v>2019</v>
      </c>
      <c r="J7" s="36">
        <v>2020</v>
      </c>
      <c r="K7" s="36">
        <v>2021</v>
      </c>
      <c r="L7" s="223"/>
      <c r="M7" s="223"/>
    </row>
    <row r="8" spans="1:13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</row>
    <row r="9" spans="1:13" ht="15" customHeight="1">
      <c r="A9" s="228" t="s">
        <v>47</v>
      </c>
      <c r="B9" s="233" t="s">
        <v>203</v>
      </c>
      <c r="C9" s="228" t="s">
        <v>194</v>
      </c>
      <c r="D9" s="44" t="s">
        <v>32</v>
      </c>
      <c r="E9" s="45">
        <f>SUM(E10:E13)</f>
        <v>33174.5</v>
      </c>
      <c r="F9" s="45">
        <f t="shared" ref="F9:K9" si="0">SUM(F10:F13)</f>
        <v>188627.93</v>
      </c>
      <c r="G9" s="45">
        <f t="shared" si="0"/>
        <v>40532.519999999997</v>
      </c>
      <c r="H9" s="45">
        <f t="shared" si="0"/>
        <v>40191.700000000004</v>
      </c>
      <c r="I9" s="45">
        <f t="shared" si="0"/>
        <v>33174.5</v>
      </c>
      <c r="J9" s="45">
        <f t="shared" si="0"/>
        <v>35894.9</v>
      </c>
      <c r="K9" s="45">
        <f t="shared" si="0"/>
        <v>38834.310000000005</v>
      </c>
      <c r="L9" s="230" t="s">
        <v>204</v>
      </c>
      <c r="M9" s="228" t="s">
        <v>195</v>
      </c>
    </row>
    <row r="10" spans="1:13" ht="37.5" customHeight="1">
      <c r="A10" s="228"/>
      <c r="B10" s="233"/>
      <c r="C10" s="228"/>
      <c r="D10" s="26" t="s">
        <v>18</v>
      </c>
      <c r="E10" s="47">
        <f>I10</f>
        <v>0</v>
      </c>
      <c r="F10" s="46">
        <f>SUM(G10:K10)</f>
        <v>0</v>
      </c>
      <c r="G10" s="47">
        <f t="shared" ref="G10:K13" si="1">G16+G22+G28</f>
        <v>0</v>
      </c>
      <c r="H10" s="47">
        <f t="shared" si="1"/>
        <v>0</v>
      </c>
      <c r="I10" s="47">
        <f t="shared" si="1"/>
        <v>0</v>
      </c>
      <c r="J10" s="47">
        <f t="shared" si="1"/>
        <v>0</v>
      </c>
      <c r="K10" s="47">
        <f t="shared" si="1"/>
        <v>0</v>
      </c>
      <c r="L10" s="231"/>
      <c r="M10" s="228"/>
    </row>
    <row r="11" spans="1:13" ht="36.75" customHeight="1">
      <c r="A11" s="228"/>
      <c r="B11" s="233"/>
      <c r="C11" s="228"/>
      <c r="D11" s="26" t="s">
        <v>19</v>
      </c>
      <c r="E11" s="47">
        <f>I11</f>
        <v>0</v>
      </c>
      <c r="F11" s="46">
        <f>SUM(G11:K11)</f>
        <v>0</v>
      </c>
      <c r="G11" s="47">
        <f t="shared" si="1"/>
        <v>0</v>
      </c>
      <c r="H11" s="47">
        <f t="shared" si="1"/>
        <v>0</v>
      </c>
      <c r="I11" s="47">
        <f t="shared" si="1"/>
        <v>0</v>
      </c>
      <c r="J11" s="47">
        <f t="shared" si="1"/>
        <v>0</v>
      </c>
      <c r="K11" s="47">
        <f t="shared" si="1"/>
        <v>0</v>
      </c>
      <c r="L11" s="231"/>
      <c r="M11" s="228"/>
    </row>
    <row r="12" spans="1:13" ht="50.25" customHeight="1">
      <c r="A12" s="228"/>
      <c r="B12" s="233"/>
      <c r="C12" s="228"/>
      <c r="D12" s="87" t="s">
        <v>20</v>
      </c>
      <c r="E12" s="47">
        <f>I12</f>
        <v>4405.3999999999996</v>
      </c>
      <c r="F12" s="46">
        <f>SUM(G12:K12)</f>
        <v>21783.739999999998</v>
      </c>
      <c r="G12" s="47">
        <f t="shared" si="1"/>
        <v>4238.6000000000004</v>
      </c>
      <c r="H12" s="47">
        <f t="shared" si="1"/>
        <v>4328.9399999999996</v>
      </c>
      <c r="I12" s="47">
        <f t="shared" si="1"/>
        <v>4405.3999999999996</v>
      </c>
      <c r="J12" s="47">
        <f t="shared" si="1"/>
        <v>4405.3999999999996</v>
      </c>
      <c r="K12" s="47">
        <f t="shared" si="1"/>
        <v>4405.3999999999996</v>
      </c>
      <c r="L12" s="231"/>
      <c r="M12" s="228"/>
    </row>
    <row r="13" spans="1:13" ht="60.75" customHeight="1">
      <c r="A13" s="228"/>
      <c r="B13" s="233"/>
      <c r="C13" s="228"/>
      <c r="D13" s="87" t="s">
        <v>21</v>
      </c>
      <c r="E13" s="47">
        <f>I13</f>
        <v>28769.100000000002</v>
      </c>
      <c r="F13" s="46">
        <f>SUM(G13:K13)</f>
        <v>166844.19</v>
      </c>
      <c r="G13" s="124">
        <f t="shared" si="1"/>
        <v>36293.919999999998</v>
      </c>
      <c r="H13" s="124">
        <f t="shared" si="1"/>
        <v>35862.76</v>
      </c>
      <c r="I13" s="124">
        <f t="shared" si="1"/>
        <v>28769.100000000002</v>
      </c>
      <c r="J13" s="124">
        <f t="shared" si="1"/>
        <v>31489.5</v>
      </c>
      <c r="K13" s="124">
        <f t="shared" si="1"/>
        <v>34428.910000000003</v>
      </c>
      <c r="L13" s="231"/>
      <c r="M13" s="228"/>
    </row>
    <row r="14" spans="1:13" ht="25.5" customHeight="1">
      <c r="A14" s="228"/>
      <c r="B14" s="233"/>
      <c r="C14" s="228"/>
      <c r="D14" s="26" t="s">
        <v>196</v>
      </c>
      <c r="E14" s="47">
        <f>I14</f>
        <v>0</v>
      </c>
      <c r="F14" s="46">
        <f>SUM(G14:K14)</f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232"/>
      <c r="M14" s="228"/>
    </row>
    <row r="15" spans="1:13" ht="15.75" customHeight="1">
      <c r="A15" s="228" t="s">
        <v>51</v>
      </c>
      <c r="B15" s="229" t="s">
        <v>205</v>
      </c>
      <c r="C15" s="228" t="s">
        <v>194</v>
      </c>
      <c r="D15" s="57" t="s">
        <v>32</v>
      </c>
      <c r="E15" s="64">
        <f>SUM(E16:E20)</f>
        <v>36281.980000000003</v>
      </c>
      <c r="F15" s="64">
        <f t="shared" ref="F15:K15" si="2">SUM(F16:F20)</f>
        <v>174694.33000000002</v>
      </c>
      <c r="G15" s="123">
        <f t="shared" si="2"/>
        <v>38175.71</v>
      </c>
      <c r="H15" s="123">
        <f t="shared" si="2"/>
        <v>36281.980000000003</v>
      </c>
      <c r="I15" s="123">
        <f t="shared" si="2"/>
        <v>30618.81</v>
      </c>
      <c r="J15" s="123">
        <f t="shared" si="2"/>
        <v>33339.21</v>
      </c>
      <c r="K15" s="123">
        <f t="shared" si="2"/>
        <v>36278.620000000003</v>
      </c>
      <c r="L15" s="230" t="s">
        <v>206</v>
      </c>
      <c r="M15" s="228" t="s">
        <v>195</v>
      </c>
    </row>
    <row r="16" spans="1:13" ht="36">
      <c r="A16" s="228"/>
      <c r="B16" s="229"/>
      <c r="C16" s="228"/>
      <c r="D16" s="26" t="s">
        <v>18</v>
      </c>
      <c r="E16" s="65">
        <f>I16</f>
        <v>0</v>
      </c>
      <c r="F16" s="65">
        <f>SUM(G16:K16)</f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231"/>
      <c r="M16" s="228"/>
    </row>
    <row r="17" spans="1:13" ht="37.5" customHeight="1">
      <c r="A17" s="228"/>
      <c r="B17" s="229"/>
      <c r="C17" s="228"/>
      <c r="D17" s="26" t="s">
        <v>19</v>
      </c>
      <c r="E17" s="65">
        <f>I17</f>
        <v>0</v>
      </c>
      <c r="F17" s="65">
        <f>SUM(G17:K17)</f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231"/>
      <c r="M17" s="228"/>
    </row>
    <row r="18" spans="1:13" ht="51" customHeight="1">
      <c r="A18" s="228"/>
      <c r="B18" s="229"/>
      <c r="C18" s="228"/>
      <c r="D18" s="26" t="s">
        <v>20</v>
      </c>
      <c r="E18" s="65">
        <f>H18</f>
        <v>3414.93</v>
      </c>
      <c r="F18" s="65">
        <f>SUM(G18:K18)</f>
        <v>17231.260000000002</v>
      </c>
      <c r="G18" s="122">
        <v>3581.5</v>
      </c>
      <c r="H18" s="122">
        <v>3414.93</v>
      </c>
      <c r="I18" s="122">
        <v>3411.61</v>
      </c>
      <c r="J18" s="122">
        <v>3411.61</v>
      </c>
      <c r="K18" s="122">
        <v>3411.61</v>
      </c>
      <c r="L18" s="231"/>
      <c r="M18" s="228"/>
    </row>
    <row r="19" spans="1:13" ht="60" customHeight="1">
      <c r="A19" s="228"/>
      <c r="B19" s="229"/>
      <c r="C19" s="228"/>
      <c r="D19" s="26" t="s">
        <v>21</v>
      </c>
      <c r="E19" s="65">
        <f>H19</f>
        <v>32867.050000000003</v>
      </c>
      <c r="F19" s="65">
        <f>SUM(G19:K19)</f>
        <v>157463.07</v>
      </c>
      <c r="G19" s="122">
        <v>34594.21</v>
      </c>
      <c r="H19" s="122">
        <v>32867.050000000003</v>
      </c>
      <c r="I19" s="122">
        <v>27207.200000000001</v>
      </c>
      <c r="J19" s="122">
        <v>29927.599999999999</v>
      </c>
      <c r="K19" s="122">
        <v>32867.01</v>
      </c>
      <c r="L19" s="231"/>
      <c r="M19" s="228"/>
    </row>
    <row r="20" spans="1:13" ht="30.75" customHeight="1">
      <c r="A20" s="228"/>
      <c r="B20" s="229"/>
      <c r="C20" s="228"/>
      <c r="D20" s="26" t="s">
        <v>22</v>
      </c>
      <c r="E20" s="65">
        <f>I20</f>
        <v>0</v>
      </c>
      <c r="F20" s="65">
        <f>SUM(G20:K20)</f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232"/>
      <c r="M20" s="228"/>
    </row>
    <row r="21" spans="1:13">
      <c r="A21" s="228" t="s">
        <v>197</v>
      </c>
      <c r="B21" s="229" t="s">
        <v>207</v>
      </c>
      <c r="C21" s="228" t="s">
        <v>198</v>
      </c>
      <c r="D21" s="57" t="s">
        <v>32</v>
      </c>
      <c r="E21" s="64">
        <f>SUM(E22:E26)</f>
        <v>3989.5</v>
      </c>
      <c r="F21" s="64">
        <f t="shared" ref="F21:K21" si="3">SUM(F22:F26)</f>
        <v>13833.599999999999</v>
      </c>
      <c r="G21" s="123">
        <f t="shared" si="3"/>
        <v>2356.81</v>
      </c>
      <c r="H21" s="123">
        <f t="shared" si="3"/>
        <v>3809.7200000000003</v>
      </c>
      <c r="I21" s="123">
        <f t="shared" si="3"/>
        <v>2555.69</v>
      </c>
      <c r="J21" s="123">
        <f t="shared" si="3"/>
        <v>2555.69</v>
      </c>
      <c r="K21" s="123">
        <f t="shared" si="3"/>
        <v>2555.69</v>
      </c>
      <c r="L21" s="230" t="s">
        <v>208</v>
      </c>
      <c r="M21" s="228" t="s">
        <v>199</v>
      </c>
    </row>
    <row r="22" spans="1:13" ht="35.25" customHeight="1">
      <c r="A22" s="228"/>
      <c r="B22" s="229"/>
      <c r="C22" s="228"/>
      <c r="D22" s="26" t="s">
        <v>18</v>
      </c>
      <c r="E22" s="65">
        <f>I22</f>
        <v>0</v>
      </c>
      <c r="F22" s="65">
        <f>SUM(G22:K22)</f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231"/>
      <c r="M22" s="228"/>
    </row>
    <row r="23" spans="1:13" ht="36.75" customHeight="1">
      <c r="A23" s="228"/>
      <c r="B23" s="229"/>
      <c r="C23" s="228"/>
      <c r="D23" s="26" t="s">
        <v>19</v>
      </c>
      <c r="E23" s="65">
        <f>I23</f>
        <v>0</v>
      </c>
      <c r="F23" s="65">
        <f>SUM(G23:K23)</f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231"/>
      <c r="M23" s="228"/>
    </row>
    <row r="24" spans="1:13" ht="48" customHeight="1">
      <c r="A24" s="228"/>
      <c r="B24" s="229"/>
      <c r="C24" s="228"/>
      <c r="D24" s="26" t="s">
        <v>20</v>
      </c>
      <c r="E24" s="65">
        <f>I24</f>
        <v>993.79</v>
      </c>
      <c r="F24" s="65">
        <f>SUM(G24:K24)</f>
        <v>4452.4799999999996</v>
      </c>
      <c r="G24" s="122">
        <v>657.1</v>
      </c>
      <c r="H24" s="122">
        <v>814.01</v>
      </c>
      <c r="I24" s="122">
        <v>993.79</v>
      </c>
      <c r="J24" s="122">
        <v>993.79</v>
      </c>
      <c r="K24" s="122">
        <v>993.79</v>
      </c>
      <c r="L24" s="231"/>
      <c r="M24" s="228"/>
    </row>
    <row r="25" spans="1:13" ht="61.5" customHeight="1">
      <c r="A25" s="228"/>
      <c r="B25" s="229"/>
      <c r="C25" s="228"/>
      <c r="D25" s="26" t="s">
        <v>21</v>
      </c>
      <c r="E25" s="65">
        <f>H25</f>
        <v>2995.71</v>
      </c>
      <c r="F25" s="65">
        <f>SUM(G25:K25)</f>
        <v>9381.119999999999</v>
      </c>
      <c r="G25" s="122">
        <v>1699.71</v>
      </c>
      <c r="H25" s="122">
        <v>2995.71</v>
      </c>
      <c r="I25" s="122">
        <v>1561.9</v>
      </c>
      <c r="J25" s="122">
        <v>1561.9</v>
      </c>
      <c r="K25" s="122">
        <v>1561.9</v>
      </c>
      <c r="L25" s="231"/>
      <c r="M25" s="228"/>
    </row>
    <row r="26" spans="1:13" ht="39.75" customHeight="1">
      <c r="A26" s="228"/>
      <c r="B26" s="229"/>
      <c r="C26" s="228"/>
      <c r="D26" s="26" t="s">
        <v>22</v>
      </c>
      <c r="E26" s="65">
        <f>I26</f>
        <v>0</v>
      </c>
      <c r="F26" s="65">
        <f>SUM(G26:K26)</f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232"/>
      <c r="M26" s="228"/>
    </row>
    <row r="27" spans="1:13">
      <c r="A27" s="228" t="s">
        <v>200</v>
      </c>
      <c r="B27" s="229" t="s">
        <v>332</v>
      </c>
      <c r="C27" s="228" t="s">
        <v>198</v>
      </c>
      <c r="D27" s="57" t="s">
        <v>32</v>
      </c>
      <c r="E27" s="64">
        <f t="shared" ref="E27:K27" si="4">SUM(E28:E32)</f>
        <v>0</v>
      </c>
      <c r="F27" s="64">
        <f t="shared" si="4"/>
        <v>100</v>
      </c>
      <c r="G27" s="123">
        <f t="shared" si="4"/>
        <v>0</v>
      </c>
      <c r="H27" s="123">
        <f t="shared" si="4"/>
        <v>100</v>
      </c>
      <c r="I27" s="123">
        <f t="shared" si="4"/>
        <v>0</v>
      </c>
      <c r="J27" s="123">
        <f t="shared" si="4"/>
        <v>0</v>
      </c>
      <c r="K27" s="123">
        <f t="shared" si="4"/>
        <v>0</v>
      </c>
      <c r="L27" s="228" t="s">
        <v>34</v>
      </c>
      <c r="M27" s="228" t="s">
        <v>201</v>
      </c>
    </row>
    <row r="28" spans="1:13" ht="36.75" customHeight="1">
      <c r="A28" s="228"/>
      <c r="B28" s="229"/>
      <c r="C28" s="228"/>
      <c r="D28" s="26" t="s">
        <v>18</v>
      </c>
      <c r="E28" s="48">
        <f>I28</f>
        <v>0</v>
      </c>
      <c r="F28" s="48">
        <f>SUM(G28:K28)</f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228"/>
      <c r="M28" s="228"/>
    </row>
    <row r="29" spans="1:13" ht="36" customHeight="1">
      <c r="A29" s="228"/>
      <c r="B29" s="229"/>
      <c r="C29" s="228"/>
      <c r="D29" s="26" t="s">
        <v>19</v>
      </c>
      <c r="E29" s="48">
        <f>I29</f>
        <v>0</v>
      </c>
      <c r="F29" s="48">
        <f>SUM(G29:K29)</f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228"/>
      <c r="M29" s="228"/>
    </row>
    <row r="30" spans="1:13" ht="48" customHeight="1">
      <c r="A30" s="228"/>
      <c r="B30" s="229"/>
      <c r="C30" s="228"/>
      <c r="D30" s="26" t="s">
        <v>20</v>
      </c>
      <c r="E30" s="48">
        <f>I30</f>
        <v>0</v>
      </c>
      <c r="F30" s="48">
        <f>SUM(G30:K30)</f>
        <v>100</v>
      </c>
      <c r="G30" s="122">
        <v>0</v>
      </c>
      <c r="H30" s="122">
        <v>100</v>
      </c>
      <c r="I30" s="122">
        <v>0</v>
      </c>
      <c r="J30" s="122">
        <v>0</v>
      </c>
      <c r="K30" s="122">
        <v>0</v>
      </c>
      <c r="L30" s="228"/>
      <c r="M30" s="228"/>
    </row>
    <row r="31" spans="1:13" ht="60" customHeight="1">
      <c r="A31" s="228"/>
      <c r="B31" s="229"/>
      <c r="C31" s="228"/>
      <c r="D31" s="26" t="s">
        <v>21</v>
      </c>
      <c r="E31" s="48">
        <f>I31</f>
        <v>0</v>
      </c>
      <c r="F31" s="48">
        <f>SUM(G31:K31)</f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228"/>
      <c r="M31" s="228"/>
    </row>
    <row r="32" spans="1:13" ht="25.5" customHeight="1">
      <c r="A32" s="228"/>
      <c r="B32" s="229"/>
      <c r="C32" s="228"/>
      <c r="D32" s="26" t="s">
        <v>22</v>
      </c>
      <c r="E32" s="48">
        <f>I32</f>
        <v>0</v>
      </c>
      <c r="F32" s="48">
        <f>SUM(G32:K32)</f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228"/>
      <c r="M32" s="228"/>
    </row>
  </sheetData>
  <mergeCells count="31">
    <mergeCell ref="M15:M20"/>
    <mergeCell ref="A15:A20"/>
    <mergeCell ref="C15:C20"/>
    <mergeCell ref="M9:M14"/>
    <mergeCell ref="A9:A14"/>
    <mergeCell ref="C9:C14"/>
    <mergeCell ref="B9:B14"/>
    <mergeCell ref="L9:L14"/>
    <mergeCell ref="B15:B20"/>
    <mergeCell ref="L15:L20"/>
    <mergeCell ref="A21:A26"/>
    <mergeCell ref="C21:C26"/>
    <mergeCell ref="M21:M26"/>
    <mergeCell ref="A27:A32"/>
    <mergeCell ref="C27:C32"/>
    <mergeCell ref="L27:L32"/>
    <mergeCell ref="M27:M32"/>
    <mergeCell ref="B27:B32"/>
    <mergeCell ref="L21:L26"/>
    <mergeCell ref="B21:B26"/>
    <mergeCell ref="A3:M3"/>
    <mergeCell ref="A4:M4"/>
    <mergeCell ref="L6:L7"/>
    <mergeCell ref="B6:B7"/>
    <mergeCell ref="E6:E7"/>
    <mergeCell ref="A6:A7"/>
    <mergeCell ref="C6:C7"/>
    <mergeCell ref="D6:D7"/>
    <mergeCell ref="F6:F7"/>
    <mergeCell ref="G6:K6"/>
    <mergeCell ref="M6:M7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4"/>
  <sheetViews>
    <sheetView zoomScaleNormal="100" zoomScalePageLayoutView="85" workbookViewId="0">
      <selection activeCell="J13" sqref="J13"/>
    </sheetView>
  </sheetViews>
  <sheetFormatPr defaultRowHeight="15"/>
  <cols>
    <col min="1" max="1" width="5.85546875" customWidth="1"/>
    <col min="2" max="2" width="37.140625" customWidth="1"/>
    <col min="3" max="4" width="8.140625" customWidth="1"/>
    <col min="5" max="5" width="11.42578125" customWidth="1"/>
    <col min="6" max="11" width="10.5703125" customWidth="1"/>
  </cols>
  <sheetData>
    <row r="1" spans="1:11">
      <c r="K1" s="7" t="s">
        <v>209</v>
      </c>
    </row>
    <row r="2" spans="1:11">
      <c r="A2" s="7"/>
    </row>
    <row r="3" spans="1:11" ht="15.75">
      <c r="A3" s="200" t="s">
        <v>210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ht="15.75">
      <c r="A4" s="224" t="s">
        <v>191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</row>
    <row r="5" spans="1:11" ht="15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96" customHeight="1">
      <c r="A6" s="223" t="s">
        <v>95</v>
      </c>
      <c r="B6" s="223" t="s">
        <v>96</v>
      </c>
      <c r="C6" s="223" t="s">
        <v>213</v>
      </c>
      <c r="D6" s="223" t="s">
        <v>97</v>
      </c>
      <c r="E6" s="223" t="s">
        <v>98</v>
      </c>
      <c r="F6" s="235" t="s">
        <v>99</v>
      </c>
      <c r="G6" s="235"/>
      <c r="H6" s="235"/>
      <c r="I6" s="235"/>
      <c r="J6" s="235"/>
      <c r="K6" s="223" t="s">
        <v>100</v>
      </c>
    </row>
    <row r="7" spans="1:11">
      <c r="A7" s="223"/>
      <c r="B7" s="223"/>
      <c r="C7" s="223"/>
      <c r="D7" s="223"/>
      <c r="E7" s="223"/>
      <c r="F7" s="36">
        <v>2017</v>
      </c>
      <c r="G7" s="36">
        <v>2018</v>
      </c>
      <c r="H7" s="36">
        <v>2019</v>
      </c>
      <c r="I7" s="36">
        <v>2020</v>
      </c>
      <c r="J7" s="36">
        <v>2021</v>
      </c>
      <c r="K7" s="223"/>
    </row>
    <row r="8" spans="1:11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</row>
    <row r="9" spans="1:11">
      <c r="A9" s="26"/>
      <c r="B9" s="234" t="s">
        <v>211</v>
      </c>
      <c r="C9" s="234"/>
      <c r="D9" s="234"/>
      <c r="E9" s="234"/>
      <c r="F9" s="234"/>
      <c r="G9" s="234"/>
      <c r="H9" s="234"/>
      <c r="I9" s="234"/>
      <c r="J9" s="234"/>
      <c r="K9" s="234"/>
    </row>
    <row r="10" spans="1:11">
      <c r="A10" s="42" t="s">
        <v>47</v>
      </c>
      <c r="B10" s="234" t="s">
        <v>212</v>
      </c>
      <c r="C10" s="234"/>
      <c r="D10" s="234"/>
      <c r="E10" s="234"/>
      <c r="F10" s="234"/>
      <c r="G10" s="234"/>
      <c r="H10" s="234"/>
      <c r="I10" s="234"/>
      <c r="J10" s="234"/>
      <c r="K10" s="234"/>
    </row>
    <row r="11" spans="1:11" ht="74.25" customHeight="1">
      <c r="A11" s="50" t="s">
        <v>161</v>
      </c>
      <c r="B11" s="134" t="s">
        <v>345</v>
      </c>
      <c r="C11" s="100" t="s">
        <v>343</v>
      </c>
      <c r="D11" s="49" t="s">
        <v>109</v>
      </c>
      <c r="E11" s="148" t="s">
        <v>160</v>
      </c>
      <c r="F11" s="148">
        <v>60</v>
      </c>
      <c r="G11" s="148">
        <v>65</v>
      </c>
      <c r="H11" s="148">
        <v>70</v>
      </c>
      <c r="I11" s="148">
        <v>75</v>
      </c>
      <c r="J11" s="148">
        <v>80</v>
      </c>
      <c r="K11" s="49">
        <v>1</v>
      </c>
    </row>
    <row r="12" spans="1:11" ht="63.75">
      <c r="A12" s="50" t="s">
        <v>72</v>
      </c>
      <c r="B12" s="134" t="s">
        <v>348</v>
      </c>
      <c r="C12" s="100" t="s">
        <v>343</v>
      </c>
      <c r="D12" s="49" t="s">
        <v>109</v>
      </c>
      <c r="E12" s="148" t="s">
        <v>160</v>
      </c>
      <c r="F12" s="148">
        <v>60</v>
      </c>
      <c r="G12" s="148">
        <v>62</v>
      </c>
      <c r="H12" s="148">
        <v>64</v>
      </c>
      <c r="I12" s="148">
        <v>66</v>
      </c>
      <c r="J12" s="148">
        <v>68</v>
      </c>
      <c r="K12" s="49">
        <v>1</v>
      </c>
    </row>
    <row r="13" spans="1:11" ht="78.75" customHeight="1">
      <c r="A13" s="50" t="s">
        <v>162</v>
      </c>
      <c r="B13" s="134" t="s">
        <v>346</v>
      </c>
      <c r="C13" s="100" t="s">
        <v>343</v>
      </c>
      <c r="D13" s="49" t="s">
        <v>109</v>
      </c>
      <c r="E13" s="49" t="s">
        <v>160</v>
      </c>
      <c r="F13" s="49">
        <v>100</v>
      </c>
      <c r="G13" s="49">
        <v>87.5</v>
      </c>
      <c r="H13" s="49">
        <v>85</v>
      </c>
      <c r="I13" s="49">
        <v>82.5</v>
      </c>
      <c r="J13" s="49">
        <v>80</v>
      </c>
      <c r="K13" s="49">
        <v>1</v>
      </c>
    </row>
    <row r="14" spans="1:11" ht="63.75">
      <c r="A14" s="131" t="s">
        <v>163</v>
      </c>
      <c r="B14" s="134" t="s">
        <v>363</v>
      </c>
      <c r="C14" s="100" t="s">
        <v>343</v>
      </c>
      <c r="D14" s="130" t="s">
        <v>109</v>
      </c>
      <c r="E14" s="130" t="s">
        <v>160</v>
      </c>
      <c r="F14" s="130" t="s">
        <v>160</v>
      </c>
      <c r="G14" s="130" t="s">
        <v>160</v>
      </c>
      <c r="H14" s="130" t="s">
        <v>160</v>
      </c>
      <c r="I14" s="130">
        <v>100</v>
      </c>
      <c r="J14" s="130">
        <v>100</v>
      </c>
      <c r="K14" s="130">
        <v>1</v>
      </c>
    </row>
  </sheetData>
  <mergeCells count="11">
    <mergeCell ref="A3:K3"/>
    <mergeCell ref="A4:K4"/>
    <mergeCell ref="C6:C7"/>
    <mergeCell ref="B10:K10"/>
    <mergeCell ref="B9:K9"/>
    <mergeCell ref="F6:J6"/>
    <mergeCell ref="K6:K7"/>
    <mergeCell ref="A6:A7"/>
    <mergeCell ref="B6:B7"/>
    <mergeCell ref="D6:D7"/>
    <mergeCell ref="E6:E7"/>
  </mergeCells>
  <pageMargins left="0.5759803921568627" right="0.575980392156862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35</vt:i4>
      </vt:variant>
    </vt:vector>
  </HeadingPairs>
  <TitlesOfParts>
    <vt:vector size="61" baseType="lpstr">
      <vt:lpstr>паспорт программы</vt:lpstr>
      <vt:lpstr>1</vt:lpstr>
      <vt:lpstr>1.1</vt:lpstr>
      <vt:lpstr>1.2</vt:lpstr>
      <vt:lpstr>1.3</vt:lpstr>
      <vt:lpstr>1.4</vt:lpstr>
      <vt:lpstr>2</vt:lpstr>
      <vt:lpstr>2.1</vt:lpstr>
      <vt:lpstr>2.2</vt:lpstr>
      <vt:lpstr>2.3</vt:lpstr>
      <vt:lpstr>2.4</vt:lpstr>
      <vt:lpstr>3</vt:lpstr>
      <vt:lpstr>3.1</vt:lpstr>
      <vt:lpstr>3.2</vt:lpstr>
      <vt:lpstr>3.3</vt:lpstr>
      <vt:lpstr>3.4</vt:lpstr>
      <vt:lpstr>4</vt:lpstr>
      <vt:lpstr>4.1</vt:lpstr>
      <vt:lpstr>4.2</vt:lpstr>
      <vt:lpstr>4.3</vt:lpstr>
      <vt:lpstr>4.4</vt:lpstr>
      <vt:lpstr>5</vt:lpstr>
      <vt:lpstr>5.1</vt:lpstr>
      <vt:lpstr>5.2</vt:lpstr>
      <vt:lpstr>5.3</vt:lpstr>
      <vt:lpstr>5.4</vt:lpstr>
      <vt:lpstr>'1.1'!Заголовки_для_печати</vt:lpstr>
      <vt:lpstr>'1.2'!Заголовки_для_печати</vt:lpstr>
      <vt:lpstr>'1.3'!Заголовки_для_печати</vt:lpstr>
      <vt:lpstr>'2.1'!Заголовки_для_печати</vt:lpstr>
      <vt:lpstr>'2.3'!Заголовки_для_печати</vt:lpstr>
      <vt:lpstr>'2.4'!Заголовки_для_печати</vt:lpstr>
      <vt:lpstr>'3.1'!Заголовки_для_печати</vt:lpstr>
      <vt:lpstr>'4.1'!Заголовки_для_печати</vt:lpstr>
      <vt:lpstr>'4.3'!Заголовки_для_печати</vt:lpstr>
      <vt:lpstr>'5.1'!Заголовки_для_печати</vt:lpstr>
      <vt:lpstr>'1'!Область_печати</vt:lpstr>
      <vt:lpstr>'1.1'!Область_печати</vt:lpstr>
      <vt:lpstr>'1.2'!Область_печати</vt:lpstr>
      <vt:lpstr>'1.3'!Область_печати</vt:lpstr>
      <vt:lpstr>'1.4'!Область_печати</vt:lpstr>
      <vt:lpstr>'2'!Область_печати</vt:lpstr>
      <vt:lpstr>'2.1'!Область_печати</vt:lpstr>
      <vt:lpstr>'2.3'!Область_печати</vt:lpstr>
      <vt:lpstr>'2.4'!Область_печати</vt:lpstr>
      <vt:lpstr>'3'!Область_печати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'4.1'!Область_печати</vt:lpstr>
      <vt:lpstr>'4.2'!Область_печати</vt:lpstr>
      <vt:lpstr>'4.3'!Область_печати</vt:lpstr>
      <vt:lpstr>'4.4'!Область_печати</vt:lpstr>
      <vt:lpstr>'5'!Область_печати</vt:lpstr>
      <vt:lpstr>'5.1'!Область_печати</vt:lpstr>
      <vt:lpstr>'5.2'!Область_печати</vt:lpstr>
      <vt:lpstr>'5.3'!Область_печати</vt:lpstr>
      <vt:lpstr>'5.4'!Область_печати</vt:lpstr>
      <vt:lpstr>'паспорт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exif_MSED_38083ba880a7bb3c1451bb9c28432d543f447e9a9b69ec38e460b8faaf435d08</dc:description>
  <cp:lastModifiedBy/>
  <dcterms:created xsi:type="dcterms:W3CDTF">2006-09-28T05:33:49Z</dcterms:created>
  <dcterms:modified xsi:type="dcterms:W3CDTF">2019-01-09T14:32:52Z</dcterms:modified>
</cp:coreProperties>
</file>